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10" yWindow="-30" windowWidth="25260" windowHeight="11505" tabRatio="748"/>
  </bookViews>
  <sheets>
    <sheet name="Rekapitulace" sheetId="24" r:id="rId1"/>
    <sheet name="SA102_RN" sheetId="35" r:id="rId2"/>
    <sheet name="SA102_Slepy_rozpocet" sheetId="36" r:id="rId3"/>
    <sheet name="VZ102_RN" sheetId="28" r:id="rId4"/>
    <sheet name="VZ102_Slepy_rozpocet" sheetId="29" r:id="rId5"/>
    <sheet name="ZT102_Slepy_rozpocet" sheetId="30" r:id="rId6"/>
    <sheet name="EL102_RN" sheetId="31" r:id="rId7"/>
    <sheet name="EL102_Slepy_rozpocet" sheetId="32" r:id="rId8"/>
    <sheet name="SR102_RN " sheetId="33" r:id="rId9"/>
    <sheet name="SR102_Slepy_rozpocet" sheetId="34" r:id="rId10"/>
    <sheet name="List1" sheetId="25" r:id="rId11"/>
  </sheets>
  <externalReferences>
    <externalReference r:id="rId12"/>
    <externalReference r:id="rId13"/>
  </externalReferences>
  <definedNames>
    <definedName name="_xlnm._FilterDatabase" localSheetId="7" hidden="1">EL102_Slepy_rozpocet!#REF!</definedName>
    <definedName name="_xlnm._FilterDatabase" localSheetId="0" hidden="1">Rekapitulace!#REF!</definedName>
    <definedName name="_xlnm._FilterDatabase" localSheetId="9" hidden="1">SR102_Slepy_rozpocet!$A$8:$J$11</definedName>
    <definedName name="CelkemDPHVypocet" localSheetId="1">SA102_RN!$H$42</definedName>
    <definedName name="CenaCelkem" localSheetId="1">SA102_RN!$G$29</definedName>
    <definedName name="CenaCelkem" localSheetId="2">[1]Stavba!$G$29</definedName>
    <definedName name="CenaCelkem">#REF!</definedName>
    <definedName name="CenaCelkemBezDPH" localSheetId="1">SA102_RN!$G$28</definedName>
    <definedName name="CenaCelkemBezDPH">#REF!</definedName>
    <definedName name="CenaCelkemVypocet" localSheetId="1">SA102_RN!$I$42</definedName>
    <definedName name="cisloobjektu" localSheetId="1">SA102_RN!$D$3</definedName>
    <definedName name="cisloobjektu">#REF!</definedName>
    <definedName name="CisloRozpoctu">'[2]Krycí list'!$C$2</definedName>
    <definedName name="CisloStavby" localSheetId="1">SA102_RN!$D$2</definedName>
    <definedName name="cislostavby">'[2]Krycí list'!$A$7</definedName>
    <definedName name="CisloStavebnihoRozpoctu" localSheetId="1">SA102_RN!$D$4</definedName>
    <definedName name="CisloStavebnihoRozpoctu">#REF!</definedName>
    <definedName name="dadresa" localSheetId="1">SA102_RN!$D$12:$G$12</definedName>
    <definedName name="dadresa">#REF!</definedName>
    <definedName name="DIČ" localSheetId="1">SA102_RN!$I$12</definedName>
    <definedName name="dmisto" localSheetId="1">SA102_RN!$E$13:$G$13</definedName>
    <definedName name="dmisto">#REF!</definedName>
    <definedName name="DPHSni" localSheetId="1">SA102_RN!$G$24</definedName>
    <definedName name="DPHSni" localSheetId="2">[1]Stavba!$G$24</definedName>
    <definedName name="DPHSni">#REF!</definedName>
    <definedName name="DPHZakl" localSheetId="1">SA102_RN!$G$26</definedName>
    <definedName name="DPHZakl" localSheetId="2">[1]Stavba!$G$26</definedName>
    <definedName name="DPHZakl">#REF!</definedName>
    <definedName name="dpsc" localSheetId="1">SA102_RN!$D$13</definedName>
    <definedName name="IČO" localSheetId="1">SA102_RN!$I$11</definedName>
    <definedName name="Mena" localSheetId="1">SA102_RN!$J$29</definedName>
    <definedName name="Mena" localSheetId="2">[1]Stavba!$J$29</definedName>
    <definedName name="Mena">#REF!</definedName>
    <definedName name="MistoStavby" localSheetId="1">SA102_RN!$D$4</definedName>
    <definedName name="MistoStavby">#REF!</definedName>
    <definedName name="nazevobjektu" localSheetId="1">SA102_RN!$E$3</definedName>
    <definedName name="nazevobjektu">#REF!</definedName>
    <definedName name="NazevRozpoctu">'[2]Krycí list'!$D$2</definedName>
    <definedName name="NazevStavby" localSheetId="1">SA102_RN!$E$2</definedName>
    <definedName name="nazevstavby">'[2]Krycí list'!$C$7</definedName>
    <definedName name="NazevStavebnihoRozpoctu" localSheetId="1">SA102_RN!$E$4</definedName>
    <definedName name="NazevStavebnihoRozpoctu">#REF!</definedName>
    <definedName name="_xlnm.Print_Titles" localSheetId="7">EL102_Slepy_rozpocet!$1:$2</definedName>
    <definedName name="_xlnm.Print_Titles" localSheetId="2">SA102_Slepy_rozpocet!$1:$7</definedName>
    <definedName name="_xlnm.Print_Titles" localSheetId="9">SR102_Slepy_rozpocet!$1:$2</definedName>
    <definedName name="_xlnm.Print_Titles" localSheetId="4">VZ102_Slepy_rozpocet!$A$1:$IV$1</definedName>
    <definedName name="oadresa" localSheetId="1">SA102_RN!$D$6</definedName>
    <definedName name="oadresa">#REF!</definedName>
    <definedName name="Objednatel" localSheetId="1">SA102_RN!$D$5</definedName>
    <definedName name="Objekt" localSheetId="1">SA102_RN!$B$38</definedName>
    <definedName name="_xlnm.Print_Area" localSheetId="6">EL102_RN!$A$1:$E$36</definedName>
    <definedName name="_xlnm.Print_Area" localSheetId="7">EL102_Slepy_rozpocet!$A$1:$J$101</definedName>
    <definedName name="_xlnm.Print_Area" localSheetId="0">Rekapitulace!$A$1:$D$49</definedName>
    <definedName name="_xlnm.Print_Area" localSheetId="1">SA102_RN!$A$1:$J$61</definedName>
    <definedName name="_xlnm.Print_Area" localSheetId="2">SA102_Slepy_rozpocet!$A$1:$W$291</definedName>
    <definedName name="_xlnm.Print_Area" localSheetId="8">'SR102_RN '!$A$1:$E$31</definedName>
    <definedName name="_xlnm.Print_Area" localSheetId="9">SR102_Slepy_rozpocet!$A$1:$J$124</definedName>
    <definedName name="_xlnm.Print_Area" localSheetId="4">VZ102_Slepy_rozpocet!$A$1:$H$248</definedName>
    <definedName name="_xlnm.Print_Area" localSheetId="5">ZT102_Slepy_rozpocet!$A$1:$H$110</definedName>
    <definedName name="odic" localSheetId="1">SA102_RN!$I$6</definedName>
    <definedName name="oico" localSheetId="1">SA102_RN!$I$5</definedName>
    <definedName name="omisto" localSheetId="1">SA102_RN!$E$7</definedName>
    <definedName name="onazev" localSheetId="1">SA102_RN!$D$6</definedName>
    <definedName name="opsc" localSheetId="1">SA102_RN!$D$7</definedName>
    <definedName name="padresa" localSheetId="1">SA102_RN!$D$9</definedName>
    <definedName name="padresa">#REF!</definedName>
    <definedName name="pdic" localSheetId="1">SA102_RN!$I$9</definedName>
    <definedName name="pdic">#REF!</definedName>
    <definedName name="pico" localSheetId="1">SA102_RN!$I$8</definedName>
    <definedName name="pico">#REF!</definedName>
    <definedName name="pmisto" localSheetId="1">SA102_RN!$E$10</definedName>
    <definedName name="pmisto">#REF!</definedName>
    <definedName name="PocetMJ" localSheetId="1">#REF!</definedName>
    <definedName name="PocetMJ" localSheetId="2">#REF!</definedName>
    <definedName name="PocetMJ">#REF!</definedName>
    <definedName name="PoptavkaID" localSheetId="1">SA102_RN!$A$1</definedName>
    <definedName name="PoptavkaID">#REF!</definedName>
    <definedName name="pPSC" localSheetId="1">SA102_RN!$D$10</definedName>
    <definedName name="pPSC">#REF!</definedName>
    <definedName name="Projektant" localSheetId="1">SA102_RN!$D$8</definedName>
    <definedName name="Projektant">#REF!</definedName>
    <definedName name="SazbaDPH1" localSheetId="1">SA102_RN!$E$23</definedName>
    <definedName name="SazbaDPH1">'[2]Krycí list'!$C$30</definedName>
    <definedName name="SazbaDPH2" localSheetId="1">SA102_RN!$E$25</definedName>
    <definedName name="SazbaDPH2">'[2]Krycí list'!$C$32</definedName>
    <definedName name="SloupecCC" localSheetId="1">#REF!</definedName>
    <definedName name="SloupecCC" localSheetId="2">#REF!</definedName>
    <definedName name="SloupecCC">#REF!</definedName>
    <definedName name="SloupecCisloPol" localSheetId="1">#REF!</definedName>
    <definedName name="SloupecCisloPol" localSheetId="2">#REF!</definedName>
    <definedName name="SloupecCisloPol">#REF!</definedName>
    <definedName name="SloupecJC" localSheetId="1">#REF!</definedName>
    <definedName name="SloupecJC" localSheetId="2">#REF!</definedName>
    <definedName name="SloupecJC">#REF!</definedName>
    <definedName name="SloupecMJ" localSheetId="1">#REF!</definedName>
    <definedName name="SloupecMJ" localSheetId="2">#REF!</definedName>
    <definedName name="SloupecMJ">#REF!</definedName>
    <definedName name="SloupecMnozstvi" localSheetId="1">#REF!</definedName>
    <definedName name="SloupecMnozstvi" localSheetId="2">#REF!</definedName>
    <definedName name="SloupecMnozstvi">#REF!</definedName>
    <definedName name="SloupecNazPol" localSheetId="1">#REF!</definedName>
    <definedName name="SloupecNazPol" localSheetId="2">#REF!</definedName>
    <definedName name="SloupecNazPol">#REF!</definedName>
    <definedName name="SloupecPC" localSheetId="1">#REF!</definedName>
    <definedName name="SloupecPC" localSheetId="2">#REF!</definedName>
    <definedName name="SloupecPC">#REF!</definedName>
    <definedName name="Vypracoval" localSheetId="1">SA102_RN!$D$14</definedName>
    <definedName name="Vypracoval">#REF!</definedName>
    <definedName name="Z_A52E8E3B_36F3_4CCF_8C1F_ED7B042D31A7_.wvu.PrintArea" localSheetId="5" hidden="1">ZT102_Slepy_rozpocet!$A$1:$H$110</definedName>
    <definedName name="Z_B7E7C763_C459_487D_8ABA_5CFDDFBD5A84_.wvu.Cols" localSheetId="1" hidden="1">SA102_RN!$A:$A</definedName>
    <definedName name="Z_B7E7C763_C459_487D_8ABA_5CFDDFBD5A84_.wvu.PrintArea" localSheetId="1" hidden="1">SA102_RN!$B$1:$J$36</definedName>
    <definedName name="ZakladDPHSni" localSheetId="1">SA102_RN!$G$23</definedName>
    <definedName name="ZakladDPHSni" localSheetId="2">[1]Stavba!$G$23</definedName>
    <definedName name="ZakladDPHSni">#REF!</definedName>
    <definedName name="ZakladDPHSniVypocet" localSheetId="1">SA102_RN!$F$42</definedName>
    <definedName name="ZakladDPHZakl" localSheetId="1">SA102_RN!$G$25</definedName>
    <definedName name="ZakladDPHZakl" localSheetId="2">[1]Stavba!$G$25</definedName>
    <definedName name="ZakladDPHZakl">#REF!</definedName>
    <definedName name="ZakladDPHZaklVypocet" localSheetId="1">SA102_RN!$G$42</definedName>
    <definedName name="ZaObjednatele" localSheetId="1">SA102_RN!$G$34</definedName>
    <definedName name="ZaObjednatele">#REF!</definedName>
    <definedName name="Zaokrouhleni" localSheetId="1">SA102_RN!$G$27</definedName>
    <definedName name="Zaokrouhleni">#REF!</definedName>
    <definedName name="ZaZhotovitele" localSheetId="1">SA102_RN!$D$34</definedName>
    <definedName name="ZaZhotovitele">#REF!</definedName>
    <definedName name="Zhotovitel" localSheetId="1">SA102_RN!$D$11:$G$11</definedName>
    <definedName name="Zhotovitel">#REF!</definedName>
  </definedNames>
  <calcPr calcId="145621"/>
</workbook>
</file>

<file path=xl/calcChain.xml><?xml version="1.0" encoding="utf-8"?>
<calcChain xmlns="http://schemas.openxmlformats.org/spreadsheetml/2006/main">
  <c r="G9" i="36" l="1"/>
  <c r="M9" i="36" s="1"/>
  <c r="I9" i="36"/>
  <c r="I8" i="36" s="1"/>
  <c r="K9" i="36"/>
  <c r="K8" i="36" s="1"/>
  <c r="O9" i="36"/>
  <c r="Q9" i="36"/>
  <c r="Q8" i="36" s="1"/>
  <c r="V9" i="36"/>
  <c r="V8" i="36" s="1"/>
  <c r="G13" i="36"/>
  <c r="M13" i="36" s="1"/>
  <c r="I13" i="36"/>
  <c r="K13" i="36"/>
  <c r="O13" i="36"/>
  <c r="Q13" i="36"/>
  <c r="V13" i="36"/>
  <c r="G17" i="36"/>
  <c r="I17" i="36"/>
  <c r="K17" i="36"/>
  <c r="M17" i="36"/>
  <c r="O17" i="36"/>
  <c r="Q17" i="36"/>
  <c r="V17" i="36"/>
  <c r="G28" i="36"/>
  <c r="I28" i="36"/>
  <c r="K28" i="36"/>
  <c r="O28" i="36"/>
  <c r="O8" i="36" s="1"/>
  <c r="Q28" i="36"/>
  <c r="V28" i="36"/>
  <c r="G36" i="36"/>
  <c r="I36" i="36"/>
  <c r="K36" i="36"/>
  <c r="M36" i="36"/>
  <c r="O36" i="36"/>
  <c r="Q36" i="36"/>
  <c r="V36" i="36"/>
  <c r="G44" i="36"/>
  <c r="M44" i="36" s="1"/>
  <c r="I44" i="36"/>
  <c r="K44" i="36"/>
  <c r="O44" i="36"/>
  <c r="Q44" i="36"/>
  <c r="V44" i="36"/>
  <c r="G52" i="36"/>
  <c r="I52" i="36"/>
  <c r="K52" i="36"/>
  <c r="M52" i="36"/>
  <c r="O52" i="36"/>
  <c r="Q52" i="36"/>
  <c r="V52" i="36"/>
  <c r="G60" i="36"/>
  <c r="M60" i="36" s="1"/>
  <c r="I60" i="36"/>
  <c r="K60" i="36"/>
  <c r="O60" i="36"/>
  <c r="Q60" i="36"/>
  <c r="V60" i="36"/>
  <c r="G63" i="36"/>
  <c r="I63" i="36"/>
  <c r="O63" i="36"/>
  <c r="Q63" i="36"/>
  <c r="G64" i="36"/>
  <c r="M64" i="36" s="1"/>
  <c r="M63" i="36" s="1"/>
  <c r="I64" i="36"/>
  <c r="K64" i="36"/>
  <c r="K63" i="36" s="1"/>
  <c r="O64" i="36"/>
  <c r="Q64" i="36"/>
  <c r="V64" i="36"/>
  <c r="V63" i="36" s="1"/>
  <c r="BA65" i="36"/>
  <c r="G75" i="36"/>
  <c r="I75" i="36"/>
  <c r="K75" i="36"/>
  <c r="M75" i="36"/>
  <c r="O75" i="36"/>
  <c r="Q75" i="36"/>
  <c r="V75" i="36"/>
  <c r="BA76" i="36"/>
  <c r="G79" i="36"/>
  <c r="I79" i="36"/>
  <c r="K79" i="36"/>
  <c r="M79" i="36"/>
  <c r="O79" i="36"/>
  <c r="Q79" i="36"/>
  <c r="V79" i="36"/>
  <c r="BA80" i="36"/>
  <c r="G84" i="36"/>
  <c r="I84" i="36"/>
  <c r="K84" i="36"/>
  <c r="M84" i="36"/>
  <c r="O84" i="36"/>
  <c r="Q84" i="36"/>
  <c r="V84" i="36"/>
  <c r="K88" i="36"/>
  <c r="V88" i="36"/>
  <c r="G89" i="36"/>
  <c r="G88" i="36" s="1"/>
  <c r="I51" i="35" s="1"/>
  <c r="I89" i="36"/>
  <c r="I88" i="36" s="1"/>
  <c r="K89" i="36"/>
  <c r="O89" i="36"/>
  <c r="O88" i="36" s="1"/>
  <c r="Q89" i="36"/>
  <c r="Q88" i="36" s="1"/>
  <c r="V89" i="36"/>
  <c r="G93" i="36"/>
  <c r="I93" i="36"/>
  <c r="O93" i="36"/>
  <c r="Q93" i="36"/>
  <c r="G94" i="36"/>
  <c r="I94" i="36"/>
  <c r="K94" i="36"/>
  <c r="K93" i="36" s="1"/>
  <c r="M94" i="36"/>
  <c r="M93" i="36" s="1"/>
  <c r="O94" i="36"/>
  <c r="Q94" i="36"/>
  <c r="V94" i="36"/>
  <c r="V93" i="36" s="1"/>
  <c r="K99" i="36"/>
  <c r="V99" i="36"/>
  <c r="G100" i="36"/>
  <c r="G99" i="36" s="1"/>
  <c r="I53" i="35" s="1"/>
  <c r="I100" i="36"/>
  <c r="I99" i="36" s="1"/>
  <c r="K100" i="36"/>
  <c r="O100" i="36"/>
  <c r="O99" i="36" s="1"/>
  <c r="Q100" i="36"/>
  <c r="Q99" i="36" s="1"/>
  <c r="V100" i="36"/>
  <c r="G121" i="36"/>
  <c r="I121" i="36"/>
  <c r="O121" i="36"/>
  <c r="Q121" i="36"/>
  <c r="G122" i="36"/>
  <c r="I122" i="36"/>
  <c r="K122" i="36"/>
  <c r="K121" i="36" s="1"/>
  <c r="M122" i="36"/>
  <c r="M121" i="36" s="1"/>
  <c r="O122" i="36"/>
  <c r="Q122" i="36"/>
  <c r="V122" i="36"/>
  <c r="V121" i="36" s="1"/>
  <c r="G145" i="36"/>
  <c r="G144" i="36" s="1"/>
  <c r="I55" i="35" s="1"/>
  <c r="I145" i="36"/>
  <c r="I144" i="36" s="1"/>
  <c r="K145" i="36"/>
  <c r="O145" i="36"/>
  <c r="O144" i="36" s="1"/>
  <c r="Q145" i="36"/>
  <c r="Q144" i="36" s="1"/>
  <c r="V145" i="36"/>
  <c r="G156" i="36"/>
  <c r="M156" i="36" s="1"/>
  <c r="I156" i="36"/>
  <c r="K156" i="36"/>
  <c r="O156" i="36"/>
  <c r="Q156" i="36"/>
  <c r="V156" i="36"/>
  <c r="G161" i="36"/>
  <c r="I161" i="36"/>
  <c r="K161" i="36"/>
  <c r="K144" i="36" s="1"/>
  <c r="M161" i="36"/>
  <c r="O161" i="36"/>
  <c r="Q161" i="36"/>
  <c r="V161" i="36"/>
  <c r="V144" i="36" s="1"/>
  <c r="G165" i="36"/>
  <c r="I165" i="36"/>
  <c r="K165" i="36"/>
  <c r="M165" i="36"/>
  <c r="O165" i="36"/>
  <c r="Q165" i="36"/>
  <c r="V165" i="36"/>
  <c r="G172" i="36"/>
  <c r="M172" i="36" s="1"/>
  <c r="I172" i="36"/>
  <c r="K172" i="36"/>
  <c r="O172" i="36"/>
  <c r="Q172" i="36"/>
  <c r="V172" i="36"/>
  <c r="G179" i="36"/>
  <c r="M179" i="36" s="1"/>
  <c r="I179" i="36"/>
  <c r="K179" i="36"/>
  <c r="O179" i="36"/>
  <c r="Q179" i="36"/>
  <c r="V179" i="36"/>
  <c r="G186" i="36"/>
  <c r="I186" i="36"/>
  <c r="K186" i="36"/>
  <c r="M186" i="36"/>
  <c r="O186" i="36"/>
  <c r="Q186" i="36"/>
  <c r="V186" i="36"/>
  <c r="G190" i="36"/>
  <c r="I190" i="36"/>
  <c r="K190" i="36"/>
  <c r="M190" i="36"/>
  <c r="O190" i="36"/>
  <c r="Q190" i="36"/>
  <c r="V190" i="36"/>
  <c r="G194" i="36"/>
  <c r="M194" i="36" s="1"/>
  <c r="I194" i="36"/>
  <c r="K194" i="36"/>
  <c r="O194" i="36"/>
  <c r="Q194" i="36"/>
  <c r="V194" i="36"/>
  <c r="G199" i="36"/>
  <c r="I199" i="36"/>
  <c r="O199" i="36"/>
  <c r="Q199" i="36"/>
  <c r="G200" i="36"/>
  <c r="I200" i="36"/>
  <c r="K200" i="36"/>
  <c r="K199" i="36" s="1"/>
  <c r="M200" i="36"/>
  <c r="M199" i="36" s="1"/>
  <c r="O200" i="36"/>
  <c r="Q200" i="36"/>
  <c r="V200" i="36"/>
  <c r="V199" i="36" s="1"/>
  <c r="G204" i="36"/>
  <c r="G203" i="36" s="1"/>
  <c r="I57" i="35" s="1"/>
  <c r="I17" i="35" s="1"/>
  <c r="I204" i="36"/>
  <c r="I203" i="36" s="1"/>
  <c r="K204" i="36"/>
  <c r="O204" i="36"/>
  <c r="O203" i="36" s="1"/>
  <c r="Q204" i="36"/>
  <c r="Q203" i="36" s="1"/>
  <c r="V204" i="36"/>
  <c r="G217" i="36"/>
  <c r="M217" i="36" s="1"/>
  <c r="I217" i="36"/>
  <c r="K217" i="36"/>
  <c r="O217" i="36"/>
  <c r="Q217" i="36"/>
  <c r="V217" i="36"/>
  <c r="G227" i="36"/>
  <c r="I227" i="36"/>
  <c r="K227" i="36"/>
  <c r="K203" i="36" s="1"/>
  <c r="M227" i="36"/>
  <c r="O227" i="36"/>
  <c r="Q227" i="36"/>
  <c r="V227" i="36"/>
  <c r="V203" i="36" s="1"/>
  <c r="G231" i="36"/>
  <c r="I231" i="36"/>
  <c r="K231" i="36"/>
  <c r="M231" i="36"/>
  <c r="O231" i="36"/>
  <c r="Q231" i="36"/>
  <c r="V231" i="36"/>
  <c r="G235" i="36"/>
  <c r="M235" i="36" s="1"/>
  <c r="I235" i="36"/>
  <c r="K235" i="36"/>
  <c r="O235" i="36"/>
  <c r="Q235" i="36"/>
  <c r="V235" i="36"/>
  <c r="G245" i="36"/>
  <c r="I245" i="36"/>
  <c r="O245" i="36"/>
  <c r="Q245" i="36"/>
  <c r="G246" i="36"/>
  <c r="I246" i="36"/>
  <c r="K246" i="36"/>
  <c r="K245" i="36" s="1"/>
  <c r="M246" i="36"/>
  <c r="M245" i="36" s="1"/>
  <c r="O246" i="36"/>
  <c r="Q246" i="36"/>
  <c r="V246" i="36"/>
  <c r="V245" i="36" s="1"/>
  <c r="G255" i="36"/>
  <c r="I255" i="36"/>
  <c r="K255" i="36"/>
  <c r="M255" i="36"/>
  <c r="O255" i="36"/>
  <c r="Q255" i="36"/>
  <c r="V255" i="36"/>
  <c r="G261" i="36"/>
  <c r="M261" i="36" s="1"/>
  <c r="I261" i="36"/>
  <c r="I260" i="36" s="1"/>
  <c r="K261" i="36"/>
  <c r="K260" i="36" s="1"/>
  <c r="O261" i="36"/>
  <c r="Q261" i="36"/>
  <c r="Q260" i="36" s="1"/>
  <c r="V261" i="36"/>
  <c r="V260" i="36" s="1"/>
  <c r="G263" i="36"/>
  <c r="M263" i="36" s="1"/>
  <c r="I263" i="36"/>
  <c r="K263" i="36"/>
  <c r="O263" i="36"/>
  <c r="Q263" i="36"/>
  <c r="V263" i="36"/>
  <c r="BA264" i="36"/>
  <c r="G266" i="36"/>
  <c r="M266" i="36" s="1"/>
  <c r="I266" i="36"/>
  <c r="K266" i="36"/>
  <c r="O266" i="36"/>
  <c r="Q266" i="36"/>
  <c r="V266" i="36"/>
  <c r="G268" i="36"/>
  <c r="I268" i="36"/>
  <c r="K268" i="36"/>
  <c r="O268" i="36"/>
  <c r="Q268" i="36"/>
  <c r="V268" i="36"/>
  <c r="G270" i="36"/>
  <c r="M270" i="36" s="1"/>
  <c r="I270" i="36"/>
  <c r="K270" i="36"/>
  <c r="O270" i="36"/>
  <c r="O260" i="36" s="1"/>
  <c r="Q270" i="36"/>
  <c r="V270" i="36"/>
  <c r="G272" i="36"/>
  <c r="M272" i="36" s="1"/>
  <c r="I272" i="36"/>
  <c r="K272" i="36"/>
  <c r="O272" i="36"/>
  <c r="Q272" i="36"/>
  <c r="V272" i="36"/>
  <c r="G274" i="36"/>
  <c r="M274" i="36" s="1"/>
  <c r="I274" i="36"/>
  <c r="K274" i="36"/>
  <c r="O274" i="36"/>
  <c r="Q274" i="36"/>
  <c r="V274" i="36"/>
  <c r="G277" i="36"/>
  <c r="I277" i="36"/>
  <c r="I276" i="36" s="1"/>
  <c r="K277" i="36"/>
  <c r="O277" i="36"/>
  <c r="O276" i="36" s="1"/>
  <c r="Q277" i="36"/>
  <c r="Q276" i="36" s="1"/>
  <c r="V277" i="36"/>
  <c r="G279" i="36"/>
  <c r="M279" i="36" s="1"/>
  <c r="I279" i="36"/>
  <c r="K279" i="36"/>
  <c r="O279" i="36"/>
  <c r="Q279" i="36"/>
  <c r="V279" i="36"/>
  <c r="G281" i="36"/>
  <c r="M281" i="36" s="1"/>
  <c r="I281" i="36"/>
  <c r="K281" i="36"/>
  <c r="K276" i="36" s="1"/>
  <c r="O281" i="36"/>
  <c r="Q281" i="36"/>
  <c r="V281" i="36"/>
  <c r="V276" i="36" s="1"/>
  <c r="G283" i="36"/>
  <c r="M283" i="36" s="1"/>
  <c r="I283" i="36"/>
  <c r="K283" i="36"/>
  <c r="O283" i="36"/>
  <c r="Q283" i="36"/>
  <c r="V283" i="36"/>
  <c r="G285" i="36"/>
  <c r="M285" i="36" s="1"/>
  <c r="I285" i="36"/>
  <c r="K285" i="36"/>
  <c r="O285" i="36"/>
  <c r="Q285" i="36"/>
  <c r="V285" i="36"/>
  <c r="G287" i="36"/>
  <c r="M287" i="36" s="1"/>
  <c r="I287" i="36"/>
  <c r="K287" i="36"/>
  <c r="O287" i="36"/>
  <c r="Q287" i="36"/>
  <c r="V287" i="36"/>
  <c r="AE290" i="36"/>
  <c r="F41" i="35" s="1"/>
  <c r="I58" i="35"/>
  <c r="I56" i="35"/>
  <c r="I54" i="35"/>
  <c r="I52" i="35"/>
  <c r="I50" i="35"/>
  <c r="G38" i="35"/>
  <c r="F38" i="35"/>
  <c r="H32" i="35"/>
  <c r="J28" i="35"/>
  <c r="J27" i="35"/>
  <c r="J26" i="35"/>
  <c r="E26" i="35"/>
  <c r="J25" i="35"/>
  <c r="J24" i="35"/>
  <c r="E24" i="35"/>
  <c r="J23" i="35"/>
  <c r="I20" i="35"/>
  <c r="I18" i="35"/>
  <c r="G260" i="36" l="1"/>
  <c r="I59" i="35" s="1"/>
  <c r="M268" i="36"/>
  <c r="AF290" i="36"/>
  <c r="G40" i="35" s="1"/>
  <c r="G276" i="36"/>
  <c r="I60" i="35" s="1"/>
  <c r="I19" i="35" s="1"/>
  <c r="F39" i="35"/>
  <c r="F42" i="35" s="1"/>
  <c r="G8" i="36"/>
  <c r="I49" i="35" s="1"/>
  <c r="M260" i="36"/>
  <c r="M8" i="36"/>
  <c r="M277" i="36"/>
  <c r="M276" i="36" s="1"/>
  <c r="M204" i="36"/>
  <c r="M203" i="36" s="1"/>
  <c r="M145" i="36"/>
  <c r="M144" i="36" s="1"/>
  <c r="M100" i="36"/>
  <c r="M99" i="36" s="1"/>
  <c r="M89" i="36"/>
  <c r="M88" i="36" s="1"/>
  <c r="M28" i="36"/>
  <c r="F40" i="35"/>
  <c r="G41" i="35" l="1"/>
  <c r="H41" i="35" s="1"/>
  <c r="I41" i="35" s="1"/>
  <c r="G39" i="35"/>
  <c r="G42" i="35" s="1"/>
  <c r="G25" i="35" s="1"/>
  <c r="A25" i="35" s="1"/>
  <c r="A26" i="35" s="1"/>
  <c r="G26" i="35" s="1"/>
  <c r="G23" i="35"/>
  <c r="A23" i="35" s="1"/>
  <c r="A24" i="35" s="1"/>
  <c r="G24" i="35" s="1"/>
  <c r="G290" i="36"/>
  <c r="H40" i="35"/>
  <c r="I40" i="35" s="1"/>
  <c r="I61" i="35"/>
  <c r="I16" i="35"/>
  <c r="I21" i="35" s="1"/>
  <c r="C20" i="24" s="1"/>
  <c r="H39" i="35" l="1"/>
  <c r="H42" i="35" s="1"/>
  <c r="G28" i="35"/>
  <c r="A27" i="35"/>
  <c r="A29" i="35" s="1"/>
  <c r="G29" i="35" s="1"/>
  <c r="G27" i="35" s="1"/>
  <c r="I39" i="35"/>
  <c r="I42" i="35" s="1"/>
  <c r="J53" i="35"/>
  <c r="J58" i="35"/>
  <c r="J50" i="35"/>
  <c r="J59" i="35"/>
  <c r="J51" i="35"/>
  <c r="J56" i="35"/>
  <c r="J57" i="35"/>
  <c r="J49" i="35"/>
  <c r="J54" i="35"/>
  <c r="J55" i="35"/>
  <c r="J60" i="35"/>
  <c r="J52" i="35"/>
  <c r="J40" i="35" l="1"/>
  <c r="J39" i="35"/>
  <c r="J42" i="35" s="1"/>
  <c r="J41" i="35"/>
  <c r="J61" i="35"/>
  <c r="H9" i="32"/>
  <c r="I9" i="32"/>
  <c r="J9" i="32"/>
  <c r="H10" i="32"/>
  <c r="I10" i="32"/>
  <c r="J10" i="32"/>
  <c r="H12" i="32"/>
  <c r="I12" i="32"/>
  <c r="H13" i="32"/>
  <c r="J13" i="32" s="1"/>
  <c r="I13" i="32"/>
  <c r="H14" i="32"/>
  <c r="J14" i="32" s="1"/>
  <c r="I14" i="32"/>
  <c r="H15" i="32"/>
  <c r="I15" i="32"/>
  <c r="C28" i="24"/>
  <c r="C22" i="24"/>
  <c r="D15" i="28"/>
  <c r="D14" i="28"/>
  <c r="D13" i="28"/>
  <c r="D12" i="28"/>
  <c r="D11" i="28"/>
  <c r="D10" i="28"/>
  <c r="D9" i="28"/>
  <c r="D8" i="28"/>
  <c r="J15" i="32" l="1"/>
  <c r="J12" i="32"/>
  <c r="H10" i="34" l="1"/>
  <c r="I10" i="34"/>
  <c r="J10" i="34" s="1"/>
  <c r="H11" i="34"/>
  <c r="I11" i="34"/>
  <c r="H12" i="34"/>
  <c r="J12" i="34" s="1"/>
  <c r="I12" i="34"/>
  <c r="H13" i="34"/>
  <c r="I13" i="34"/>
  <c r="J13" i="34" s="1"/>
  <c r="H14" i="34"/>
  <c r="J14" i="34" s="1"/>
  <c r="I14" i="34"/>
  <c r="H15" i="34"/>
  <c r="I15" i="34"/>
  <c r="H16" i="34"/>
  <c r="I16" i="34"/>
  <c r="J16" i="34"/>
  <c r="H17" i="34"/>
  <c r="I17" i="34"/>
  <c r="J17" i="34" s="1"/>
  <c r="H18" i="34"/>
  <c r="I18" i="34"/>
  <c r="J18" i="34" s="1"/>
  <c r="H19" i="34"/>
  <c r="I19" i="34"/>
  <c r="J19" i="34" s="1"/>
  <c r="H27" i="34"/>
  <c r="I27" i="34"/>
  <c r="J27" i="34" s="1"/>
  <c r="J30" i="34" s="1"/>
  <c r="D9" i="33" s="1"/>
  <c r="H36" i="34"/>
  <c r="I36" i="34"/>
  <c r="J36" i="34" s="1"/>
  <c r="H37" i="34"/>
  <c r="I37" i="34"/>
  <c r="J37" i="34" s="1"/>
  <c r="H38" i="34"/>
  <c r="I38" i="34"/>
  <c r="H39" i="34"/>
  <c r="J39" i="34" s="1"/>
  <c r="I39" i="34"/>
  <c r="H40" i="34"/>
  <c r="I40" i="34"/>
  <c r="J40" i="34" s="1"/>
  <c r="H41" i="34"/>
  <c r="J41" i="34" s="1"/>
  <c r="I41" i="34"/>
  <c r="H42" i="34"/>
  <c r="I42" i="34"/>
  <c r="H43" i="34"/>
  <c r="I43" i="34"/>
  <c r="J43" i="34"/>
  <c r="H51" i="34"/>
  <c r="J51" i="34" s="1"/>
  <c r="I51" i="34"/>
  <c r="H52" i="34"/>
  <c r="I52" i="34"/>
  <c r="H53" i="34"/>
  <c r="I53" i="34"/>
  <c r="J53" i="34"/>
  <c r="H54" i="34"/>
  <c r="I54" i="34"/>
  <c r="J54" i="34" s="1"/>
  <c r="H55" i="34"/>
  <c r="I55" i="34"/>
  <c r="J55" i="34" s="1"/>
  <c r="H56" i="34"/>
  <c r="I56" i="34"/>
  <c r="H62" i="34"/>
  <c r="I62" i="34"/>
  <c r="H63" i="34"/>
  <c r="I63" i="34"/>
  <c r="J63" i="34"/>
  <c r="H64" i="34"/>
  <c r="J64" i="34" s="1"/>
  <c r="I64" i="34"/>
  <c r="H65" i="34"/>
  <c r="I65" i="34"/>
  <c r="H66" i="34"/>
  <c r="I66" i="34"/>
  <c r="J66" i="34"/>
  <c r="H67" i="34"/>
  <c r="I67" i="34"/>
  <c r="J67" i="34" s="1"/>
  <c r="H68" i="34"/>
  <c r="I68" i="34"/>
  <c r="J68" i="34" s="1"/>
  <c r="H74" i="34"/>
  <c r="I74" i="34"/>
  <c r="J74" i="34"/>
  <c r="H75" i="34"/>
  <c r="I75" i="34"/>
  <c r="J75" i="34" s="1"/>
  <c r="H77" i="34"/>
  <c r="I77" i="34"/>
  <c r="J77" i="34" s="1"/>
  <c r="H78" i="34"/>
  <c r="I78" i="34"/>
  <c r="H80" i="34"/>
  <c r="J80" i="34" s="1"/>
  <c r="I80" i="34"/>
  <c r="H86" i="34"/>
  <c r="I86" i="34"/>
  <c r="J86" i="34" s="1"/>
  <c r="H87" i="34"/>
  <c r="I87" i="34"/>
  <c r="H88" i="34"/>
  <c r="J88" i="34" s="1"/>
  <c r="I88" i="34"/>
  <c r="H89" i="34"/>
  <c r="I89" i="34"/>
  <c r="H90" i="34"/>
  <c r="J90" i="34" s="1"/>
  <c r="I90" i="34"/>
  <c r="H91" i="34"/>
  <c r="I91" i="34"/>
  <c r="J91" i="34" s="1"/>
  <c r="H92" i="34"/>
  <c r="I92" i="34"/>
  <c r="H93" i="34"/>
  <c r="I93" i="34"/>
  <c r="J93" i="34" s="1"/>
  <c r="H94" i="34"/>
  <c r="J94" i="34" s="1"/>
  <c r="I94" i="34"/>
  <c r="H95" i="34"/>
  <c r="I95" i="34"/>
  <c r="H96" i="34"/>
  <c r="J96" i="34" s="1"/>
  <c r="I96" i="34"/>
  <c r="H97" i="34"/>
  <c r="I97" i="34"/>
  <c r="H98" i="34"/>
  <c r="J98" i="34" s="1"/>
  <c r="I98" i="34"/>
  <c r="J97" i="34" l="1"/>
  <c r="J95" i="34"/>
  <c r="J92" i="34"/>
  <c r="J65" i="34"/>
  <c r="J62" i="34"/>
  <c r="J70" i="34" s="1"/>
  <c r="D12" i="33" s="1"/>
  <c r="J52" i="34"/>
  <c r="J42" i="34"/>
  <c r="J15" i="34"/>
  <c r="J89" i="34"/>
  <c r="J100" i="34" s="1"/>
  <c r="D14" i="33" s="1"/>
  <c r="J87" i="34"/>
  <c r="J78" i="34"/>
  <c r="J56" i="34"/>
  <c r="J38" i="34"/>
  <c r="J45" i="34" s="1"/>
  <c r="D10" i="33" s="1"/>
  <c r="J11" i="34"/>
  <c r="J58" i="34"/>
  <c r="D11" i="33" s="1"/>
  <c r="J21" i="34"/>
  <c r="J82" i="34"/>
  <c r="D13" i="33" s="1"/>
  <c r="H8" i="32"/>
  <c r="J8" i="32" s="1"/>
  <c r="I8" i="32"/>
  <c r="H24" i="32"/>
  <c r="I24" i="32"/>
  <c r="J24" i="32" s="1"/>
  <c r="H25" i="32"/>
  <c r="I25" i="32"/>
  <c r="J25" i="32" s="1"/>
  <c r="H26" i="32"/>
  <c r="I26" i="32"/>
  <c r="H27" i="32"/>
  <c r="J27" i="32" s="1"/>
  <c r="I27" i="32"/>
  <c r="H28" i="32"/>
  <c r="I28" i="32"/>
  <c r="J28" i="32" s="1"/>
  <c r="H36" i="32"/>
  <c r="I36" i="32"/>
  <c r="J36" i="32" s="1"/>
  <c r="H37" i="32"/>
  <c r="I37" i="32"/>
  <c r="J37" i="32" s="1"/>
  <c r="H43" i="32"/>
  <c r="I43" i="32"/>
  <c r="J43" i="32"/>
  <c r="H44" i="32"/>
  <c r="I44" i="32"/>
  <c r="J44" i="32" s="1"/>
  <c r="H50" i="32"/>
  <c r="I50" i="32"/>
  <c r="H51" i="32"/>
  <c r="J51" i="32" s="1"/>
  <c r="I51" i="32"/>
  <c r="H52" i="32"/>
  <c r="I52" i="32"/>
  <c r="H53" i="32"/>
  <c r="I53" i="32"/>
  <c r="J53" i="32"/>
  <c r="H54" i="32"/>
  <c r="I54" i="32"/>
  <c r="J54" i="32" s="1"/>
  <c r="H55" i="32"/>
  <c r="I55" i="32"/>
  <c r="J55" i="32" s="1"/>
  <c r="H56" i="32"/>
  <c r="I56" i="32"/>
  <c r="H57" i="32"/>
  <c r="J57" i="32" s="1"/>
  <c r="I57" i="32"/>
  <c r="H58" i="32"/>
  <c r="I58" i="32"/>
  <c r="J58" i="32" s="1"/>
  <c r="H59" i="32"/>
  <c r="J59" i="32" s="1"/>
  <c r="I59" i="32"/>
  <c r="H60" i="32"/>
  <c r="I60" i="32"/>
  <c r="B8" i="31"/>
  <c r="C8" i="31"/>
  <c r="B9" i="31"/>
  <c r="C9" i="31"/>
  <c r="B10" i="31"/>
  <c r="C10" i="31"/>
  <c r="B11" i="31"/>
  <c r="C11" i="31"/>
  <c r="B12" i="31"/>
  <c r="C12" i="31"/>
  <c r="J50" i="32" l="1"/>
  <c r="J18" i="32"/>
  <c r="D8" i="31" s="1"/>
  <c r="J56" i="32"/>
  <c r="J26" i="32"/>
  <c r="J46" i="32"/>
  <c r="J39" i="32"/>
  <c r="D10" i="31" s="1"/>
  <c r="J60" i="32"/>
  <c r="J52" i="32"/>
  <c r="J62" i="32" s="1"/>
  <c r="D12" i="31" s="1"/>
  <c r="D8" i="33"/>
  <c r="D15" i="33" s="1"/>
  <c r="J102" i="34"/>
  <c r="D11" i="31"/>
  <c r="J30" i="32"/>
  <c r="D9" i="31" s="1"/>
  <c r="H63" i="30"/>
  <c r="H66" i="30"/>
  <c r="H69" i="30"/>
  <c r="H73" i="30"/>
  <c r="H76" i="30"/>
  <c r="F79" i="30"/>
  <c r="H79" i="30" s="1"/>
  <c r="H82" i="30"/>
  <c r="H84" i="30"/>
  <c r="H94" i="30"/>
  <c r="H97" i="30"/>
  <c r="H107" i="30"/>
  <c r="H108" i="30"/>
  <c r="H110" i="30"/>
  <c r="H18" i="30" s="1"/>
  <c r="H4" i="29"/>
  <c r="H5" i="29"/>
  <c r="H6" i="29"/>
  <c r="H7" i="29"/>
  <c r="H45" i="29" s="1"/>
  <c r="H8" i="29"/>
  <c r="H9" i="29"/>
  <c r="H10" i="29"/>
  <c r="H11" i="29"/>
  <c r="H12" i="29"/>
  <c r="H14" i="29"/>
  <c r="H16" i="29"/>
  <c r="H18" i="29"/>
  <c r="H20" i="29"/>
  <c r="H21" i="29"/>
  <c r="H22" i="29"/>
  <c r="H24" i="29"/>
  <c r="H25" i="29"/>
  <c r="H26" i="29"/>
  <c r="H27" i="29"/>
  <c r="H28" i="29"/>
  <c r="H29" i="29"/>
  <c r="H30" i="29"/>
  <c r="H31" i="29"/>
  <c r="H33" i="29"/>
  <c r="H34" i="29"/>
  <c r="H35" i="29"/>
  <c r="H36" i="29"/>
  <c r="H37" i="29"/>
  <c r="H38" i="29"/>
  <c r="H39" i="29"/>
  <c r="H41" i="29"/>
  <c r="H42" i="29"/>
  <c r="H43" i="29"/>
  <c r="H44" i="29"/>
  <c r="H48" i="29"/>
  <c r="H115" i="29" s="1"/>
  <c r="H49" i="29"/>
  <c r="H50" i="29"/>
  <c r="H51" i="29"/>
  <c r="H52" i="29"/>
  <c r="H53" i="29"/>
  <c r="H54" i="29"/>
  <c r="H55" i="29"/>
  <c r="H56" i="29"/>
  <c r="H57" i="29"/>
  <c r="H58" i="29"/>
  <c r="H59" i="29"/>
  <c r="H60" i="29"/>
  <c r="H61" i="29"/>
  <c r="H62" i="29"/>
  <c r="H63" i="29"/>
  <c r="H64" i="29"/>
  <c r="H65" i="29"/>
  <c r="H66" i="29"/>
  <c r="H67" i="29"/>
  <c r="H68" i="29"/>
  <c r="H69" i="29"/>
  <c r="H70" i="29"/>
  <c r="H71" i="29"/>
  <c r="H72" i="29"/>
  <c r="H73" i="29"/>
  <c r="H74" i="29"/>
  <c r="H75" i="29"/>
  <c r="H76" i="29"/>
  <c r="H77" i="29"/>
  <c r="H78" i="29"/>
  <c r="H79" i="29"/>
  <c r="H80" i="29"/>
  <c r="H81" i="29"/>
  <c r="H83" i="29"/>
  <c r="H84" i="29"/>
  <c r="H85" i="29"/>
  <c r="H87" i="29"/>
  <c r="H88" i="29"/>
  <c r="H89" i="29"/>
  <c r="H91" i="29"/>
  <c r="H92" i="29"/>
  <c r="H93" i="29"/>
  <c r="H94" i="29"/>
  <c r="H95" i="29"/>
  <c r="H96" i="29"/>
  <c r="H97" i="29"/>
  <c r="H98" i="29"/>
  <c r="H99" i="29"/>
  <c r="H101" i="29"/>
  <c r="H102" i="29"/>
  <c r="H103" i="29"/>
  <c r="H104" i="29"/>
  <c r="H105" i="29"/>
  <c r="H106" i="29"/>
  <c r="H107" i="29"/>
  <c r="H108" i="29"/>
  <c r="H109" i="29"/>
  <c r="H110" i="29"/>
  <c r="H111" i="29"/>
  <c r="H112" i="29"/>
  <c r="H113" i="29"/>
  <c r="H114" i="29"/>
  <c r="H118" i="29"/>
  <c r="H119" i="29"/>
  <c r="H120" i="29"/>
  <c r="H121" i="29"/>
  <c r="H122" i="29"/>
  <c r="H123" i="29"/>
  <c r="H124" i="29"/>
  <c r="H125" i="29"/>
  <c r="H126" i="29"/>
  <c r="H127" i="29"/>
  <c r="H128" i="29"/>
  <c r="H129" i="29"/>
  <c r="H130" i="29"/>
  <c r="H131" i="29"/>
  <c r="H132" i="29"/>
  <c r="H133" i="29"/>
  <c r="H134" i="29"/>
  <c r="H135" i="29"/>
  <c r="H136" i="29"/>
  <c r="H137" i="29"/>
  <c r="H138" i="29"/>
  <c r="H139" i="29"/>
  <c r="H140" i="29"/>
  <c r="H141" i="29"/>
  <c r="H143" i="29"/>
  <c r="H144" i="29"/>
  <c r="H145" i="29"/>
  <c r="H147" i="29"/>
  <c r="H149" i="29"/>
  <c r="H150" i="29"/>
  <c r="H151" i="29"/>
  <c r="H152" i="29"/>
  <c r="H153" i="29"/>
  <c r="H154" i="29"/>
  <c r="H156" i="29"/>
  <c r="H157" i="29"/>
  <c r="H158" i="29"/>
  <c r="H161" i="29"/>
  <c r="H162" i="29"/>
  <c r="H163" i="29"/>
  <c r="H164" i="29"/>
  <c r="H195" i="29" s="1"/>
  <c r="H165" i="29"/>
  <c r="H166" i="29"/>
  <c r="H167" i="29"/>
  <c r="H168" i="29"/>
  <c r="H169" i="29"/>
  <c r="H170" i="29"/>
  <c r="H171" i="29"/>
  <c r="H172" i="29"/>
  <c r="H173" i="29"/>
  <c r="H174" i="29"/>
  <c r="H175" i="29"/>
  <c r="H176" i="29"/>
  <c r="H177" i="29"/>
  <c r="H179" i="29"/>
  <c r="H180" i="29"/>
  <c r="H181" i="29"/>
  <c r="H182" i="29"/>
  <c r="H183" i="29"/>
  <c r="H184" i="29"/>
  <c r="H185" i="29"/>
  <c r="H186" i="29"/>
  <c r="H187" i="29"/>
  <c r="H188" i="29"/>
  <c r="H189" i="29"/>
  <c r="H190" i="29"/>
  <c r="H191" i="29"/>
  <c r="H192" i="29"/>
  <c r="H193" i="29"/>
  <c r="H194" i="29"/>
  <c r="H198" i="29"/>
  <c r="H200" i="29"/>
  <c r="H201" i="29"/>
  <c r="H202" i="29"/>
  <c r="H203" i="29"/>
  <c r="H204" i="29"/>
  <c r="H205" i="29"/>
  <c r="H206" i="29"/>
  <c r="H207" i="29"/>
  <c r="H208" i="29"/>
  <c r="H209" i="29"/>
  <c r="H210" i="29"/>
  <c r="H211" i="29"/>
  <c r="H213" i="29"/>
  <c r="H214" i="29"/>
  <c r="H215" i="29"/>
  <c r="H216" i="29"/>
  <c r="H217" i="29"/>
  <c r="H218" i="29"/>
  <c r="H219" i="29"/>
  <c r="H220" i="29"/>
  <c r="H221" i="29"/>
  <c r="H222" i="29"/>
  <c r="H223" i="29"/>
  <c r="H224" i="29"/>
  <c r="H225" i="29"/>
  <c r="H226" i="29"/>
  <c r="H227" i="29"/>
  <c r="H228" i="29"/>
  <c r="H229" i="29"/>
  <c r="H232" i="29"/>
  <c r="H234" i="29"/>
  <c r="H236" i="29"/>
  <c r="H237" i="29"/>
  <c r="H240" i="29"/>
  <c r="H241" i="29"/>
  <c r="H243" i="29"/>
  <c r="H244" i="29"/>
  <c r="H245" i="29"/>
  <c r="H246" i="29"/>
  <c r="H247" i="29"/>
  <c r="H248" i="29"/>
  <c r="D16" i="28" l="1"/>
  <c r="D13" i="31"/>
  <c r="C26" i="24" s="1"/>
  <c r="H238" i="29"/>
  <c r="F100" i="30"/>
  <c r="H100" i="30" s="1"/>
  <c r="H102" i="30" s="1"/>
  <c r="H14" i="30" s="1"/>
  <c r="J64" i="32"/>
  <c r="F87" i="30"/>
  <c r="H87" i="30" s="1"/>
  <c r="H89" i="30" s="1"/>
  <c r="H6" i="30" s="1"/>
  <c r="H12" i="30" s="1"/>
  <c r="H21" i="30" l="1"/>
  <c r="C24" i="24" s="1"/>
  <c r="C31" i="24" s="1"/>
  <c r="C34" i="24" l="1"/>
  <c r="C36" i="24" s="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Rozpočty</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<sst xmlns="http://schemas.openxmlformats.org/spreadsheetml/2006/main" count="2093" uniqueCount="835">
  <si>
    <t xml:space="preserve">Stavba: </t>
  </si>
  <si>
    <t xml:space="preserve">Objekt: </t>
  </si>
  <si>
    <t xml:space="preserve">Datum: </t>
  </si>
  <si>
    <t xml:space="preserve">Profese: </t>
  </si>
  <si>
    <t>CELKEM NÁKLADY bez DPH</t>
  </si>
  <si>
    <t>DPH 21%</t>
  </si>
  <si>
    <t>CELKEM NÁKLADY včetně DPH</t>
  </si>
  <si>
    <t>REKONSTRUKCE KLIMATIZACE OBJEKTU Q, VĚTEV c1</t>
  </si>
  <si>
    <t>SO 03 - OBJEKT SPECIALIZOVANÝCH VÝUKOVÝCH PROSTOR</t>
  </si>
  <si>
    <t>MENDELOVA UNIVERZITA V BRNĚ</t>
  </si>
  <si>
    <t>D1.1 - ARCHITEKTONICKO - STAVEBNÍ ŘEŠENÍ</t>
  </si>
  <si>
    <t>D1.4.1 - VZDUCHOTECHNIKA A KLIMATIZACE</t>
  </si>
  <si>
    <t>D1.4.4 - MĚŘENÍ A REGULACE</t>
  </si>
  <si>
    <t>D1.4.3 - ELEKTROINSTALACE</t>
  </si>
  <si>
    <t>D1.4.2 - ZDRAVOTECHNICKÉ INSTALACE</t>
  </si>
  <si>
    <t>REKAPITULACE NÁKLADŮ</t>
  </si>
  <si>
    <t>Vypracoval:</t>
  </si>
  <si>
    <t>Cena celkem</t>
  </si>
  <si>
    <t>VN</t>
  </si>
  <si>
    <t>Vedlejší náklady</t>
  </si>
  <si>
    <t>PSU</t>
  </si>
  <si>
    <t>Přesuny suti a vybouraných hmot</t>
  </si>
  <si>
    <t>D96</t>
  </si>
  <si>
    <t>PSV</t>
  </si>
  <si>
    <t>Malby</t>
  </si>
  <si>
    <t>784</t>
  </si>
  <si>
    <t>Konstrukce zámečnické</t>
  </si>
  <si>
    <t>767</t>
  </si>
  <si>
    <t>HSV</t>
  </si>
  <si>
    <t>Staveništní přesun hmot</t>
  </si>
  <si>
    <t>99</t>
  </si>
  <si>
    <t>Bourání konstrukcí</t>
  </si>
  <si>
    <t>96</t>
  </si>
  <si>
    <t>Dokončovací konstrukce na pozemních stavbách</t>
  </si>
  <si>
    <t>95</t>
  </si>
  <si>
    <t>Lešení a stavební výtahy</t>
  </si>
  <si>
    <t>94</t>
  </si>
  <si>
    <t>Výplně otvorů</t>
  </si>
  <si>
    <t>64</t>
  </si>
  <si>
    <t>Úpravy povrchů vnější</t>
  </si>
  <si>
    <t>62</t>
  </si>
  <si>
    <t>Úpravy povrchů vnitřní</t>
  </si>
  <si>
    <t>61</t>
  </si>
  <si>
    <t>Svislé a kompletní konstrukce</t>
  </si>
  <si>
    <t>3</t>
  </si>
  <si>
    <t>%</t>
  </si>
  <si>
    <t>Celkem</t>
  </si>
  <si>
    <t>Typ dílu</t>
  </si>
  <si>
    <t>Název</t>
  </si>
  <si>
    <t>Číslo</t>
  </si>
  <si>
    <t>Rekapitulace dílů</t>
  </si>
  <si>
    <t>Celkem za stavbu</t>
  </si>
  <si>
    <t>D1.1-ARCHITEKTONICKO-STAVEBNÍ ŘEŠENÍ</t>
  </si>
  <si>
    <t>201807403</t>
  </si>
  <si>
    <t xml:space="preserve">OBJEKT SPECIALIZOVANÝCH VÝUKOVÝCH PROSTOR </t>
  </si>
  <si>
    <t>03</t>
  </si>
  <si>
    <t>Stavba</t>
  </si>
  <si>
    <t>DPH celkem</t>
  </si>
  <si>
    <t>#CASTI&gt;&gt;</t>
  </si>
  <si>
    <t>Rekapitulace dílčích částí</t>
  </si>
  <si>
    <t>Za objednatele</t>
  </si>
  <si>
    <t>Za zhotovitele</t>
  </si>
  <si>
    <t>dne</t>
  </si>
  <si>
    <t>Cena celkem s DPH</t>
  </si>
  <si>
    <t>Cena celkem bez DPH</t>
  </si>
  <si>
    <t>Zaokrouhlení</t>
  </si>
  <si>
    <t xml:space="preserve">Základní DPH </t>
  </si>
  <si>
    <t>Základ pro základní DPH</t>
  </si>
  <si>
    <t xml:space="preserve">Snížená DPH </t>
  </si>
  <si>
    <t>Základ pro sníženou DPH</t>
  </si>
  <si>
    <t>Rekapitulace daní</t>
  </si>
  <si>
    <t>Ostatní náklady</t>
  </si>
  <si>
    <t>ON</t>
  </si>
  <si>
    <t>MON</t>
  </si>
  <si>
    <t>Rozpis ceny</t>
  </si>
  <si>
    <t>DIČ:</t>
  </si>
  <si>
    <t>IČO:</t>
  </si>
  <si>
    <t>Zhotovitel:</t>
  </si>
  <si>
    <t>Projektant:</t>
  </si>
  <si>
    <t>Zadavatel</t>
  </si>
  <si>
    <t>Rozpočet:</t>
  </si>
  <si>
    <t>Objekt:</t>
  </si>
  <si>
    <t>MENDELOVA UNIVERZITA V BRNĚ - REKONSTRUKCE KLIMATIZACE OBJEKTU Q, VĚTEV c1</t>
  </si>
  <si>
    <t>2018074</t>
  </si>
  <si>
    <t>Stavba:</t>
  </si>
  <si>
    <t>Soupis stavebních prací, dodávek a služeb</t>
  </si>
  <si>
    <t>#RTSROZP#</t>
  </si>
  <si>
    <t>END</t>
  </si>
  <si>
    <t>SUM</t>
  </si>
  <si>
    <t>SPU</t>
  </si>
  <si>
    <t>POL99_8</t>
  </si>
  <si>
    <t>Indiv</t>
  </si>
  <si>
    <t>RTS 18/ II</t>
  </si>
  <si>
    <t>Soubor</t>
  </si>
  <si>
    <t>Zkoušky a revize</t>
  </si>
  <si>
    <t>00523  R</t>
  </si>
  <si>
    <t>POL99_2</t>
  </si>
  <si>
    <t>Koordinační činnost</t>
  </si>
  <si>
    <t>005124010R</t>
  </si>
  <si>
    <t>POL99_1</t>
  </si>
  <si>
    <t xml:space="preserve">Provoz objednatele </t>
  </si>
  <si>
    <t>005122010R</t>
  </si>
  <si>
    <t>Odstranění zařízení staveniště</t>
  </si>
  <si>
    <t>005121030R</t>
  </si>
  <si>
    <t xml:space="preserve">Provoz zařízení staveniště </t>
  </si>
  <si>
    <t>005121020R</t>
  </si>
  <si>
    <t>Vybudování zařízení staveniště</t>
  </si>
  <si>
    <t>005121010R</t>
  </si>
  <si>
    <t>DIL</t>
  </si>
  <si>
    <t>Díl:</t>
  </si>
  <si>
    <t>POL8_</t>
  </si>
  <si>
    <t>801-3</t>
  </si>
  <si>
    <t>t</t>
  </si>
  <si>
    <t>Poplatek za skládku sádrokartonové desky</t>
  </si>
  <si>
    <t>979990110R00</t>
  </si>
  <si>
    <t>Vnitrostaveništní doprava suti a vybouraných hmot příplatek k ceně za každých dalších 5 m</t>
  </si>
  <si>
    <t>979082121R00</t>
  </si>
  <si>
    <t>Vnitrostaveništní doprava suti a vybouraných hmot do 10 m</t>
  </si>
  <si>
    <t>979082111R00</t>
  </si>
  <si>
    <t>Odvoz suti a vybouraných hmot na skládku příplatek za každý další 1 km</t>
  </si>
  <si>
    <t>979081121RT2</t>
  </si>
  <si>
    <t>Odvoz suti a vybouraných hmot na skládku do 1 km</t>
  </si>
  <si>
    <t>979081111RT2</t>
  </si>
  <si>
    <t>SPI</t>
  </si>
  <si>
    <t>vybouraných hmot se složením a hrubým urovnáním nebo přeložením na jiný dopravní prostředek, nebo nakládání na dopravní prostředek pro vodorovnou dopravu,</t>
  </si>
  <si>
    <t>831-2</t>
  </si>
  <si>
    <t xml:space="preserve">Vodorovná doprava po suchu nebo naložení nakládání vybouraných hmot na dopravní prostředky pro vodorovnou dopravu,  </t>
  </si>
  <si>
    <t>979086213R00</t>
  </si>
  <si>
    <t>Svislá doprava suti a vybouraných hmot nošením za prvé podlaží pod základním podlažím</t>
  </si>
  <si>
    <t>979011221R00</t>
  </si>
  <si>
    <t>VV</t>
  </si>
  <si>
    <t>1.np : 450</t>
  </si>
  <si>
    <t>1.pp : 200</t>
  </si>
  <si>
    <t xml:space="preserve">Předpoklad : </t>
  </si>
  <si>
    <t>POL1_</t>
  </si>
  <si>
    <t>800-784</t>
  </si>
  <si>
    <t>m2</t>
  </si>
  <si>
    <t>Oprava maleby z malířských směsí se začištěním v místnostech přes 3,8 m do 5 m, z malířských směsí tekutých, dvojnásobné bez pačokování, jednobarevné, s obroušením a oprášením</t>
  </si>
  <si>
    <t>784452912R00</t>
  </si>
  <si>
    <t>Mezisoučet</t>
  </si>
  <si>
    <t>7,71*5,0*2</t>
  </si>
  <si>
    <t>6,35*5,51+(4,25+4,675)*0,5*5,51+6,35*5,51*3</t>
  </si>
  <si>
    <t>1.20 : 7,71*4,92*2</t>
  </si>
  <si>
    <t xml:space="preserve">1.NP odkaz i) : </t>
  </si>
  <si>
    <t>1.62 : 0,60*6,25</t>
  </si>
  <si>
    <t xml:space="preserve">1.NP odkaz g) : </t>
  </si>
  <si>
    <t>Malby z malířských směsí disperzních, v místnostech do 3,8 m, jednobarevné, jednonásobné + 1x penetrace</t>
  </si>
  <si>
    <t>784442021RT2</t>
  </si>
  <si>
    <t>1.77 : 0,70*1,30+0,70*4,30</t>
  </si>
  <si>
    <t xml:space="preserve">1.NP - odkaz f) : </t>
  </si>
  <si>
    <t>01.81 : 0,825*(1,20+2,5625)</t>
  </si>
  <si>
    <t>01.71, 01.72, 01.47 : 1,20*2,40+0,90*(25,475+22,475)</t>
  </si>
  <si>
    <t>01.47 : 1,20*3,0+1,90*4,80+0,70*3,0</t>
  </si>
  <si>
    <t xml:space="preserve">1.PP - odkaz f) : </t>
  </si>
  <si>
    <t>Vlastní</t>
  </si>
  <si>
    <t xml:space="preserve">m2    </t>
  </si>
  <si>
    <t>ÚPRAVA KAZET A ROŠTŮ PRO ZPĚTNOU MONTÁŽ vč. dodání potřebného množství nových kazet a nosných prvků</t>
  </si>
  <si>
    <t>767PC03</t>
  </si>
  <si>
    <t>1.38 : 16,11</t>
  </si>
  <si>
    <t xml:space="preserve">1.NP odkaz k) : </t>
  </si>
  <si>
    <t>D+M nového skládaného podhledu vč. nosného roštu a provedení detailu u kosých stěn</t>
  </si>
  <si>
    <t>767PC02</t>
  </si>
  <si>
    <t>odkaz j) šířka cca 0,5 m : 79,0</t>
  </si>
  <si>
    <t xml:space="preserve">1.NP : </t>
  </si>
  <si>
    <t xml:space="preserve">m     </t>
  </si>
  <si>
    <t>Demontáž a opětovná Montáž kovových kazet podhledu v potřebném rozsahu pro montáž VZT potrubí</t>
  </si>
  <si>
    <t>767PC01</t>
  </si>
  <si>
    <t>800-767</t>
  </si>
  <si>
    <t>Demontáž podhledů kazet</t>
  </si>
  <si>
    <t>767581801R00</t>
  </si>
  <si>
    <t>Montáž podhledů lamelových a kazetových Montáž podhledů z kazet včetně montáže nosného roštu na ocelovou konstrukci, rozměry kazet 600 mm x 600 mm, bez určení výměry</t>
  </si>
  <si>
    <t>767584502R00</t>
  </si>
  <si>
    <t>oborů 801, 803, 811 a 812</t>
  </si>
  <si>
    <t>POL7_</t>
  </si>
  <si>
    <t>801-4</t>
  </si>
  <si>
    <t xml:space="preserve">Přesun hmot pro opravy a údržbu objektů pro opravy a údržbu dosavadních objektů včetně vnějších plášťů_x000D_
 výšky do 12 m,  </t>
  </si>
  <si>
    <t>999281108R00</t>
  </si>
  <si>
    <t>1.NP - odkaz b) : 1</t>
  </si>
  <si>
    <t>1.PP - odkaz b) : 1</t>
  </si>
  <si>
    <t xml:space="preserve">ks    </t>
  </si>
  <si>
    <t>Vrtání jádrové v SDK příčce tl 150 mm,  prům. min 125 mm vč. odvozu a likvidace vybouraných hmot</t>
  </si>
  <si>
    <t>97003PC01</t>
  </si>
  <si>
    <t>1.NP odkaz d) m.č. 1.38 : 2</t>
  </si>
  <si>
    <t>základových nebo nadzákladových,</t>
  </si>
  <si>
    <t>kus</t>
  </si>
  <si>
    <t>Vybourání a prorážení otvorů v železobetonových zdech a příčkách plochy do 0,25 m2, tloušťky do 150 mm</t>
  </si>
  <si>
    <t>971052431R00</t>
  </si>
  <si>
    <t>odkaz e1) : 0,30*3*2</t>
  </si>
  <si>
    <t>1.NP odkaz e) : (0,10*2+0,30)*2</t>
  </si>
  <si>
    <t>m</t>
  </si>
  <si>
    <t>Řezání železobetonu hloubka řezu 100 mm</t>
  </si>
  <si>
    <t>970251100R00</t>
  </si>
  <si>
    <t>1.NP- odkaz c) : 0,275*2</t>
  </si>
  <si>
    <t>1.PP - odkaz c) : 0,275</t>
  </si>
  <si>
    <t>1.NP - odkaz a) : 0,150*2+0,150*2+0,150</t>
  </si>
  <si>
    <t>1.PP - odkaz a) : 0,150</t>
  </si>
  <si>
    <t>Jádrové vrtání, kruhové prostupy v cihelném zdivu příplatek za jádrové vrtání vodorovně ve stěně, do D 160 mm</t>
  </si>
  <si>
    <t>970034160R00</t>
  </si>
  <si>
    <t>Jádrové vrtání, kruhové prostupy v cihelném zdivu příplatek za jádrové vrtání ve H nad 1,5 m , do D 160 mm</t>
  </si>
  <si>
    <t>970033160R00</t>
  </si>
  <si>
    <t>Jádrové vrtání, kruhové prostupy v cihelném zdivu jádrové vrtání, do D 160 mm</t>
  </si>
  <si>
    <t>970031160R00</t>
  </si>
  <si>
    <t>odkaz e1) : 0,70*0,30</t>
  </si>
  <si>
    <t>1.NP odkaz e) : 1,40*0,30</t>
  </si>
  <si>
    <t>Vybourání a vyjmutí kovových rámů a rolet rámů, včetně pomocného lešení o výšce podlahy do 1900 mm a pro zatížení do 1,5 kPa  (150 kg/m2) okenních jednoduchých, plochy do 1 m2</t>
  </si>
  <si>
    <t>968072244R00</t>
  </si>
  <si>
    <t>odkaz e1) : 0,30*0,30*2</t>
  </si>
  <si>
    <t>1.NP odkaz e) : 0,10*0,30*2</t>
  </si>
  <si>
    <t>bez odstupu, po hrubém vybourání otvorů,</t>
  </si>
  <si>
    <t>Přisekání rovných ostění v betonu bez odstupu, po hrubém vybourání otvorů</t>
  </si>
  <si>
    <t>967041112R00</t>
  </si>
  <si>
    <t>Demontáž sádrokartonových a sádrovláknitých podhledů z desek bez minerální izolace, na jednoduché ocelové konstrukci, 1x opláštěné tl. 12,5 mm</t>
  </si>
  <si>
    <t>963016111R00</t>
  </si>
  <si>
    <t>1.77 : 5,0*2,0</t>
  </si>
  <si>
    <t>01.81 : 5,0*1,50</t>
  </si>
  <si>
    <t>01.71, 01.72, 01.47 : 48,50*1,50+2,40*0,9</t>
  </si>
  <si>
    <t>01.47 : 1,90*14,1</t>
  </si>
  <si>
    <t xml:space="preserve">kazetový strop : </t>
  </si>
  <si>
    <t>pro prosvětlovací kazety 1.78 : 22,0*1,20</t>
  </si>
  <si>
    <t>5,0*(16,9+1,20*2)</t>
  </si>
  <si>
    <t>(7,35+1,2)*(36,5+1,2*2)</t>
  </si>
  <si>
    <t>1.20 : 4,92*(16,9+1,20*2)</t>
  </si>
  <si>
    <t>1.62 : 1,20*6,25</t>
  </si>
  <si>
    <t xml:space="preserve">po skončení prací před předáním do užívání : </t>
  </si>
  <si>
    <t>801-1</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</si>
  <si>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</si>
  <si>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952901111R00</t>
  </si>
  <si>
    <t>800-3</t>
  </si>
  <si>
    <t>Lešení lehké pracovní pomocné pomocné, o výšce lešeňové podlahy do 1,2 m</t>
  </si>
  <si>
    <t>941955001R00</t>
  </si>
  <si>
    <t>odkaz e1) : 1</t>
  </si>
  <si>
    <t>1.NP odkaz e) : 1</t>
  </si>
  <si>
    <t>na jakoukoliv cementovou maltu. Včetně kotvení do zdiva.</t>
  </si>
  <si>
    <t>Osazení rámů okenních ocelových o ploše do 1 m2</t>
  </si>
  <si>
    <t>641941111R00</t>
  </si>
  <si>
    <t>střecha - odkaz I  150x150-200 mm, 2 ks : 0,5*0,5*2</t>
  </si>
  <si>
    <t>postřik vodou a jednovrstvé doplnění omítky</t>
  </si>
  <si>
    <t>Oprava vnějších hladkých omítek stěn složitost fasády I.-II., množství opravované plochy 66 až 80 %</t>
  </si>
  <si>
    <t>622477128R00</t>
  </si>
  <si>
    <t>odkaz d) : (0,90*0,15*3)*2</t>
  </si>
  <si>
    <t>v ploše nebo pruzích na plném podkladu nebo na podkladu s dutinami (pod omítku)</t>
  </si>
  <si>
    <t>Potažení vnitřních stěn pletivem sklotextilním , s vypnutím</t>
  </si>
  <si>
    <t>612481113R00</t>
  </si>
  <si>
    <t>odkaz e1) : 2</t>
  </si>
  <si>
    <t>1.NP odkaz e) : 2</t>
  </si>
  <si>
    <t>jakoukoliv maltou, z pomocného pracovního lešení o výšce podlahy do 1900 mm a pro zatížení do 1,5 kPa,</t>
  </si>
  <si>
    <t>Omítky malých ploch vnitřních stěn přes 0,25 do 1 m2, vápennou štukovou omítkou</t>
  </si>
  <si>
    <t>612401391RT2</t>
  </si>
  <si>
    <t>odkaz d) : 4*2</t>
  </si>
  <si>
    <t>Omítky malých ploch vnitřních stěn přes 0,09 do 0,25 m2, vápennou štukovou omítkou</t>
  </si>
  <si>
    <t>612401291RT2</t>
  </si>
  <si>
    <t>1.NP- odkaz c) : 2</t>
  </si>
  <si>
    <t>1.PP - odkaz c) : 1</t>
  </si>
  <si>
    <t>1.NP - odkaz a) : 5*2</t>
  </si>
  <si>
    <t>1.PP - odkaz a) : 2</t>
  </si>
  <si>
    <t>střecha - odkaz I  150x150-200 mm, 2 ks : 2*2</t>
  </si>
  <si>
    <t>Omítky malých ploch vnitřních stěn do 0,09 m2, vápennou štukovou omítkou</t>
  </si>
  <si>
    <t>612401191RT2</t>
  </si>
  <si>
    <t>1.NP odkaz d) m.č. 1.38  L70/6-0,7m : 6,39*0,70*2*0,00108*2</t>
  </si>
  <si>
    <t>POL3_</t>
  </si>
  <si>
    <t>SPCM</t>
  </si>
  <si>
    <t>tyč ocelová  L (úhelník) válcovaná za tepla 11375 (S 235JR); rovnoramenná; tl = 6,00 mm; a = 70,0 mm; b = 70,0 mm</t>
  </si>
  <si>
    <t>13331762R</t>
  </si>
  <si>
    <t>RD4    650x610 mm : 1</t>
  </si>
  <si>
    <t>POP</t>
  </si>
  <si>
    <t>RD4 - 650x610 mm - 1 ks</t>
  </si>
  <si>
    <t>RD3 - 300x300 mm - 11 ks</t>
  </si>
  <si>
    <t>RD2 - 600x400 mm - 8 ks</t>
  </si>
  <si>
    <t>RD1 - 1100x650 mm - 4ks</t>
  </si>
  <si>
    <t>REVIZNÍ DVÍŘKA</t>
  </si>
  <si>
    <t>Provedení RD4 - revizních dvířek z plného podhledu s vyloučením kovového rámu</t>
  </si>
  <si>
    <t>34226PC04</t>
  </si>
  <si>
    <t>RD3    300x300 mm : 7</t>
  </si>
  <si>
    <t>Provedení RD3 -  revizních dvířek z plného podhledu s vyloučením kovového rámu</t>
  </si>
  <si>
    <t>34226PC03</t>
  </si>
  <si>
    <t>RD2    600x400 mm : 12</t>
  </si>
  <si>
    <t>Provedení RD2 - revizních dvířek z plného podhledu s vyloučením kovového rámu</t>
  </si>
  <si>
    <t>34226PC02</t>
  </si>
  <si>
    <t>RD1  1100x650 mm : 4</t>
  </si>
  <si>
    <t>Provedení RD1 - revizních dvířek z plného podhledu s vyloučením kovového rámu</t>
  </si>
  <si>
    <t>34226PC01</t>
  </si>
  <si>
    <t>Podhledy na kovové konstrukci opláštěné deskami sádrokartonovými nosná konstrukce z profilů CD s přímým uchycením 1x deska, tloušťky 12,5 mm, standard</t>
  </si>
  <si>
    <t>342264051RT1</t>
  </si>
  <si>
    <t>1.NP odkaz d) m.č. 1.38  L70/6-0,7m : 6,39*0,70*2*0,001*2</t>
  </si>
  <si>
    <t>profilu I, nebo IE, nebo U, nebo UE, nebo L</t>
  </si>
  <si>
    <t>Osazení ocelových válcovaných nosníků na zdivu bez dodávky materiálu, výšky do 120 mm</t>
  </si>
  <si>
    <t>317941121R00</t>
  </si>
  <si>
    <t>střecha - odkaz I  150x150-200 mm, 2 ks : 2</t>
  </si>
  <si>
    <t>včetně pomocného pracovního lešení</t>
  </si>
  <si>
    <t>Zazdívka otvorů o ploše do 0,0225 m2 ve zdivu nadzákladovém cihlami pálenými o tloušťce zdi do 300 mm</t>
  </si>
  <si>
    <t>310235241RT2</t>
  </si>
  <si>
    <t>Dodavatel</t>
  </si>
  <si>
    <t>Nhod celk.</t>
  </si>
  <si>
    <t>Nhod / MJ</t>
  </si>
  <si>
    <t>Cenová úroveň</t>
  </si>
  <si>
    <t>Cen. soustava / platnost</t>
  </si>
  <si>
    <t>Ceník</t>
  </si>
  <si>
    <t>dem. hmotnost celk.(t)</t>
  </si>
  <si>
    <t>dem. hmotnost / MJ</t>
  </si>
  <si>
    <t>hmotnost celk.(t)</t>
  </si>
  <si>
    <t>hmotnost / MJ</t>
  </si>
  <si>
    <t>cena s DPH</t>
  </si>
  <si>
    <t>DPH</t>
  </si>
  <si>
    <t>Montáž celk.</t>
  </si>
  <si>
    <t>Montáž</t>
  </si>
  <si>
    <t>Dodávka celk.</t>
  </si>
  <si>
    <t>Dodávka</t>
  </si>
  <si>
    <t>cena / MJ</t>
  </si>
  <si>
    <t>množství</t>
  </si>
  <si>
    <t>MJ</t>
  </si>
  <si>
    <t>Název položky</t>
  </si>
  <si>
    <t>Číslo položky</t>
  </si>
  <si>
    <t>P.č.</t>
  </si>
  <si>
    <t>ROZ</t>
  </si>
  <si>
    <t>R:</t>
  </si>
  <si>
    <t>OBJ</t>
  </si>
  <si>
    <t>STA</t>
  </si>
  <si>
    <t>O:</t>
  </si>
  <si>
    <t>S:</t>
  </si>
  <si>
    <t>#TypZaznamu#</t>
  </si>
  <si>
    <t>CELKEM bez DPH</t>
  </si>
  <si>
    <t>Ostatní položky</t>
  </si>
  <si>
    <t>Zpracování projektové dokumentace (SA, VZ, ZT, EL, MaR)</t>
  </si>
  <si>
    <t>Systém centrálního řízení a monitoringu - BMS protokol (BACnet)</t>
  </si>
  <si>
    <t>Zařízení č.5 - Klimatizace místností v 1.PP a 1.NP (jihovýchod)</t>
  </si>
  <si>
    <t>Zařízení č.4 - Klimatizace fakultního foyer a studentského snackbaru</t>
  </si>
  <si>
    <t>4</t>
  </si>
  <si>
    <t>Zařízení č.3 - Větrání chodeb v 1.PP</t>
  </si>
  <si>
    <t>Zařízení č.2 - Větrání studentského snackbaru</t>
  </si>
  <si>
    <t>2</t>
  </si>
  <si>
    <t>Zařízení č.1 - Větrání fakultního foyer</t>
  </si>
  <si>
    <t>1</t>
  </si>
  <si>
    <t>Položka</t>
  </si>
  <si>
    <t>D1.4.1 Vzduchotechnika a klimatizace</t>
  </si>
  <si>
    <t>SO03 Objekt specializovaných výukových prostor</t>
  </si>
  <si>
    <t>REKONSTRUKCE KLIMATIZACE OBJEKTU Q, větev c1</t>
  </si>
  <si>
    <r>
      <rPr>
        <b/>
        <sz val="14"/>
        <color indexed="8"/>
        <rFont val="Arial CE"/>
        <charset val="238"/>
      </rPr>
      <t>REKAPITULACE</t>
    </r>
    <r>
      <rPr>
        <sz val="14"/>
        <color indexed="8"/>
        <rFont val="Arial CE"/>
        <charset val="238"/>
      </rPr>
      <t xml:space="preserve"> </t>
    </r>
  </si>
  <si>
    <t>ks</t>
  </si>
  <si>
    <t>Projekt pro zábor komunikace</t>
  </si>
  <si>
    <t>8.5</t>
  </si>
  <si>
    <t>Povolení pro umístění jeřábu</t>
  </si>
  <si>
    <t>8.4</t>
  </si>
  <si>
    <t>Zábor komunikace</t>
  </si>
  <si>
    <t>8.3</t>
  </si>
  <si>
    <t>Jeřáb</t>
  </si>
  <si>
    <t>8.2</t>
  </si>
  <si>
    <t>Plán BOZP</t>
  </si>
  <si>
    <t>8.1</t>
  </si>
  <si>
    <t>kpl</t>
  </si>
  <si>
    <t>Dokumentace skutečného provedení stavby</t>
  </si>
  <si>
    <t>7.1</t>
  </si>
  <si>
    <t>Zpracování projektové dokumentace (VZ, ZT)</t>
  </si>
  <si>
    <t>43.22.12</t>
  </si>
  <si>
    <t>Instalační box adaptéru - pro instalaci k venkovní jednotce</t>
  </si>
  <si>
    <t>6.4</t>
  </si>
  <si>
    <t>Adaptér externí regulace pro venkovní jednotku-hlavní budova a východní křídlo pavilonu Q, osazení 6.NP - střecha, jihovýchod (E1)
- limitace výkonu pro 3-úrovně omezení  0%-40%-95% (rozsah 40%-95% lze ovládat po 5% bodech)
- vzdálené ovládání a aktivování nízkohlučného režimu</t>
  </si>
  <si>
    <t>6.3</t>
  </si>
  <si>
    <t>Pro snížení výkonů (el.příkonů) v době energetické špičky bude pro stávající a nově instalované systémy dodán společný adaptér pro vzdálené řízení ze systému MaR. Těmito dodatečně instalovanými adaptéry, které budou připojeny do stávající komunikace venkovních jednotek lze vzdáleně ovládat snížení akustického tlaku venkovních jednotek. Adaptéry budou umístěny ve venkovní jednotce. Bude propojeno až 10-systémů s proměnným průtokem chladiva na 1-adaptér.</t>
  </si>
  <si>
    <t>bm</t>
  </si>
  <si>
    <r>
      <t>Propojovací kabeláž pro centrální BMS řízení, 2-žilový vodič JYSTY 2x1 mm</t>
    </r>
    <r>
      <rPr>
        <vertAlign val="superscript"/>
        <sz val="11"/>
        <rFont val="Calibri"/>
        <family val="2"/>
        <charset val="238"/>
      </rPr>
      <t>2</t>
    </r>
  </si>
  <si>
    <t>6.2</t>
  </si>
  <si>
    <r>
      <t>Poznámka:
Nově instalované systémy s proměnným průtokem chladiva E1-1.1a a E1-1.1c budou komunikačně propoje-ny 2-žilovým vodičem 2x1 mm</t>
    </r>
    <r>
      <rPr>
        <vertAlign val="superscript"/>
        <sz val="11"/>
        <rFont val="Calibri"/>
        <family val="2"/>
        <charset val="238"/>
      </rPr>
      <t>2</t>
    </r>
    <r>
      <rPr>
        <sz val="11"/>
        <rFont val="Calibri"/>
        <family val="2"/>
        <charset val="238"/>
      </rPr>
      <t xml:space="preserve"> se stávajícími systémy instalovanými v letech 2013 a 2015 a společně připojeny k BMS bráně pro centrální ovládání a monitoring. Současně bude instalací základní desky vytvořena rezerva pro zapojení nových klimatizačních jednotek pro chlazení kanceláří ve 2. až 6.NP severní části jižního křídla objektu Q.</t>
    </r>
  </si>
  <si>
    <r>
      <rPr>
        <b/>
        <sz val="11"/>
        <rFont val="Calibri"/>
        <family val="2"/>
        <charset val="238"/>
      </rPr>
      <t>Základní deska pro vnitřní jednotky systémů</t>
    </r>
    <r>
      <rPr>
        <sz val="11"/>
        <rFont val="Calibri"/>
        <family val="2"/>
        <charset val="238"/>
      </rPr>
      <t xml:space="preserve">
- 2 porty s max. počtem 64</t>
    </r>
  </si>
  <si>
    <t>6.1</t>
  </si>
  <si>
    <t>Centrální řízení bude doplněno o rozhraní BACnet, pro dalších 128 adres.</t>
  </si>
  <si>
    <t>Evidenční knihy zařízení s chladivem, štítky</t>
  </si>
  <si>
    <t>Zkouška těsnosti</t>
  </si>
  <si>
    <t>Provozní zkouška</t>
  </si>
  <si>
    <t>Montáž, uvedení do provozu</t>
  </si>
  <si>
    <t>kg</t>
  </si>
  <si>
    <t>Ekologická likvidace demontovaného zařízení a potrubí</t>
  </si>
  <si>
    <t>Ekologická likvidace chladiva</t>
  </si>
  <si>
    <t>Odsátí chladiva R410A</t>
  </si>
  <si>
    <t>Demontáž části stávajícího potrubí chladiva
systému E1.1-1c (Cu potrubí z m.č. 01.84 nedotčeno)</t>
  </si>
  <si>
    <t>Demontáž stávajících vnitřních jednotek</t>
  </si>
  <si>
    <t>Demontáž stávající venkovní jednotky</t>
  </si>
  <si>
    <t>Doplnění chladiva R410A</t>
  </si>
  <si>
    <t>Komunikační kabeláž k propojení nástěnných ovladačů a vnitřních jednotek (využita stávající kabeláž)</t>
  </si>
  <si>
    <t>Komunikační kabeláž k propojení venkovní jednotky a
vnitřních jednotek</t>
  </si>
  <si>
    <t>Zhotovení prostupu ve stěně nebo stropu pro potrubí chladiva včetně následného zapravení</t>
  </si>
  <si>
    <t>Požární ucpávka pro potrubí chladiva při prostupu požárně dělícími konstrukcemi</t>
  </si>
  <si>
    <t>Mars koryta pro potrubí chladiva na střeše - stávající</t>
  </si>
  <si>
    <t>Pozn: Měděné potrubí musí být dodáno v souladu s
ČSN EN 12735-1. Pro venkovní instalaci potrubí chladiva musí být použita tepelná izolace s povrchovou úpravou odolnou UV záření.</t>
  </si>
  <si>
    <r>
      <rPr>
        <b/>
        <sz val="11"/>
        <color indexed="8"/>
        <rFont val="Calibri"/>
        <family val="2"/>
        <charset val="238"/>
      </rPr>
      <t xml:space="preserve">Cu potrubí chladiva izolované syntetickým kaučukem
</t>
    </r>
    <r>
      <rPr>
        <sz val="11"/>
        <color indexed="8"/>
        <rFont val="Calibri"/>
        <family val="2"/>
        <charset val="238"/>
      </rPr>
      <t xml:space="preserve">vlastnosti tepelné izolace:
tepelná vodicost </t>
    </r>
    <r>
      <rPr>
        <sz val="12"/>
        <color indexed="8"/>
        <rFont val="Symbol"/>
        <family val="1"/>
        <charset val="2"/>
      </rPr>
      <t>l</t>
    </r>
    <r>
      <rPr>
        <sz val="11"/>
        <color indexed="8"/>
        <rFont val="Calibri"/>
        <family val="2"/>
        <charset val="238"/>
      </rPr>
      <t xml:space="preserve"> ≤ 0,033 W/m.K při teplotě 0°C
součinitel difúzního odporu </t>
    </r>
    <r>
      <rPr>
        <sz val="12"/>
        <color indexed="8"/>
        <rFont val="Symbol"/>
        <family val="1"/>
        <charset val="2"/>
      </rPr>
      <t xml:space="preserve">m </t>
    </r>
    <r>
      <rPr>
        <sz val="11"/>
        <color indexed="8"/>
        <rFont val="Calibri"/>
        <family val="2"/>
        <charset val="238"/>
      </rPr>
      <t>≥ 10000</t>
    </r>
    <r>
      <rPr>
        <sz val="10"/>
        <rFont val="Arial CE"/>
        <charset val="238"/>
      </rPr>
      <t xml:space="preserve">
trubky </t>
    </r>
    <r>
      <rPr>
        <sz val="11"/>
        <color indexed="8"/>
        <rFont val="Symbol"/>
        <family val="1"/>
        <charset val="2"/>
      </rPr>
      <t>f</t>
    </r>
    <r>
      <rPr>
        <sz val="10"/>
        <rFont val="Arial CE"/>
        <charset val="238"/>
      </rPr>
      <t xml:space="preserve"> 22,2 mm</t>
    </r>
  </si>
  <si>
    <r>
      <rPr>
        <b/>
        <sz val="11"/>
        <color indexed="8"/>
        <rFont val="Calibri"/>
        <family val="2"/>
        <charset val="238"/>
      </rPr>
      <t xml:space="preserve">Cu potrubí chladiva izolované syntetickým kaučukem
</t>
    </r>
    <r>
      <rPr>
        <sz val="11"/>
        <color indexed="8"/>
        <rFont val="Calibri"/>
        <family val="2"/>
        <charset val="238"/>
      </rPr>
      <t xml:space="preserve">vlastnosti tepelné izolace:
tepelná vodicost </t>
    </r>
    <r>
      <rPr>
        <sz val="12"/>
        <color indexed="8"/>
        <rFont val="Symbol"/>
        <family val="1"/>
        <charset val="2"/>
      </rPr>
      <t>l</t>
    </r>
    <r>
      <rPr>
        <sz val="11"/>
        <color indexed="8"/>
        <rFont val="Calibri"/>
        <family val="2"/>
        <charset val="238"/>
      </rPr>
      <t xml:space="preserve"> ≤ 0,033 W/m.K při teplotě 0°C
součinitel difúzního odporu </t>
    </r>
    <r>
      <rPr>
        <sz val="12"/>
        <color indexed="8"/>
        <rFont val="Symbol"/>
        <family val="1"/>
        <charset val="2"/>
      </rPr>
      <t xml:space="preserve">m </t>
    </r>
    <r>
      <rPr>
        <sz val="11"/>
        <color indexed="8"/>
        <rFont val="Calibri"/>
        <family val="2"/>
        <charset val="238"/>
      </rPr>
      <t>≥ 10000</t>
    </r>
    <r>
      <rPr>
        <sz val="10"/>
        <rFont val="Arial CE"/>
        <charset val="238"/>
      </rPr>
      <t xml:space="preserve">
trubky </t>
    </r>
    <r>
      <rPr>
        <sz val="11"/>
        <color indexed="8"/>
        <rFont val="Symbol"/>
        <family val="1"/>
        <charset val="2"/>
      </rPr>
      <t>f</t>
    </r>
    <r>
      <rPr>
        <sz val="10"/>
        <rFont val="Arial CE"/>
        <charset val="238"/>
      </rPr>
      <t xml:space="preserve"> 19,1 mm</t>
    </r>
  </si>
  <si>
    <r>
      <rPr>
        <b/>
        <sz val="11"/>
        <color indexed="8"/>
        <rFont val="Calibri"/>
        <family val="2"/>
        <charset val="238"/>
      </rPr>
      <t xml:space="preserve">Cu potrubí chladiva izolované syntetickým kaučukem
</t>
    </r>
    <r>
      <rPr>
        <sz val="11"/>
        <color indexed="8"/>
        <rFont val="Calibri"/>
        <family val="2"/>
        <charset val="238"/>
      </rPr>
      <t xml:space="preserve">vlastnosti tepelné izolace:
tepelná vodicost </t>
    </r>
    <r>
      <rPr>
        <sz val="12"/>
        <color indexed="8"/>
        <rFont val="Symbol"/>
        <family val="1"/>
        <charset val="2"/>
      </rPr>
      <t>l</t>
    </r>
    <r>
      <rPr>
        <sz val="11"/>
        <color indexed="8"/>
        <rFont val="Calibri"/>
        <family val="2"/>
        <charset val="238"/>
      </rPr>
      <t xml:space="preserve"> ≤ 0,033 W/m.K při teplotě 0°C
součinitel difúzního odporu </t>
    </r>
    <r>
      <rPr>
        <sz val="12"/>
        <color indexed="8"/>
        <rFont val="Symbol"/>
        <family val="1"/>
        <charset val="2"/>
      </rPr>
      <t xml:space="preserve">m </t>
    </r>
    <r>
      <rPr>
        <sz val="11"/>
        <color indexed="8"/>
        <rFont val="Calibri"/>
        <family val="2"/>
        <charset val="238"/>
      </rPr>
      <t>≥ 10000</t>
    </r>
    <r>
      <rPr>
        <sz val="10"/>
        <rFont val="Arial CE"/>
        <charset val="238"/>
      </rPr>
      <t xml:space="preserve">
trubky </t>
    </r>
    <r>
      <rPr>
        <sz val="11"/>
        <color indexed="8"/>
        <rFont val="Symbol"/>
        <family val="1"/>
        <charset val="2"/>
      </rPr>
      <t>f</t>
    </r>
    <r>
      <rPr>
        <sz val="10"/>
        <rFont val="Arial CE"/>
        <charset val="238"/>
      </rPr>
      <t xml:space="preserve"> 15,9 mm</t>
    </r>
  </si>
  <si>
    <r>
      <rPr>
        <b/>
        <sz val="11"/>
        <color indexed="8"/>
        <rFont val="Calibri"/>
        <family val="2"/>
        <charset val="238"/>
      </rPr>
      <t xml:space="preserve">Cu potrubí chladiva izolované syntetickým kaučukem
</t>
    </r>
    <r>
      <rPr>
        <sz val="11"/>
        <color indexed="8"/>
        <rFont val="Calibri"/>
        <family val="2"/>
        <charset val="238"/>
      </rPr>
      <t xml:space="preserve">vlastnosti tepelné izolace:
tepelná vodicost </t>
    </r>
    <r>
      <rPr>
        <sz val="12"/>
        <color indexed="8"/>
        <rFont val="Symbol"/>
        <family val="1"/>
        <charset val="2"/>
      </rPr>
      <t>l</t>
    </r>
    <r>
      <rPr>
        <sz val="11"/>
        <color indexed="8"/>
        <rFont val="Calibri"/>
        <family val="2"/>
        <charset val="238"/>
      </rPr>
      <t xml:space="preserve"> ≤ 0,033 W/m.K při teplotě 0°C
součinitel difúzního odporu </t>
    </r>
    <r>
      <rPr>
        <sz val="12"/>
        <color indexed="8"/>
        <rFont val="Symbol"/>
        <family val="1"/>
        <charset val="2"/>
      </rPr>
      <t xml:space="preserve">m </t>
    </r>
    <r>
      <rPr>
        <sz val="11"/>
        <color indexed="8"/>
        <rFont val="Calibri"/>
        <family val="2"/>
        <charset val="238"/>
      </rPr>
      <t>≥ 10000</t>
    </r>
    <r>
      <rPr>
        <sz val="10"/>
        <rFont val="Arial CE"/>
        <charset val="238"/>
      </rPr>
      <t xml:space="preserve">
trubky </t>
    </r>
    <r>
      <rPr>
        <sz val="11"/>
        <color indexed="8"/>
        <rFont val="Symbol"/>
        <family val="1"/>
        <charset val="2"/>
      </rPr>
      <t>f</t>
    </r>
    <r>
      <rPr>
        <sz val="10"/>
        <rFont val="Arial CE"/>
        <charset val="238"/>
      </rPr>
      <t xml:space="preserve"> 12,7 mm</t>
    </r>
  </si>
  <si>
    <r>
      <rPr>
        <b/>
        <sz val="11"/>
        <color indexed="8"/>
        <rFont val="Calibri"/>
        <family val="2"/>
        <charset val="238"/>
      </rPr>
      <t xml:space="preserve">Cu potrubí chladiva izolované syntetickým kaučukem
</t>
    </r>
    <r>
      <rPr>
        <sz val="11"/>
        <color indexed="8"/>
        <rFont val="Calibri"/>
        <family val="2"/>
        <charset val="238"/>
      </rPr>
      <t xml:space="preserve">vlastnosti tepelné izolace:
tepelná vodicost </t>
    </r>
    <r>
      <rPr>
        <sz val="12"/>
        <color indexed="8"/>
        <rFont val="Symbol"/>
        <family val="1"/>
        <charset val="2"/>
      </rPr>
      <t>l</t>
    </r>
    <r>
      <rPr>
        <sz val="11"/>
        <color indexed="8"/>
        <rFont val="Calibri"/>
        <family val="2"/>
        <charset val="238"/>
      </rPr>
      <t xml:space="preserve"> ≤ 0,033 W/m.K při teplotě 0°C
součinitel difúzního odporu </t>
    </r>
    <r>
      <rPr>
        <sz val="12"/>
        <color indexed="8"/>
        <rFont val="Symbol"/>
        <family val="1"/>
        <charset val="2"/>
      </rPr>
      <t xml:space="preserve">m </t>
    </r>
    <r>
      <rPr>
        <sz val="11"/>
        <color indexed="8"/>
        <rFont val="Calibri"/>
        <family val="2"/>
        <charset val="238"/>
      </rPr>
      <t>≥ 10000</t>
    </r>
    <r>
      <rPr>
        <sz val="10"/>
        <rFont val="Arial CE"/>
        <charset val="238"/>
      </rPr>
      <t xml:space="preserve">
trubky </t>
    </r>
    <r>
      <rPr>
        <sz val="11"/>
        <color indexed="8"/>
        <rFont val="Symbol"/>
        <family val="1"/>
        <charset val="2"/>
      </rPr>
      <t>f</t>
    </r>
    <r>
      <rPr>
        <sz val="10"/>
        <rFont val="Arial CE"/>
        <charset val="238"/>
      </rPr>
      <t xml:space="preserve"> 9,5 mm</t>
    </r>
  </si>
  <si>
    <r>
      <rPr>
        <b/>
        <sz val="11"/>
        <color indexed="8"/>
        <rFont val="Calibri"/>
        <family val="2"/>
        <charset val="238"/>
      </rPr>
      <t xml:space="preserve">Cu potrubí chladiva izolované syntetickým kaučukem
</t>
    </r>
    <r>
      <rPr>
        <sz val="11"/>
        <color indexed="8"/>
        <rFont val="Calibri"/>
        <family val="2"/>
        <charset val="238"/>
      </rPr>
      <t xml:space="preserve">vlastnosti tepelné izolace:
tepelná vodicost </t>
    </r>
    <r>
      <rPr>
        <sz val="12"/>
        <color indexed="8"/>
        <rFont val="Symbol"/>
        <family val="1"/>
        <charset val="2"/>
      </rPr>
      <t>l</t>
    </r>
    <r>
      <rPr>
        <sz val="11"/>
        <color indexed="8"/>
        <rFont val="Calibri"/>
        <family val="2"/>
        <charset val="238"/>
      </rPr>
      <t xml:space="preserve"> ≤ 0,033 W/m.K při teplotě 0°C
součinitel difúzního odporu </t>
    </r>
    <r>
      <rPr>
        <sz val="12"/>
        <color indexed="8"/>
        <rFont val="Symbol"/>
        <family val="1"/>
        <charset val="2"/>
      </rPr>
      <t xml:space="preserve">m </t>
    </r>
    <r>
      <rPr>
        <sz val="11"/>
        <color indexed="8"/>
        <rFont val="Calibri"/>
        <family val="2"/>
        <charset val="238"/>
      </rPr>
      <t>≥ 10000</t>
    </r>
    <r>
      <rPr>
        <sz val="10"/>
        <rFont val="Arial CE"/>
        <charset val="238"/>
      </rPr>
      <t xml:space="preserve">
trubky </t>
    </r>
    <r>
      <rPr>
        <sz val="11"/>
        <color indexed="8"/>
        <rFont val="Symbol"/>
        <family val="1"/>
        <charset val="2"/>
      </rPr>
      <t>f</t>
    </r>
    <r>
      <rPr>
        <sz val="10"/>
        <rFont val="Arial CE"/>
        <charset val="238"/>
      </rPr>
      <t xml:space="preserve"> 6,4 mm</t>
    </r>
  </si>
  <si>
    <r>
      <rPr>
        <b/>
        <sz val="11"/>
        <color indexed="8"/>
        <rFont val="Calibri"/>
        <family val="2"/>
        <charset val="238"/>
      </rPr>
      <t>Speciální Cu tvarovka pro rozbočení potrubí chladiva a oleje</t>
    </r>
    <r>
      <rPr>
        <sz val="11"/>
        <color indexed="8"/>
        <rFont val="Calibri"/>
        <family val="2"/>
        <charset val="238"/>
      </rPr>
      <t xml:space="preserve"> - výkonový index 201÷290</t>
    </r>
  </si>
  <si>
    <r>
      <rPr>
        <b/>
        <sz val="11"/>
        <color indexed="8"/>
        <rFont val="Calibri"/>
        <family val="2"/>
        <charset val="238"/>
      </rPr>
      <t>Speciální Cu tvarovka pro rozbočení potrubí chladiva a oleje</t>
    </r>
    <r>
      <rPr>
        <sz val="11"/>
        <color indexed="8"/>
        <rFont val="Calibri"/>
        <family val="2"/>
        <charset val="238"/>
      </rPr>
      <t xml:space="preserve"> - výkonový index 200</t>
    </r>
  </si>
  <si>
    <t>Adapter pro okenní a kartový kontakt</t>
  </si>
  <si>
    <t>Kabelový ovladač pro parapetní jednotky</t>
  </si>
  <si>
    <t>28.25.12</t>
  </si>
  <si>
    <r>
      <rPr>
        <b/>
        <sz val="11"/>
        <rFont val="Calibri"/>
        <family val="2"/>
        <charset val="238"/>
      </rPr>
      <t>Vnitřní opláštěná parapetní jednotka s ventilátorem a kondenzátním čerpadlem</t>
    </r>
    <r>
      <rPr>
        <sz val="11"/>
        <rFont val="Calibri"/>
        <family val="2"/>
        <charset val="238"/>
      </rPr>
      <t xml:space="preserve">
jmenovitý chladící výkon Qch = 2,8 kW,
jmenovitý topný výkon Qt = 3,2 kW,
celkový/citelný chladící výkon při vypař. teplotě Tv=6°C
Qthc = 2,6 kW / Qshc = 2,0 kW (Ti=26°C / 45% r.v.)
celkový/citelný chladící výkon při vypař. teplotě Tv=9°C
Qthc = 1,9 kW / Qshc = 1,7 kW (Ti=26°C / 45% r.v.)
max.rozměry 240 x 1000 x 600 mm ( hl x d x v)
jmen. elektr. příkon při chlazení Pi=49W (230V / 50Hz)
akustický tlak Lp (1m od jednotky) vysoký/nízký:
max. 35 / 32 dB(A)
barevné provedení : opláštění RAL 9010, mřížka RAL 7011</t>
    </r>
  </si>
  <si>
    <t>E1.1-1c.2.4
-
E1.1-1c.2.10</t>
  </si>
  <si>
    <r>
      <rPr>
        <b/>
        <sz val="11"/>
        <rFont val="Calibri"/>
        <family val="2"/>
        <charset val="238"/>
      </rPr>
      <t xml:space="preserve">Středotlaká vnitřní kanálová (mezistropní) jednotka
s automatickým nastavením charakteristiky ventilátoru
</t>
    </r>
    <r>
      <rPr>
        <sz val="11"/>
        <rFont val="Calibri"/>
        <family val="2"/>
        <charset val="238"/>
      </rPr>
      <t xml:space="preserve">(ESP až 150 Pa) </t>
    </r>
    <r>
      <rPr>
        <b/>
        <sz val="11"/>
        <rFont val="Calibri"/>
        <family val="2"/>
        <charset val="238"/>
      </rPr>
      <t>a kondenzátním čerpadlem</t>
    </r>
    <r>
      <rPr>
        <sz val="11"/>
        <rFont val="Calibri"/>
        <family val="2"/>
        <charset val="238"/>
      </rPr>
      <t xml:space="preserve">
jmenovitý chladící výkon Qch = 3,6 kW,
jmenovitý topný výkon Qt = 4,0 kW,
celkový/citelný chladící výkon při vypař. teplotě Tv=6°C
Qthc = 3,3 kW / Qshc = 2,6 kW (Ti=26°C / 45% r.v.)
celkový/citelný chladící výkon při vypař. teplotě Tv=9°C
Qthc = 2,7 kW / Qshc = 2,3 kW (Ti=26°C / 45% r.v.)
max.rozměry 550 x 800 x 250 mm ( š x d x v)
jmen. elektr. příkon při chlazení Pi=45W (230V / 50Hz)
akust. tlak Lp (1m od jednotky) vysoký/střední/nízký:
max. 31 / 29 / 26 dB(A)
hmotnost jednotky max 30 kg</t>
    </r>
  </si>
  <si>
    <t>E1.1-1c.2.3</t>
  </si>
  <si>
    <t>-</t>
  </si>
  <si>
    <t>stávající</t>
  </si>
  <si>
    <t>DAIKIN</t>
  </si>
  <si>
    <r>
      <rPr>
        <b/>
        <sz val="11"/>
        <rFont val="Calibri"/>
        <family val="2"/>
        <charset val="238"/>
      </rPr>
      <t>Vnitřní parapetní jednotka typ FXLQ25P</t>
    </r>
    <r>
      <rPr>
        <sz val="11"/>
        <rFont val="Calibri"/>
        <family val="2"/>
        <charset val="238"/>
      </rPr>
      <t xml:space="preserve">
Qch, chlazení = 2,8 kW, Pi=0,049 kW / 230 V
Qt, topení = 3,2 kW, Pi=0,0049 kW / 230 V</t>
    </r>
  </si>
  <si>
    <t>E1.1-1c.2.1
-
E1.1-1c.2.2</t>
  </si>
  <si>
    <r>
      <t>Systém klimatizace s proměnným průtokem chladiva (VRF) určený pro chlazení a monovalentní vytápění s možností ekvitermního řízení vypařovací teploty v rozsahu 6°C až 16°C a kondenzační teploty 43°C až 49°C na základě venkovní teploty vzduchu. Proměnná teplota slouží k minimalizaci provozních nákladů, maximálnímu zvýšení celoroční účinnosti a komfortnímu zvýšení teploty vyfukovaného vzduchu při maximálním snížení odvlhčovacího výkonu v režimu chlazení.
Kondenzační jednotka s plynule regulovatelnými scroll kompresory a akumulačním výměníkem tepla pro nepřetržité vytápění během odtávacího cyklu.</t>
    </r>
    <r>
      <rPr>
        <b/>
        <sz val="11"/>
        <rFont val="Calibri"/>
        <family val="2"/>
        <charset val="238"/>
      </rPr>
      <t xml:space="preserve">
Venkovní kondenzační jednotka modul vel.10HP,
</t>
    </r>
    <r>
      <rPr>
        <sz val="11"/>
        <rFont val="Calibri"/>
        <family val="2"/>
        <charset val="238"/>
      </rPr>
      <t xml:space="preserve">index připojitelnosti 102%, chladivo R410A </t>
    </r>
    <r>
      <rPr>
        <b/>
        <sz val="11"/>
        <rFont val="Calibri"/>
        <family val="2"/>
        <charset val="238"/>
      </rPr>
      <t xml:space="preserve">
</t>
    </r>
    <r>
      <rPr>
        <sz val="11"/>
        <rFont val="Calibri"/>
        <family val="2"/>
        <charset val="238"/>
      </rPr>
      <t>tepelné čerp. s nepřetržitým vytápěním (topný kabel)
jmenovitý chladící výkon Qch = 28,0 kW (min.ESEER 7,2),
jmenovitý topný výkon Qt = 31,5 kW (min.COP 4,27),
el. příkon při chlazení Pi = 7,29 kW (min. EER 3,73) při ekviterm. řízení vypař.teploty (Ti=19°C WB/Tex=35°C DB)
el. příkon při vytápění Pi = 7,38 kW (min. COP 4,27) při ekviterm. řízení vypař.teploty (Ti=20°C WB/Tex=6°C WB)
akustický výkon Lw: max. 79 dB(A)
akustický tlak Lp (1m od jednotky): max. 58 dB(A)
provozní rozsah chlazení: venkovní te = -5 až 43°C
provozní rozsah vytápění: venkovní te = -20 až 15,5°C
max. rozměry 950 x 800 x 1700 (š x hl x v)
max. hmotnost  270 kg</t>
    </r>
  </si>
  <si>
    <t>E1.1-1c.1.1</t>
  </si>
  <si>
    <t>Výměna a doplnění parapetních jednotek pro m.č. 1.90 - 1.95, m.č. 1.65 v 1.NP a výměna kanálové jednotky v m.č. 01.47 v 1.PP</t>
  </si>
  <si>
    <t>ZAŘÍZENÍ č.5 (E1.1-1c) - Klimatizace místností v 1.PP a 1.NP (jihovýchod)</t>
  </si>
  <si>
    <t>Demontáž stávajícího potrubí chladiva systému E1.1-1a</t>
  </si>
  <si>
    <t>Komunikační kabeláž k propojení nástěnného ovladače a vnitřní jednotky</t>
  </si>
  <si>
    <t>Komunikační kabeláž k propojení venkovní jednotky a
7 ks  vnitřních jednotek, vč. 5 ks jednotek větracích</t>
  </si>
  <si>
    <r>
      <rPr>
        <b/>
        <sz val="11"/>
        <color indexed="8"/>
        <rFont val="Calibri"/>
        <family val="2"/>
        <charset val="238"/>
      </rPr>
      <t xml:space="preserve">Cu potrubí chladiva izolované syntetickým kaučukem
</t>
    </r>
    <r>
      <rPr>
        <sz val="11"/>
        <color indexed="8"/>
        <rFont val="Calibri"/>
        <family val="2"/>
        <charset val="238"/>
      </rPr>
      <t xml:space="preserve">vlastnosti tepelné izolace:
tepelná vodicost </t>
    </r>
    <r>
      <rPr>
        <sz val="12"/>
        <color indexed="8"/>
        <rFont val="Symbol"/>
        <family val="1"/>
        <charset val="2"/>
      </rPr>
      <t>l</t>
    </r>
    <r>
      <rPr>
        <sz val="11"/>
        <color indexed="8"/>
        <rFont val="Calibri"/>
        <family val="2"/>
        <charset val="238"/>
      </rPr>
      <t xml:space="preserve"> ≤ 0,033 W/m.K při teplotě 0°C
součinitel difúzního odporu </t>
    </r>
    <r>
      <rPr>
        <sz val="12"/>
        <color indexed="8"/>
        <rFont val="Symbol"/>
        <family val="1"/>
        <charset val="2"/>
      </rPr>
      <t xml:space="preserve">m </t>
    </r>
    <r>
      <rPr>
        <sz val="11"/>
        <color indexed="8"/>
        <rFont val="Calibri"/>
        <family val="2"/>
        <charset val="238"/>
      </rPr>
      <t>≥ 10000</t>
    </r>
    <r>
      <rPr>
        <sz val="10"/>
        <rFont val="Arial CE"/>
        <charset val="238"/>
      </rPr>
      <t xml:space="preserve">
trubky </t>
    </r>
    <r>
      <rPr>
        <sz val="11"/>
        <color indexed="8"/>
        <rFont val="Symbol"/>
        <family val="1"/>
        <charset val="2"/>
      </rPr>
      <t>f</t>
    </r>
    <r>
      <rPr>
        <sz val="10"/>
        <rFont val="Arial CE"/>
        <charset val="238"/>
      </rPr>
      <t xml:space="preserve"> 28,5 mm</t>
    </r>
  </si>
  <si>
    <r>
      <rPr>
        <b/>
        <sz val="11"/>
        <color indexed="8"/>
        <rFont val="Calibri"/>
        <family val="2"/>
        <charset val="238"/>
      </rPr>
      <t>Speciální Cu tvarovka pro rozbočení potrubí chladiva a oleje</t>
    </r>
    <r>
      <rPr>
        <sz val="11"/>
        <color indexed="8"/>
        <rFont val="Calibri"/>
        <family val="2"/>
        <charset val="238"/>
      </rPr>
      <t xml:space="preserve"> - výkonový index 291÷640</t>
    </r>
  </si>
  <si>
    <t>Kabelový ovladač pro kazetovou jednotku se 2 výdechy</t>
  </si>
  <si>
    <t>Dekorační panel pro kazetovou jednotku se dvěma výdechy</t>
  </si>
  <si>
    <t>E1.1-1a.2.9</t>
  </si>
  <si>
    <t>Dekorační panel pro kazetovou jednotku s kruhovým výdechem</t>
  </si>
  <si>
    <t>E1.1-1a.2.8</t>
  </si>
  <si>
    <r>
      <rPr>
        <b/>
        <sz val="11"/>
        <rFont val="Calibri"/>
        <family val="2"/>
        <charset val="238"/>
      </rPr>
      <t>Vnitřní 2-cestná kazetová jednotka s DC ventilátorem a kondenzátním čerpadlem</t>
    </r>
    <r>
      <rPr>
        <sz val="11"/>
        <rFont val="Calibri"/>
        <family val="2"/>
        <charset val="238"/>
      </rPr>
      <t xml:space="preserve">
jmenovitý chladící výkon Qch = 4,5 kW,
jmenovitý topný výkon Qt = 5,0 kW,
celkový/citelný chladící výkon při vypař. teplotě Tv=6°C
Qthc = 4,1 kW / Qshc = 3,3 kW (Ti=26°C / 45% r.v.)
celkový/citelný chladící výkon při vypař. teplotě Tv=9°C
Qthc = 3,0 kW / Qshc = 2,7 kW (Ti=26°C / 45% r.v.)
max.rozměry 620 x 780 x 310 mm ( š x d x v)
jmen. elektr. příkon při chlazení Pi=41W (230V / 50Hz)
akust. tlak Lp (1m od jednotky) vysoký/jmenov./nízký:
max. 36 / 33 / 31 dB(A)
max. instalační výška jednotky : 350 mm</t>
    </r>
  </si>
  <si>
    <t>E1.1-1a.2.7</t>
  </si>
  <si>
    <r>
      <rPr>
        <b/>
        <sz val="11"/>
        <rFont val="Calibri"/>
        <family val="2"/>
        <charset val="238"/>
      </rPr>
      <t>Vnitřní kazetová jednotka s distribucí vzduchu v rozsahu 360° (3x3) s ventilátorem a kondenzátním čerpadlem</t>
    </r>
    <r>
      <rPr>
        <sz val="11"/>
        <rFont val="Calibri"/>
        <family val="2"/>
        <charset val="238"/>
      </rPr>
      <t xml:space="preserve">
jmenovitý chladící výkon Qch = 5,6 kW,
jmenovitý topný výkon Qt = 6,3 kW,
celkový/citelný chladící výkon při vypař. teplotě Tv=6°C
Qthc = 5,1 kW / Qshc = 4,1 kW (Ti=26°C / 45% r.v.)
celkový/citelný chladící výkon při vypař. teplotě Tv=9°C
Qthc = 3,8 kW / Qshc = 3,4 kW (Ti=26°C / 45% r.v.)
jmen. elektr. příkon při chlazení Pi=53W (230V / 50Hz)
akust. tlak Lp (1m od jednotky) vysoký/jmenov./nízký:
max. 33 / 31 / 29 dB(A)
max.rozměry 850 x 850 x 210 mm ( š x d x v)
max. instalační výška jednotky : 220 mm
servisní přístup ke svorkovnici přes dekorační panel</t>
    </r>
  </si>
  <si>
    <t>E1.1-1a.2.2
-
E1.1-1a.2.6</t>
  </si>
  <si>
    <r>
      <rPr>
        <b/>
        <sz val="11"/>
        <rFont val="Calibri"/>
        <family val="2"/>
        <charset val="238"/>
      </rPr>
      <t>Vnitřní kazetová jednotka s distribucí vzduchu v rozsahu 360° (3x3) s ventilátorem a kondenzátním čerpadlem</t>
    </r>
    <r>
      <rPr>
        <sz val="11"/>
        <rFont val="Calibri"/>
        <family val="2"/>
        <charset val="238"/>
      </rPr>
      <t xml:space="preserve">
jmenovitý chladící výkon Qch = 7,1 kW,
jmenovitý topný výkon Qt = 8,0 kW,
celkový/citelný chladící výkon při vypař. teplotě Tv=6°C
Qthc = 6,5 kW / Qshc = 5,2 kW (Ti=26°C / 45% r.v.)
celkový/citelný chladící výkon při vypař. teplotě Tv=9°C
Qthc = 4,9 kW / Qshc = 4,4 kW (Ti=26°C / 45% r.v.)
jmen. elektr. příkon při chlazení Pi=61W (230V / 50Hz)
akust. tlak Lp (1m od jednotky) vysoký/jmenov./nízký:
max. 35 / 33 / 30 dB(A)
max.rozměry 850 x 850 x 210 mm ( š x d x v)
max. instalační výška jednotky : 220 mm
servisní přístup ke svorkovnici přes dekorační panel</t>
    </r>
  </si>
  <si>
    <t>E1.1-1a.2.1</t>
  </si>
  <si>
    <r>
      <t>Systém klimatizace s proměnným průtokem chladiva (VRF) určený pro chlazení a monovalentní vytápění s možností ekvitermního řízení vypařovací teploty v rozsahu 6°C až 16°C a kondenzační teploty 43°C až 49°C na základě venkovní teploty vzduchu. Proměnná teplota slouží k minimalizaci provozních nákladů, maximálnímu zvýšení celoroční účinnosti a komfortnímu zvýšení teploty vyfukovaného vzduchu při maximálním snížení odvlhčovacího výkonu v režimu chlazení.
Kondenzační jednotka s plynule regulovatelnými scroll kompresory a akumulačním výměníkem tepla pro nepřetržité vytápění během odtávacího cyklu.</t>
    </r>
    <r>
      <rPr>
        <b/>
        <sz val="11"/>
        <rFont val="Calibri"/>
        <family val="2"/>
        <charset val="238"/>
      </rPr>
      <t xml:space="preserve">
Venkovní kondenzační jednotka modul vel.14HP,
</t>
    </r>
    <r>
      <rPr>
        <sz val="11"/>
        <rFont val="Calibri"/>
        <family val="2"/>
        <charset val="238"/>
      </rPr>
      <t xml:space="preserve">index připojitelnosti 101%, chladivo R410A </t>
    </r>
    <r>
      <rPr>
        <b/>
        <sz val="11"/>
        <rFont val="Calibri"/>
        <family val="2"/>
        <charset val="238"/>
      </rPr>
      <t xml:space="preserve">
</t>
    </r>
    <r>
      <rPr>
        <sz val="11"/>
        <rFont val="Calibri"/>
        <family val="2"/>
        <charset val="238"/>
      </rPr>
      <t>tepelné čerp. s nepřetržitým vytápěním (topný kabel)
jmenovitý chladící výkon Qch = 40,0 kW (min.ESEER 6,83),
jmenovitý topný výkon Qt = 45,0 kW (min.COP 4,02),
el. příkon při chlazení Pi = 11,0 kW (min. EER 3,64) při ekviterm. řízení vypař.teploty (Ti=19°C WB/Tex=35°C DB)
el. příkon při vytápění Pi = 11,2 kW (min. COP 4,02) při ekviterm. řízení vypař.teploty (Ti=20°C WB/Tex=6°C WB)
akustický výkon Lw: max. 81 dB(A)
akustický tlak Lp (1m od jednotky): max. 61 dB(A)
provozní rozsah chlazení: venkovní te = -5 až 43°C
provozní rozsah vytápění: venkovní te = -20 až 15,5°C
max. rozměry 1250 x 800 x 1700 (š x hl x v)
max. hmotnost  370 kg</t>
    </r>
  </si>
  <si>
    <t>E1.1-1a.1.1</t>
  </si>
  <si>
    <t>Náhrada kanálových jednotek pro m.č. 1.20 a m.č. 1.38</t>
  </si>
  <si>
    <t>ZAŘÍZENÍ č. 4 (E1.1-1a) - Klimatizace fakultního foyer a student. snackbaru</t>
  </si>
  <si>
    <t>Demontáž kruhového potrubí</t>
  </si>
  <si>
    <t>Demontáž čtyřhranného potrubí</t>
  </si>
  <si>
    <t>Demontáž části stávajícího potrubí do šrotu</t>
  </si>
  <si>
    <t>3.18</t>
  </si>
  <si>
    <t>Montáž tepelné izolace</t>
  </si>
  <si>
    <t>43.29.11</t>
  </si>
  <si>
    <t>Tepelná izolace potrubí vzduchu pásy z minerální plsti
tl. 4 cm s Al fólií, měrná hmotnost   40 kg/m3</t>
  </si>
  <si>
    <t>3.17</t>
  </si>
  <si>
    <t>Kruhové potrubí průměru D160 mm, rovné</t>
  </si>
  <si>
    <t>Čtyřhranné potrubí do obvodu 1890 mm 30% tvarovek</t>
  </si>
  <si>
    <t>Čtyřhranné potrubí do obvodu 1500 mm 20% tvarovek</t>
  </si>
  <si>
    <t>Čtyřhranné potrubí do obvodu 1050 mm 40% tvarovek</t>
  </si>
  <si>
    <t>Montáž potrubí</t>
  </si>
  <si>
    <t>Průměr 160 mm, rovné</t>
  </si>
  <si>
    <t>3.16</t>
  </si>
  <si>
    <t>Vzduchotechnické potrubí kruhové skupiny I.
z pozinkovaného plechu</t>
  </si>
  <si>
    <t>Do obvodu 1890 mm,  30% tvarovek</t>
  </si>
  <si>
    <t>3.15</t>
  </si>
  <si>
    <t>Do obvodu 1500 mm,  20% tvarovek</t>
  </si>
  <si>
    <t>3.14</t>
  </si>
  <si>
    <t>Do obvodu 1050 mm,  40% tvarovek</t>
  </si>
  <si>
    <t>3.13</t>
  </si>
  <si>
    <t>Vzduchotechnické potrubí čtyřhranné skupiny I.
z pozinkovaného plechu</t>
  </si>
  <si>
    <t>Ohebné potrubí s hlukovou izolací průměr D200 mm
útlum v oktávách
63       125     250    500    1000    2000   4000   8000 Hz
19,4   20,6   16,8    15,0   15,1     15,7    21,1   17,9   dB</t>
  </si>
  <si>
    <t>3.12</t>
  </si>
  <si>
    <t>Ohebné potrubí s hlukovou izolací průměr D160 mm
útlum v oktávách
63       125     250    500    1000    2000   4000   8000 Hz
19,4   20,6   16,8    15,0   15,1     15,7    21,1   17,9   dB</t>
  </si>
  <si>
    <t>3.11</t>
  </si>
  <si>
    <t>Pružná manžeta čtyřhranná pro napojení nasávací mřížky v podhledu
rozměr 200 x 200 mm, délka 80 ÷ 150 mm</t>
  </si>
  <si>
    <t>3.10</t>
  </si>
  <si>
    <t>Odvodní element s pevnými lamelami
do SDK podhledu 600 x 600 mm
rozměr čelní desky 400 x 400 mm, napojení na potrubí
množství vzduchu 400 m3/h; max tlaková ztráta 10 Pa
materiál elexovaný hliník, odstín dle podhledových desek</t>
  </si>
  <si>
    <t>3.9</t>
  </si>
  <si>
    <t>Regulační klapka do čtyřhranného potrubí
s přípravou pro servopohon  5 Nm
(servopohon dodávka MaR)
připojovací rozměr 200x200 mm
max. množství vzduchu 400 m3/h
materiál provedení pozinovaný plech</t>
  </si>
  <si>
    <t>3.8
(KL3e)</t>
  </si>
  <si>
    <t>3.7
(KL3d)</t>
  </si>
  <si>
    <t>Servisní dvířka do čtyřhranného potrubí
rozměr 400 x 300 mm, materiál: pozinkovaný plech</t>
  </si>
  <si>
    <t>3.6</t>
  </si>
  <si>
    <t>Flexibilní tlumič hluku kruhový D160 mm - délka 1 m
útlum v oktávách
63    125     250    500    1000    2000   4000   8000 Hz
7,2   22,5  28,3    25,6   27,9     32,0     23,4      16,3   dB</t>
  </si>
  <si>
    <t>3.5</t>
  </si>
  <si>
    <t>Vložka tlumiče hluku š 100 x v 250 x 1000 mm
s náběhovými hranami
útlum v oktávách
63  125   250   500    1000    2000   4000   8000 Hz
5      5       11      21       40         42       28         19   dB</t>
  </si>
  <si>
    <t>3.4</t>
  </si>
  <si>
    <t>Pružná manžeta kruhová pro napojovací hrdla ventilátoru průměr D160 mm, délka 100 ÷ 150 mm</t>
  </si>
  <si>
    <t>Filtrační kazeta s víkem se zámky a výměnnným rámem s filtrační vložkou G3; max. množství vzduchu 400 m3/h
materiál provedení: pozinkovaná ocel
max. počáteční tlaková ztráta 25 Pa
připojovací rozměr průměr 160 mm</t>
  </si>
  <si>
    <t>28.25.2</t>
  </si>
  <si>
    <t>Ventilátor do kruhového potrubí
max. množství čerstvého vzduchu 400 m3/h;
externí tlak 130 Pa
ventilátory řízené EC motory Pi = 60 W
připojovací rozměr průměr 160 mm
hlukové parametry
sání         62 dB(A)
výtlak     62 dB(A)
okolí        45 dB(A)</t>
  </si>
  <si>
    <t>Doplnění ventilátoru pro m.č. 1.47 a m.č. 1.72</t>
  </si>
  <si>
    <t>ZAŘÍZENÍ č. 3 - Větrání chodeb v 1.PP</t>
  </si>
  <si>
    <t>Demontáž stávajícího potrubí do šrotu vč. izolací</t>
  </si>
  <si>
    <t>Demontáž protidešťové žaluzie 1400 x 300</t>
  </si>
  <si>
    <t>Demontáž protidešťové žaluzie 700 x 300</t>
  </si>
  <si>
    <t>Demontáž odvodní vyústky v m.č. 1.38</t>
  </si>
  <si>
    <t>Demontáž přívodní vyústky v m.č.1.38</t>
  </si>
  <si>
    <t>Demontáž flexibilních vzduchovodů</t>
  </si>
  <si>
    <t>Demontáž pružných manžet s kruhovou přírubou</t>
  </si>
  <si>
    <t>Demontáž pružných manžet se čtyřhrannou přírubou</t>
  </si>
  <si>
    <t>Demontáž uzavírací klapky se servopohonem 200x200</t>
  </si>
  <si>
    <t>Demontáž uzavírací klapky se servopohonem D200</t>
  </si>
  <si>
    <t>Demontáž uzavírací klapky se servopohonem D100</t>
  </si>
  <si>
    <t>Demontáž regulátoru konstantního průtoku D100</t>
  </si>
  <si>
    <t>Demontáž kruhové klapky se servopohonem D100 mm</t>
  </si>
  <si>
    <t>Demontáž větrací jednotky VAM 500</t>
  </si>
  <si>
    <t>Demontáž části stávajícího potrubí a elementů do šrotu</t>
  </si>
  <si>
    <t>2.25</t>
  </si>
  <si>
    <t>Tepelná izolace potrubí vzduchu rohožemi z minerální plsti tl. 4 cm s Al fólií, měrná hmotnost   80 kg/m3</t>
  </si>
  <si>
    <t>2.24</t>
  </si>
  <si>
    <t>Zaslepení kruhového potrubí průměr D160</t>
  </si>
  <si>
    <t>2.23</t>
  </si>
  <si>
    <t>Kruhové potrubí průměru D315 mm 20% tvarovek</t>
  </si>
  <si>
    <t>Kruhové potrubí průměru D250 mm 30% tvarovek</t>
  </si>
  <si>
    <t>Kruhové potrubí průměru D200 mm, rovné</t>
  </si>
  <si>
    <t>Čtyřhranné potrubí do obvodu 1050 mm 100% tvarovek</t>
  </si>
  <si>
    <t>Do průměru D315 20% tvarovek</t>
  </si>
  <si>
    <t>2.22</t>
  </si>
  <si>
    <t>Do průměru D250 30% tvarovek</t>
  </si>
  <si>
    <t>2.21</t>
  </si>
  <si>
    <t>Do průměru D200 rovné</t>
  </si>
  <si>
    <t>2.20</t>
  </si>
  <si>
    <t>Do obvodu 1890 mm  30% tvarovek</t>
  </si>
  <si>
    <t>2.19</t>
  </si>
  <si>
    <t>Do obvodu 1500 mm  20% tvarovek</t>
  </si>
  <si>
    <t>2.18</t>
  </si>
  <si>
    <t>Do obvodu 1050 mm  100% tvarovek</t>
  </si>
  <si>
    <t>2.17</t>
  </si>
  <si>
    <t>2.16</t>
  </si>
  <si>
    <t>Ohebné potrubí s hlukovou izolací průměr D250 mm
útlum v oktávách
63       125     250    500    1000    2000   4000   8000 Hz
19,2   20,3   16,6    14,8   15,1     15,9    21,2   18,0   dB</t>
  </si>
  <si>
    <t>2.15</t>
  </si>
  <si>
    <t>Pružná manžeta kruhová pro napojovací hrdla větrací jednotky průměr D250 mm, délka 100 ÷ 150 mm</t>
  </si>
  <si>
    <t>2.14</t>
  </si>
  <si>
    <t>Výfuková protidešťová žaluzie se sítem a rámem do potrubí; rozměr 1600x300 mm; mater. elexovaný hliník;
odstín RAL dle stávajících žaluzií;
množství vzduchu 3550 m3/h
max. tlaková ztráta 25 Pa</t>
  </si>
  <si>
    <t>2.13</t>
  </si>
  <si>
    <t>Sací protidešťová žaluzie se sítem a rámem do potrubí
rozměr 1000x300 mm; materiál elexovaný hliník;
odstín RAL dle stávajících žaluzií;
množství vzduchcu 1900 m3/h
max. tlaková ztráta 15 Pa</t>
  </si>
  <si>
    <t>2.12</t>
  </si>
  <si>
    <t>Odvodní anemostat
množství vzduchu 335 m3/h; výška instalace 3,1 m
materiál provedení pozinkovaný plech
kruhové hrdlo horizontální D200 mm, čelní deska čtvercová 300x300 mm, prášková barva odstín RAL 9010
instalace do rastrového podhledu 600x600 mm
max. tlaková ztráta 40 Pa
max. hladina akustického výkonu  40 dB(A)</t>
  </si>
  <si>
    <t>2.11</t>
  </si>
  <si>
    <t>Přívodní vířivý anemostat s nastavitelnými lamelami
množství vzduchu 450 m3/h; výška instalace 3,1 m
materiál provedení pozinkovaný plech
kruhové hrdlo horizontální D250 mm, čelní deska čtvercová 600x600 mm, prášková barva odstín RAL 9010
instalace do rastrového podhledu 600x600 mm
max. tlaková ztráta 15 Pa
max. hladina akustického výkonu  40 dB(A)</t>
  </si>
  <si>
    <t>2.10</t>
  </si>
  <si>
    <t>Regulační klapka jednolistová do kruhového potrubí
s ručním ovládáním; připojovací rozměr D200
materiál provedení pozinkovaný plech</t>
  </si>
  <si>
    <t>2.9</t>
  </si>
  <si>
    <t>Regulační klapka jednolistová do kruhového potrubí
s ručním ovládáním; připojovací rozměr D250  
materiál provedení pozinkovaný plech</t>
  </si>
  <si>
    <t>2.8</t>
  </si>
  <si>
    <t>Regulační klapka těsná do čtyřhranného potrubí
s přípravou pro servopohon  5 Nm
(servopohon dodávka MaR)
připojovací rozměr 400x200 mm
materiál provedení pozinovaný plech</t>
  </si>
  <si>
    <t>2.7</t>
  </si>
  <si>
    <t>Regulační klapka těsná do čtyřhranného potrubí
s přípravou pro servopohon  5 Nm
(servopohon dodávka MaR)
připojovací rozměr 500x250 mm
materiál provedení pozinovaný plech</t>
  </si>
  <si>
    <t>2.6</t>
  </si>
  <si>
    <t>Montáž ohřívače vč. zapojení adaptéru</t>
  </si>
  <si>
    <t>Adaptér pro externí řízení výkonu elektrického ohřívače</t>
  </si>
  <si>
    <t>2.5a</t>
  </si>
  <si>
    <r>
      <rPr>
        <b/>
        <sz val="11"/>
        <rFont val="Calibri"/>
        <family val="2"/>
        <charset val="238"/>
      </rPr>
      <t xml:space="preserve">Ohřívač vzduchu elektrický do kruhového potrubí 
</t>
    </r>
    <r>
      <rPr>
        <sz val="11"/>
        <rFont val="Calibri"/>
        <family val="2"/>
        <charset val="238"/>
      </rPr>
      <t>s plynulou regulací výkonu</t>
    </r>
    <r>
      <rPr>
        <b/>
        <sz val="11"/>
        <rFont val="Calibri"/>
        <family val="2"/>
        <charset val="238"/>
      </rPr>
      <t xml:space="preserve">
</t>
    </r>
    <r>
      <rPr>
        <sz val="11"/>
        <rFont val="Calibri"/>
        <family val="2"/>
        <charset val="238"/>
      </rPr>
      <t>množství ohřívaného vzduchu 1000 m3/h;
topný výkon 2,5 kW; 220 V;
možnost řízení teploty vzduchu signálem 0-10V;
bezpečnostní prvky (teplotní čidla), havarijní termostat
materiál provedení - pozinkovaný plech;
připojovací hrdla průměr D 250 mm</t>
    </r>
  </si>
  <si>
    <t>2.5
(OV 2)</t>
  </si>
  <si>
    <t>Filtrační kazeta s víkem se zámky a výměnnným rámem s filtrační vložkou G3; množství vzduchu 1000 m3/h
materiál provedení: pozinkovaná ocel
max. počáteční tlaková ztráta 20 Pa
připojovací rozměr průměr 315 mm</t>
  </si>
  <si>
    <t>2.4</t>
  </si>
  <si>
    <t>Flexibilní tlumič hluku kruhový D315 mm - délka 1 m
útlum v oktávách
63    125     250    500    1000    2000   4000   8000 Hz
8,6   14,9  15,5    14,6   19,3     16,4     5,6       6,3   dB</t>
  </si>
  <si>
    <t>2.3</t>
  </si>
  <si>
    <t>2.2</t>
  </si>
  <si>
    <t>Montáž větrací jednotky</t>
  </si>
  <si>
    <t>Kabelový ovladač pro větrací jednotku</t>
  </si>
  <si>
    <t>2.1a</t>
  </si>
  <si>
    <r>
      <rPr>
        <b/>
        <sz val="11"/>
        <rFont val="Calibri"/>
        <family val="2"/>
        <charset val="238"/>
      </rPr>
      <t xml:space="preserve">Větrací rekuperační jednotka závěsná 
</t>
    </r>
    <r>
      <rPr>
        <sz val="11"/>
        <rFont val="Calibri"/>
        <family val="2"/>
        <charset val="238"/>
      </rPr>
      <t>navrhované</t>
    </r>
    <r>
      <rPr>
        <b/>
        <sz val="11"/>
        <rFont val="Calibri"/>
        <family val="2"/>
        <charset val="238"/>
      </rPr>
      <t xml:space="preserve"> </t>
    </r>
    <r>
      <rPr>
        <sz val="11"/>
        <rFont val="Calibri"/>
        <family val="2"/>
        <charset val="238"/>
      </rPr>
      <t>množství čerstvého vzduchu 1000 m3/h;
min. externí tlak 170 Pa
ventilátory s DC motory Pi = 2x210 kW
filtrace vzduchu na odvodu G3, řízení teploty vzduchu,
obtok rekuperačního výměníku,
teplotní účinnost rekuperace při vysokých/středních/nízkých otáčkách ventilátoru:
min. 79,6  / 81,8 / 86,1%,
entalpická účinnosti rekuperace
vysokých/středních/nízkých otáčkách ventilátoru:
min. 68,6  / 71,7 / 77,9%,
akustický tlak do okolí Lp při
vysokých/středních/nízkých otáčkách ventilátoru
max. 42,5 / 40,0 / 32,5 dB(A)
vyhovující požadavkům směrnice na Ecodesign větracích jednotek
max. rozměry 1350 x 1200 x 400 (d x š x v)
max. hmotnost  80 kg</t>
    </r>
  </si>
  <si>
    <t>2.1
(VZ 2)</t>
  </si>
  <si>
    <t>Výměna větrací jednoty pro m.č. 1.38</t>
  </si>
  <si>
    <t>ZAŘÍZENÍ č. 2 - Větrání studentského snackbaru</t>
  </si>
  <si>
    <t>Demontáž kruhového potrubí
průměru D250 mm</t>
  </si>
  <si>
    <t>Demontáž kruhového potrubí
průměru D160 mm</t>
  </si>
  <si>
    <t>Demontáž čtyřhranného potrubí
do obvodu 1500 mm 20% tvarovek</t>
  </si>
  <si>
    <t>Demontáž čtyřhranného potrubí
do obvodu 1050 mm 10% tvarovek</t>
  </si>
  <si>
    <t>Demontáž části stávajícího potrubí pro další využití včetně tepelných izolací</t>
  </si>
  <si>
    <t>1.13</t>
  </si>
  <si>
    <t>Demontáž regulátoru konstantního průtoku D100 mm</t>
  </si>
  <si>
    <t>Demontáž větrací jednotky VAM 1000</t>
  </si>
  <si>
    <t>1.12</t>
  </si>
  <si>
    <t>1.11</t>
  </si>
  <si>
    <t>Kruhové potrubí průměru D315 mm 100% tvarovek</t>
  </si>
  <si>
    <t>Kruhové potrubí průměru D250 mm 20% tvarovek</t>
  </si>
  <si>
    <t>Kruhové potrubí průměru D160 mm 10% tvarovek</t>
  </si>
  <si>
    <t>Čtyřhranné potrubí do obvodu 1890 mm 20% tvarovek</t>
  </si>
  <si>
    <t>Čtyřhranné potrubí do obvodu 1500 mm 40% tvarovek</t>
  </si>
  <si>
    <t>Čtyřhranné potrubí do obvodu 1050 mm 10% tvarovek</t>
  </si>
  <si>
    <t>Montáž potrubí (zahrnuje nové i stávající potrubí)</t>
  </si>
  <si>
    <t>Zaslepení kruhového potrubí průměr D100</t>
  </si>
  <si>
    <t>1.10</t>
  </si>
  <si>
    <t>Do průměru D315 100% tvarovek</t>
  </si>
  <si>
    <t>1.9</t>
  </si>
  <si>
    <t>Do průměru D250 20% tvarovek</t>
  </si>
  <si>
    <t>1.8</t>
  </si>
  <si>
    <t>Do obvodu 1600 mm  40% tvarovek</t>
  </si>
  <si>
    <t>1.7</t>
  </si>
  <si>
    <t>Demontáž a opětovná montáž</t>
  </si>
  <si>
    <t>Tlumič hluku 500 x 250 mm - délka 1m</t>
  </si>
  <si>
    <t>1.6</t>
  </si>
  <si>
    <t>Uzavírací klapka se servopohonem</t>
  </si>
  <si>
    <t>1.5</t>
  </si>
  <si>
    <t>1.4</t>
  </si>
  <si>
    <t>1.3a</t>
  </si>
  <si>
    <t>1.3 
(OV 1a
 OV 1b
 OV 1c 
 OV 1d)</t>
  </si>
  <si>
    <t>Montáž filtrační kazety</t>
  </si>
  <si>
    <t>1.2</t>
  </si>
  <si>
    <t>1.1
(VZ 1a
VZ 1b
VZ 1c
VZ 1d)</t>
  </si>
  <si>
    <t>Výměna větracích jednotek pro m.č. 1.20</t>
  </si>
  <si>
    <t>ZAŘÍZENÍ č. 1 - Větrání fakultního foyer</t>
  </si>
  <si>
    <t>Cena
celkem</t>
  </si>
  <si>
    <t>Jednot.
cena</t>
  </si>
  <si>
    <t>Počet</t>
  </si>
  <si>
    <t>Kód CZ-CPA</t>
  </si>
  <si>
    <t>Výrobce</t>
  </si>
  <si>
    <t>Název, zkrácený popis</t>
  </si>
  <si>
    <t>Nátěry - celkem</t>
  </si>
  <si>
    <t>43.22.11</t>
  </si>
  <si>
    <t>krycí s 1x emailováním</t>
  </si>
  <si>
    <t>783 22-5100</t>
  </si>
  <si>
    <t>základní</t>
  </si>
  <si>
    <t>783 22-6100</t>
  </si>
  <si>
    <t xml:space="preserve">Nátěr doplňkových konstrukcí syntetický </t>
  </si>
  <si>
    <t>NÁTĚRY</t>
  </si>
  <si>
    <t>Doplňkové konstrukce - celkem</t>
  </si>
  <si>
    <t>v objektech do 6 m</t>
  </si>
  <si>
    <t>998 76-7201</t>
  </si>
  <si>
    <t>Přesun hmot pro doplňkové konstrukce</t>
  </si>
  <si>
    <t>ocelových profilů</t>
  </si>
  <si>
    <t>Nabídk. cena</t>
  </si>
  <si>
    <t>Montáž atypických konstrukcí</t>
  </si>
  <si>
    <t>do hmotnosti 5 kg</t>
  </si>
  <si>
    <t>767 99-5101</t>
  </si>
  <si>
    <t>DOPLŇKOVÉ KONSTRUKCE</t>
  </si>
  <si>
    <t>Vnitřní kanalizace - celkem</t>
  </si>
  <si>
    <t>998 72-1201</t>
  </si>
  <si>
    <t xml:space="preserve"> </t>
  </si>
  <si>
    <t>Přesun hmot pro vnitřní kanalizaci</t>
  </si>
  <si>
    <t>hod</t>
  </si>
  <si>
    <t>Stavební práce při montáži kanalizace</t>
  </si>
  <si>
    <t>do DN 50</t>
  </si>
  <si>
    <t>721 17-0915</t>
  </si>
  <si>
    <t>Propojení nového a stávajícího potrubí</t>
  </si>
  <si>
    <t>příslušenství</t>
  </si>
  <si>
    <t>Montáž a osazení plastového odpadního</t>
  </si>
  <si>
    <t>Vodní zápachová uzávěrka pro VZT jednotky</t>
  </si>
  <si>
    <t>Dodávka plastových tvarovek</t>
  </si>
  <si>
    <t>do DN 300</t>
  </si>
  <si>
    <t>721 29-0123</t>
  </si>
  <si>
    <t>kouřem</t>
  </si>
  <si>
    <t>Zkouška těsnosti kanalizace v objektech</t>
  </si>
  <si>
    <t>DN 32</t>
  </si>
  <si>
    <t>721 19-4104</t>
  </si>
  <si>
    <t>Vyvedení odpadních výustek</t>
  </si>
  <si>
    <t>D 3/4"</t>
  </si>
  <si>
    <t>722 17-2313</t>
  </si>
  <si>
    <t>kondenzátní potrubí plastové PVC-U - PN 10</t>
  </si>
  <si>
    <t>DN 40</t>
  </si>
  <si>
    <t>721 17-6102</t>
  </si>
  <si>
    <t>připojovací potrubí</t>
  </si>
  <si>
    <t>Plastové potrubí kanalizace včetně všech potřebných tvarovek ( odbočky, oblouky, redukce atd. ), prořezu a spojovacích materiálů. Dodávka a montáž</t>
  </si>
  <si>
    <t>721 - KANALIZACE</t>
  </si>
  <si>
    <t>cena celk.</t>
  </si>
  <si>
    <t>jedn. cena</t>
  </si>
  <si>
    <t>počet</t>
  </si>
  <si>
    <t>m.j.</t>
  </si>
  <si>
    <t>Kód
CZ-CPA</t>
  </si>
  <si>
    <t>Popis položky</t>
  </si>
  <si>
    <t xml:space="preserve">V  </t>
  </si>
  <si>
    <t>Ceny jsou uvedeny bez DPH.</t>
  </si>
  <si>
    <t>Poznámka :</t>
  </si>
  <si>
    <t>CELKEM</t>
  </si>
  <si>
    <t>NÁTĚRY  800 - 783</t>
  </si>
  <si>
    <t>TEPELNÉ  IZOLACE  800 - 713</t>
  </si>
  <si>
    <t>DOPLŇKOVÉ KONSTRUKCE  800 - 767</t>
  </si>
  <si>
    <t>Zdravotechnické instalace - součet</t>
  </si>
  <si>
    <t>A 05 - Zařizovací předměty</t>
  </si>
  <si>
    <t>A 04 - Strojní zařízení</t>
  </si>
  <si>
    <t>A 03 - Vnitřní plynovod</t>
  </si>
  <si>
    <t>A 02 - Vnitřní vodovod</t>
  </si>
  <si>
    <t>A 01 - Vnitřní kanalizace</t>
  </si>
  <si>
    <t>ZDRAVOTECHNICKÉ INSTALACE 800 - 721</t>
  </si>
  <si>
    <t>REKAPITULACE</t>
  </si>
  <si>
    <t>D1.4.3 Elektroinstalace</t>
  </si>
  <si>
    <t>SO03 Objekt Specializovaných výukových prostor</t>
  </si>
  <si>
    <r>
      <rPr>
        <b/>
        <sz val="14"/>
        <color theme="1"/>
        <rFont val="Arial CE"/>
        <charset val="238"/>
      </rPr>
      <t>REKAPITULACE</t>
    </r>
    <r>
      <rPr>
        <sz val="14"/>
        <color theme="1"/>
        <rFont val="Arial CE"/>
        <charset val="238"/>
      </rPr>
      <t xml:space="preserve"> </t>
    </r>
  </si>
  <si>
    <t xml:space="preserve">Jiné materiály, montáž, atd., neuvedené výše, ale které je nutné zahrnout do celkového rozsahu prací podle výkresů a praxe dodavatele. Prosím, uveďte podrobný technický popis a cenovou kalkulaci. </t>
  </si>
  <si>
    <t>OSTATNÍ CELKEM</t>
  </si>
  <si>
    <t>5</t>
  </si>
  <si>
    <t>kpt</t>
  </si>
  <si>
    <t>Ostatní</t>
  </si>
  <si>
    <t>5.11</t>
  </si>
  <si>
    <t>Dodavatelská dokumentace</t>
  </si>
  <si>
    <t>5.10</t>
  </si>
  <si>
    <t>Dílenská dokumentace</t>
  </si>
  <si>
    <t>5.9</t>
  </si>
  <si>
    <t>Protipožární ucpávka</t>
  </si>
  <si>
    <t>5.8</t>
  </si>
  <si>
    <t>Koordinace se servisním technikem profese silnoproudu -  důvodu revize zařízení, za účelem správného fungování po opětovné montáži svítidel</t>
  </si>
  <si>
    <t>5.7</t>
  </si>
  <si>
    <t>Koordinace se servisním technikem profese slaboproudu -  důvodu revize zařízení, za účelem správného fungování po opětovné montáži reproduktorů a WiFi routerů</t>
  </si>
  <si>
    <t>5.6</t>
  </si>
  <si>
    <t>Koordinace se servisním technikem profese EPS - z důvodu revize zařízení, za účelem správného fungování po opětovné montáži požárních hlásičů</t>
  </si>
  <si>
    <t>5.5</t>
  </si>
  <si>
    <t>Koordinace se správcem budovy - za účelem odpojení budovy od el. energie</t>
  </si>
  <si>
    <t>5.4</t>
  </si>
  <si>
    <t xml:space="preserve">Revize el. zařízení vč. revizní zprávy a ujištění o prohlášení o shodě dodaných komponentů </t>
  </si>
  <si>
    <t>5.3</t>
  </si>
  <si>
    <t>Zaškolení obsluhy, včetně předání katalogových listů a montážních návodů</t>
  </si>
  <si>
    <t>5.2</t>
  </si>
  <si>
    <t>kpl.</t>
  </si>
  <si>
    <t>Informační systém - štítky</t>
  </si>
  <si>
    <t>5.1</t>
  </si>
  <si>
    <t>OSTATNÍ</t>
  </si>
  <si>
    <t>ZAŘÍZENÍ CELKEM</t>
  </si>
  <si>
    <t>Demontáže a opětovné montáže</t>
  </si>
  <si>
    <t>Demontáž a opětovná montáž 3ks svítidel a požárního hlásiče v místnosti
č. 1.38, kde bude plný pohled vyměněn za pohled rastrový</t>
  </si>
  <si>
    <t>4.2</t>
  </si>
  <si>
    <t>Demontáž a opětovná montáž svítidel, reproduktorů, WiFi routerů a požárních hlásičů v místnosti č. 1.20 v polích s demontovanými podhledy</t>
  </si>
  <si>
    <t>4.1</t>
  </si>
  <si>
    <t>DEMONTÁŽE A OPĚTOVNÉ MONTÁŽE</t>
  </si>
  <si>
    <t>MONTÁŽNÍ MATERIÁL CELKEM</t>
  </si>
  <si>
    <t>Montážní materiál</t>
  </si>
  <si>
    <t>Zapravení stavebních otvorů po protažení kabelů</t>
  </si>
  <si>
    <t>3.2</t>
  </si>
  <si>
    <t>Kabelový žlab drátěný, pozinkovaný s víkem 62x50 mm, včetně nosných konstrukcí a spojovacích dílů</t>
  </si>
  <si>
    <t>3.1</t>
  </si>
  <si>
    <t>V položkách jsou započteny i náklady na naznačení trasy vedení, přípravu svitků a bubnů, označení štítky, spolu s pomocnými montážními pracemi a materiálem</t>
  </si>
  <si>
    <t>MONTÁŽNÍ MATERIÁL</t>
  </si>
  <si>
    <t>KABELY CELKEM</t>
  </si>
  <si>
    <t>Kabel</t>
  </si>
  <si>
    <t>CYY 25</t>
  </si>
  <si>
    <t>2.5</t>
  </si>
  <si>
    <t>CYY 6</t>
  </si>
  <si>
    <t>CYY 4</t>
  </si>
  <si>
    <t>CYKY-J 5x6 mm²</t>
  </si>
  <si>
    <t>CYKY-J 4x16 mm²</t>
  </si>
  <si>
    <t>2.1</t>
  </si>
  <si>
    <t>V položkách jsou započteny i náklady na naznačení trasy vedení, přípravu svitků a bubnů, položení přip. protahování vodičů, šňůr a kabelů, vyrovnání a vytvarování ohybů, zajištění konců proti poškození izolace, označení štítky a vyzkoušení izolačního stavu, spolu s pomocnými montážními pracemi a materiálem, ukončením kabelů na svorkovnici zařízení a v rozvaděči</t>
  </si>
  <si>
    <t>KABELY</t>
  </si>
  <si>
    <t>ROZVADĚČE A SKŘÍNKY CELKEM</t>
  </si>
  <si>
    <t>Pomocný materiál (spojovací materiál, kabelová oka a kabelové lisovací dutinky, štítky, návlečky na kabely…)</t>
  </si>
  <si>
    <t>Jistič C25/3</t>
  </si>
  <si>
    <t>Jistič C32/3</t>
  </si>
  <si>
    <t>Úprava stávajícího rozvaděče RM07.1</t>
  </si>
  <si>
    <t>Jistič B40/3</t>
  </si>
  <si>
    <t>Doplnění stávajícího rozvaděče RH pole 4</t>
  </si>
  <si>
    <t>1.1</t>
  </si>
  <si>
    <t>V položkách jsou započteny i náklady na případné sestavení dílců dříve demontovaných z důvodů dopravy, a dále usazení, vyvážení, upevnění montáž a zapojení demontovaných přístrojů a víka, kontolru spojů a jejich dotažení</t>
  </si>
  <si>
    <t xml:space="preserve">ROZVADĚČE A SKŘÍNKY </t>
  </si>
  <si>
    <t>montáže</t>
  </si>
  <si>
    <t>dodávky</t>
  </si>
  <si>
    <t>jednotka</t>
  </si>
  <si>
    <t>Celková cena</t>
  </si>
  <si>
    <t xml:space="preserve">Celková cena </t>
  </si>
  <si>
    <t xml:space="preserve">Jednotková cena </t>
  </si>
  <si>
    <t>Jednotková cena</t>
  </si>
  <si>
    <t>Množství</t>
  </si>
  <si>
    <t>Měrná</t>
  </si>
  <si>
    <t>Pořadové číslo</t>
  </si>
  <si>
    <t>SOFTWARE A PRACOVNÍ STANICE</t>
  </si>
  <si>
    <t>POLNÍ INSTRUMENTACE</t>
  </si>
  <si>
    <t>ROZVADĚČE A SKŘÍŇKY</t>
  </si>
  <si>
    <t>ŘÍDICÍ STANICE</t>
  </si>
  <si>
    <t>D1.4.4 Měření a regulace</t>
  </si>
  <si>
    <t>7</t>
  </si>
  <si>
    <t>7.13</t>
  </si>
  <si>
    <t>7.12</t>
  </si>
  <si>
    <t>7.11</t>
  </si>
  <si>
    <t>Zkoušky komunikace</t>
  </si>
  <si>
    <t>7.10</t>
  </si>
  <si>
    <t>7.9</t>
  </si>
  <si>
    <t>7.8</t>
  </si>
  <si>
    <t>Koordinace s ostatními profesemi</t>
  </si>
  <si>
    <t>7.7</t>
  </si>
  <si>
    <t>Inženýrská činnost</t>
  </si>
  <si>
    <t>7.6</t>
  </si>
  <si>
    <t xml:space="preserve">Zkoušky a prohlídky elektrických rozvodů a zařízení, celková prohlídka a vyhotovení revizní zprávy pro objem montážních prací </t>
  </si>
  <si>
    <t>7.5</t>
  </si>
  <si>
    <t>Parametrizace polní instrumentace, požadované funkční zkoušky</t>
  </si>
  <si>
    <t>7.4</t>
  </si>
  <si>
    <t>Oživení a zprovoznění systému, zaregulování systému, požadované funkční zkoušky, nastavení parametrů regulovaných okruhů po vyhodnocení zkušebního provozu</t>
  </si>
  <si>
    <t>7.3</t>
  </si>
  <si>
    <t>Přípravu odboček pro nové rozvaděče MaR, ze stávající komunikace C-BUS</t>
  </si>
  <si>
    <t>7.2</t>
  </si>
  <si>
    <t>SOFTWARE CELKEM</t>
  </si>
  <si>
    <t>6</t>
  </si>
  <si>
    <t>Rozšíření stávající licence vizualizace</t>
  </si>
  <si>
    <t>6.5</t>
  </si>
  <si>
    <t>Software</t>
  </si>
  <si>
    <t>Úprava stávajícího SW o nové kazetové jednotky - vizualizace pro programovatelné podstanice +RM01.4</t>
  </si>
  <si>
    <t>Úprava stávajícího SW o nové kazetové jednotky - uživatelský SW pro programovatelné podstanice +RM01.4</t>
  </si>
  <si>
    <t>d.b.</t>
  </si>
  <si>
    <t>Zpracování SW - vizualizace pro programovatelné podstanice +RM02.3</t>
  </si>
  <si>
    <t>Zpracování SW - uživatelský SW pro programovatelné podstanice +RM02.3</t>
  </si>
  <si>
    <t>SOFTWARE</t>
  </si>
  <si>
    <t>POLNÍ INSTRUMENTACE CELKEM</t>
  </si>
  <si>
    <t>Polní instumentace</t>
  </si>
  <si>
    <t>Magnetický okenní kontakt, materiál hliník, k nalepení nebo našroubování, 0,5A/100V, včetně připojovacího kabelu a propojovací krabice, svorek, lisování nebo pájení na kabel J-Y(st)Y 2x2x0,8 mm</t>
  </si>
  <si>
    <t>Klapkový pohon, krouticí moment 5 Nm, napajení 24 V AC/DC, řízení 0-10V, příkon 2 VA, kabel 1 m 4x0,75 mm, zpětné hlášení polohy</t>
  </si>
  <si>
    <t>Klapkový pohon, krouticí moment 5 Nm, napajení 230 VAC, řízení otevřít/zavřít, příkon 4 VA, kabel 1 m 3x0,75 mm</t>
  </si>
  <si>
    <t>Diferenční tlakový spínač, 20÷300 Pa, s připojovací sadou, se stupnicí v Pa, s držákem snímače, s hadičkami a plastovými konektory na VZT kanál</t>
  </si>
  <si>
    <t>Odporový snímač teploty, se stonkem a s plastovou hlavicí , délka stonku 240 mm, rozsah -30÷60°C,  Ni 1000/6180, včetně kovového držáku 220mm</t>
  </si>
  <si>
    <t>Odporový snímač teploty, se stonkem a s plastovou hlavicí , délka stonku 120 mm, rozsah -30÷60°C, Ni 1000/6180, včetně kovového držáku 100mm</t>
  </si>
  <si>
    <t>Odporový snímač teploty, prostorový plastový, 0÷60°C, Ni1000/6180, včetně držáku na zeď</t>
  </si>
  <si>
    <t>Instalační materiál</t>
  </si>
  <si>
    <t>Kabelová krabicová rozvodka 88x88x53 mm (šxvxh),skříň s předlisy, 5x svorka 1,5-2,5mm2, povrch stěny lze použít pro kabelové vývodky max. M 20, pro chráněné instalace, IP 65, RAL 7035, Materiál - termoplast</t>
  </si>
  <si>
    <t>4.6</t>
  </si>
  <si>
    <t>Instalační lišta</t>
  </si>
  <si>
    <t>Lišta elektroinstalační hranatá 40x20mm, včetně upevňovacího a montážního materiálu</t>
  </si>
  <si>
    <t>4.5</t>
  </si>
  <si>
    <t>Instalační trubka</t>
  </si>
  <si>
    <t>Trubka instalační plastová pevná průměr 25mm, včetně upevňovacího a montážního materiálu</t>
  </si>
  <si>
    <t>4.4</t>
  </si>
  <si>
    <t>Trubka instalační plastová ohebná průměr 25mm, včetně upevňovacího a instalačního materiálu</t>
  </si>
  <si>
    <t>4.3</t>
  </si>
  <si>
    <t>Kabelový žlab</t>
  </si>
  <si>
    <t xml:space="preserve">Kabelový žlab, pozinkovaný s víkem 62x50 mm, včetně nosných konstrukcí a spojovacích dílů, dělící přepážka </t>
  </si>
  <si>
    <t xml:space="preserve">Kabelový žlab, pozinkovaný s víkem 125x50 mm, včetně nosných konstrukcí a spojovacích dílů, dělící přepážka </t>
  </si>
  <si>
    <t>FTP 4p, Cat 6</t>
  </si>
  <si>
    <t>3.8</t>
  </si>
  <si>
    <t>J-Y(st)Y 2x2x0,8</t>
  </si>
  <si>
    <t>3.7</t>
  </si>
  <si>
    <t xml:space="preserve">JYTY-O 7x1 </t>
  </si>
  <si>
    <t xml:space="preserve">JYTY-O 4x1 </t>
  </si>
  <si>
    <t xml:space="preserve">JYTY-O 2x1 </t>
  </si>
  <si>
    <t>CYKY-O 4x1,5</t>
  </si>
  <si>
    <t>3.3</t>
  </si>
  <si>
    <t>CYKY-J 3x2,5</t>
  </si>
  <si>
    <t>CYKY-J 3x1,5</t>
  </si>
  <si>
    <t>Rozvaděč bude tvořen oceloplechovou skříní o rozměrech 2000x1000x400 (v x š x h), IP54/20 s kapsou na dokumentaci. Rozvaděč bude umístěn na soklu 100mm. Rozvaděč bude vyzbrojen hlavním vypínačem, zdrojem 230VAC/24VDC, transformátorem 230VAC/24VAC, jisticími obvody zdroje, jistícími a ovládacími vývody pro pohony regulačních ventilů, jistícími a ovládacími obvody, přepěťovou ochranou typu 3, ovládacími a signalizačními prvky a operátorským panelem na panelu rozvaděče, svorkovnicemi pro připojení pohonů, polní instrumentace. Dále bude obsahovat řídící systém dle požadované konfigurace vstupů a výstupů, komunikačních rozhraní. Přívody a vývody budou provedeny shora přes kabelové vývodky. Rozvaděč bude vybaven dle potřeby napájených zařízení viz Tabulka strojů a zařízení.</t>
  </si>
  <si>
    <t>Rozvaděč RM02.3</t>
  </si>
  <si>
    <t>ŘÍDICÍ STANICE CELKEM</t>
  </si>
  <si>
    <t>Ethernetový switch</t>
  </si>
  <si>
    <t>Ethernetový switch 5port na DIN lištu</t>
  </si>
  <si>
    <t>HMI panel</t>
  </si>
  <si>
    <t>HMI panel s dotykovým displejem, 10.1" LCD TFT display, LED podsvícení, rozlišení 1024x600, 1x Ethernet, 3x sériový porst RS232/485, 1x USB host, IP65, 24V</t>
  </si>
  <si>
    <t>Svorkovnicový modul, např.: XS821-22</t>
  </si>
  <si>
    <t>Svorkovnicový modul pro analogové vstupně / výstupní moduly (obsahující svorkovnici, propojku modulů a popisovací štítek)</t>
  </si>
  <si>
    <t>Rozšiřující modul, např.: CLIOP822A</t>
  </si>
  <si>
    <t>Analogový výstupní modul (XF822A) - 8 AO (Panel Bus)</t>
  </si>
  <si>
    <t>Rozšiřující modul, např.: CLIOP821A</t>
  </si>
  <si>
    <t>Analogový vstupní modul (XF821A) - 8 AI (Panel Bus)</t>
  </si>
  <si>
    <t>Svorkovnicový modul, např.: XS824-25</t>
  </si>
  <si>
    <t>Svorkovnicový modul pro reléové a 3-polohové moduly (obsahující svorkovnici, propojku modulů a popisovací štítek)</t>
  </si>
  <si>
    <t>Rozšiřující modul, např.: CLIOP824A</t>
  </si>
  <si>
    <t>Digitální výstupní modul (XF824A) - 6 DO (Panel Bus)</t>
  </si>
  <si>
    <t>Svorkovnicový modul, např.: XS823</t>
  </si>
  <si>
    <t>Svorkovnicový modul pro digitální vstupní moduly (obsahující svorkovnici, propojku modulů a popisovací štítek)</t>
  </si>
  <si>
    <t>1.3</t>
  </si>
  <si>
    <t>Rozšiřující modul, např.: CLIOP823</t>
  </si>
  <si>
    <t>Digitální vstupní modul (XF823A) - 12 DI (Panel Bus)</t>
  </si>
  <si>
    <t>Univerzální regulátor, např.: CLEA2026B31</t>
  </si>
  <si>
    <t>Eagle - univerzální regulátor podporující standardy BACnet IP, BACnet MS/TP, LonWorks, Panel-Bus, Meter-Bus, ModBus, 600 I/O, webserver (integrované 10UI, 4AO, 4DI, 8DO), výstup pro displej</t>
  </si>
  <si>
    <t>AI 45; DI 12; AO 7; DO 19</t>
  </si>
  <si>
    <t>Nově dodaný řídicí systém musí být kompatibilní se stávajícím systémem vybudovaným v rámci MZLU Objektu Q. Nově dodaný řídicí systém bude zaintegrován do stávající vizualizace MZLU ve které budou doplněny nové obrazovky. Je nepřípustné dodávat novou licenci vizualizačního software a vytvářet samostatnou vizualizaci nové technologie!</t>
  </si>
  <si>
    <t>Náklady v Kč (bez DPH)</t>
  </si>
  <si>
    <t>CZK</t>
  </si>
  <si>
    <t>v</t>
  </si>
  <si>
    <t>Položkový soupis prací a dodávek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</si>
</sst>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Kč&quot;"/>
    <numFmt numFmtId="165" formatCode="#,##0.00000"/>
    <numFmt numFmtId="166" formatCode="#,##0\ &quot;Kč&quot;"/>
    <numFmt numFmtId="167" formatCode="0.0000"/>
    <numFmt numFmtId="168" formatCode="0.0"/>
    <numFmt numFmtId="169" formatCode="_(&quot;Kč&quot;* #,##0.00_);_(&quot;Kč&quot;* \(#,##0.00\);_(&quot;Kč&quot;* &quot;-&quot;??_);_(@_)"/>
  </numFmts>
  <fonts count="65">
    <font>
      <sz val="10"/>
      <name val="Arial CE"/>
      <charset val="238"/>
    </font>
    <font>
      <sz val="11"/>
      <color theme="1"/>
      <name val="Calibri"/>
      <family val="2"/>
      <charset val="238"/>
      <scheme val="minor"/>
    </font>
    <font>
      <sz val="11"/>
      <color theme="1"/>
      <name val="Calibri"/>
      <family val="2"/>
      <charset val="238"/>
      <scheme val="minor"/>
    </font>
    <font>
      <sz val="10"/>
      <name val="Arial Narrow"/>
      <family val="2"/>
      <charset val="238"/>
    </font>
    <font>
      <b/>
      <sz val="10"/>
      <name val="Arial Narrow"/>
      <family val="2"/>
      <charset val="238"/>
    </font>
    <font>
      <b/>
      <sz val="12"/>
      <name val="Arial Narrow"/>
      <family val="2"/>
      <charset val="238"/>
    </font>
    <font>
      <b/>
      <sz val="14"/>
      <name val="Arial Narrow"/>
      <family val="2"/>
      <charset val="238"/>
    </font>
    <font>
      <b/>
      <sz val="16"/>
      <name val="Arial Narrow"/>
      <family val="2"/>
      <charset val="238"/>
    </font>
    <font>
      <b/>
      <sz val="18"/>
      <name val="Arial Narrow"/>
      <family val="2"/>
      <charset val="238"/>
    </font>
    <font>
      <b/>
      <u/>
      <sz val="26"/>
      <name val="Arial Narrow"/>
      <family val="2"/>
      <charset val="238"/>
    </font>
    <font>
      <sz val="9"/>
      <name val="Arial CE"/>
      <charset val="238"/>
    </font>
    <font>
      <b/>
      <sz val="9"/>
      <name val="Arial CE"/>
      <charset val="238"/>
    </font>
    <font>
      <b/>
      <sz val="12"/>
      <name val="Arial CE"/>
      <charset val="238"/>
    </font>
    <font>
      <b/>
      <sz val="10"/>
      <name val="Arial CE"/>
      <charset val="238"/>
    </font>
    <font>
      <sz val="9"/>
      <name val="Arial CE"/>
      <family val="2"/>
      <charset val="238"/>
    </font>
    <font>
      <sz val="7"/>
      <name val="Arial CE"/>
      <charset val="238"/>
    </font>
    <font>
      <b/>
      <sz val="14"/>
      <name val="Arial CE"/>
      <family val="2"/>
      <charset val="238"/>
    </font>
    <font>
      <b/>
      <sz val="12"/>
      <name val="Arial CE"/>
      <family val="2"/>
      <charset val="238"/>
    </font>
    <font>
      <b/>
      <sz val="13"/>
      <name val="Arial CE"/>
      <charset val="238"/>
    </font>
    <font>
      <b/>
      <sz val="10"/>
      <name val="Arial CE"/>
      <family val="2"/>
      <charset val="238"/>
    </font>
    <font>
      <b/>
      <sz val="11"/>
      <name val="Arial CE"/>
      <charset val="238"/>
    </font>
    <font>
      <sz val="11"/>
      <name val="Arial CE"/>
      <charset val="238"/>
    </font>
    <font>
      <sz val="12"/>
      <name val="Arial CE"/>
      <charset val="238"/>
    </font>
    <font>
      <sz val="9"/>
      <color indexed="81"/>
      <name val="Tahoma"/>
      <family val="2"/>
      <charset val="238"/>
    </font>
    <font>
      <sz val="10"/>
      <name val="Arial CE"/>
      <family val="2"/>
      <charset val="238"/>
    </font>
    <font>
      <sz val="8"/>
      <name val="Arial CE"/>
      <charset val="238"/>
    </font>
    <font>
      <sz val="8"/>
      <color indexed="9"/>
      <name val="Arial CE"/>
      <charset val="238"/>
    </font>
    <font>
      <sz val="8"/>
      <color indexed="12"/>
      <name val="Arial CE"/>
      <charset val="238"/>
    </font>
    <font>
      <sz val="8"/>
      <color rgb="FFDF7000"/>
      <name val="Arial CE"/>
      <charset val="238"/>
    </font>
    <font>
      <sz val="8"/>
      <color indexed="17"/>
      <name val="Arial CE"/>
      <charset val="238"/>
    </font>
    <font>
      <b/>
      <sz val="11"/>
      <color theme="1"/>
      <name val="Calibri"/>
      <family val="2"/>
      <charset val="238"/>
      <scheme val="minor"/>
    </font>
    <font>
      <b/>
      <sz val="10"/>
      <color theme="1"/>
      <name val="Arial CE"/>
      <family val="2"/>
      <charset val="238"/>
    </font>
    <font>
      <b/>
      <sz val="10"/>
      <color theme="1"/>
      <name val="Arial CE"/>
      <charset val="238"/>
    </font>
    <font>
      <b/>
      <sz val="12"/>
      <color theme="1"/>
      <name val="Arial CE"/>
      <family val="2"/>
      <charset val="238"/>
    </font>
    <font>
      <sz val="14"/>
      <color theme="1"/>
      <name val="Arial CE"/>
      <charset val="238"/>
    </font>
    <font>
      <b/>
      <sz val="14"/>
      <color indexed="8"/>
      <name val="Arial CE"/>
      <charset val="238"/>
    </font>
    <font>
      <sz val="14"/>
      <color indexed="8"/>
      <name val="Arial CE"/>
      <charset val="238"/>
    </font>
    <font>
      <b/>
      <sz val="14"/>
      <color theme="1"/>
      <name val="Calibri"/>
      <family val="2"/>
      <charset val="238"/>
      <scheme val="minor"/>
    </font>
    <font>
      <sz val="11"/>
      <name val="Calibri"/>
      <family val="2"/>
      <charset val="238"/>
      <scheme val="minor"/>
    </font>
    <font>
      <b/>
      <sz val="14"/>
      <name val="Calibri"/>
      <family val="2"/>
      <charset val="238"/>
      <scheme val="minor"/>
    </font>
    <font>
      <vertAlign val="superscript"/>
      <sz val="11"/>
      <name val="Calibri"/>
      <family val="2"/>
      <charset val="238"/>
    </font>
    <font>
      <sz val="11"/>
      <name val="Calibri"/>
      <family val="2"/>
      <charset val="238"/>
    </font>
    <font>
      <b/>
      <sz val="11"/>
      <name val="Calibri"/>
      <family val="2"/>
      <charset val="238"/>
    </font>
    <font>
      <b/>
      <sz val="11"/>
      <color indexed="8"/>
      <name val="Calibri"/>
      <family val="2"/>
      <charset val="238"/>
    </font>
    <font>
      <sz val="11"/>
      <color indexed="8"/>
      <name val="Calibri"/>
      <family val="2"/>
      <charset val="238"/>
    </font>
    <font>
      <sz val="12"/>
      <color indexed="8"/>
      <name val="Symbol"/>
      <family val="1"/>
      <charset val="2"/>
    </font>
    <font>
      <sz val="11"/>
      <color indexed="8"/>
      <name val="Symbol"/>
      <family val="1"/>
      <charset val="2"/>
    </font>
    <font>
      <b/>
      <sz val="10"/>
      <color theme="1"/>
      <name val="Verdana"/>
      <family val="2"/>
      <charset val="238"/>
    </font>
    <font>
      <i/>
      <sz val="11"/>
      <name val="Calibri"/>
      <family val="2"/>
      <charset val="238"/>
    </font>
    <font>
      <sz val="10"/>
      <name val="Arial CE"/>
      <charset val="238"/>
    </font>
    <font>
      <sz val="10"/>
      <name val="Arial"/>
      <family val="2"/>
      <charset val="238"/>
    </font>
    <font>
      <sz val="10"/>
      <color theme="1"/>
      <name val="Arial CE"/>
      <family val="2"/>
      <charset val="238"/>
    </font>
    <font>
      <b/>
      <sz val="14"/>
      <color theme="1"/>
      <name val="Arial CE"/>
      <charset val="238"/>
    </font>
    <font>
      <sz val="10"/>
      <name val="Helv"/>
      <charset val="238"/>
    </font>
    <font>
      <sz val="10"/>
      <name val="Helv"/>
      <family val="2"/>
    </font>
    <font>
      <sz val="10"/>
      <name val="Helv"/>
    </font>
    <font>
      <sz val="8"/>
      <color theme="1"/>
      <name val="Calibri"/>
      <family val="2"/>
      <charset val="238"/>
      <scheme val="minor"/>
    </font>
    <font>
      <sz val="12"/>
      <name val="formata"/>
      <charset val="238"/>
    </font>
    <font>
      <sz val="10"/>
      <name val="Arial CE"/>
    </font>
    <font>
      <sz val="10"/>
      <color rgb="FFFF0000"/>
      <name val="Arial CE"/>
      <family val="2"/>
      <charset val="238"/>
    </font>
    <font>
      <b/>
      <sz val="10"/>
      <color rgb="FFFF0000"/>
      <name val="Arial CE"/>
      <charset val="238"/>
    </font>
    <font>
      <sz val="10"/>
      <color theme="1"/>
      <name val="Arial CE"/>
      <charset val="238"/>
    </font>
    <font>
      <b/>
      <sz val="20"/>
      <color theme="1"/>
      <name val="Arial CE"/>
      <family val="2"/>
      <charset val="238"/>
    </font>
    <font>
      <sz val="10"/>
      <name val="Arial"/>
      <family val="2"/>
    </font>
    <font>
      <sz val="8"/>
      <name val="Calibri"/>
      <family val="2"/>
      <charset val="238"/>
      <scheme val="minor"/>
    </font>
  </fonts>
  <fills count="7">
    <fill>
      <patternFill patternType="none"/>
    </fill>
    <fill>
      <patternFill patternType="gray125"/>
    </fill>
    <fill>
      <patternFill patternType="solid">
        <fgColor rgb="FFB9FFFF"/>
        <bgColor indexed="64"/>
      </patternFill>
    </fill>
    <fill>
      <patternFill patternType="solid">
        <fgColor rgb="FFD6E1EE"/>
        <bgColor indexed="64"/>
      </patternFill>
    </fill>
    <fill>
      <patternFill patternType="solid">
        <fgColor rgb="FFDBDBDB"/>
        <bgColor indexed="64"/>
      </patternFill>
    </fill>
    <fill>
      <patternFill patternType="solid">
        <fgColor rgb="FF99CCFF"/>
        <bgColor indexed="64"/>
      </patternFill>
    </fill>
    <fill>
      <patternFill patternType="solid">
        <fgColor theme="0" tint="-0.14996795556505021"/>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23"/>
      </left>
      <right style="thin">
        <color indexed="64"/>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53738">
    <xf numFmtId="0" fontId="0" fillId="0" borderId="0"/>
    <xf numFmtId="0" fontId="24" fillId="0" borderId="0"/>
    <xf numFmtId="0" fontId="2" fillId="0" borderId="0"/>
    <xf numFmtId="0" fontId="51" fillId="0" borderId="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4"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56" fillId="0" borderId="0">
      <alignment horizontal="center" vertical="center"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69" fontId="2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5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0" fillId="0" borderId="0"/>
    <xf numFmtId="0" fontId="50" fillId="0" borderId="0"/>
    <xf numFmtId="0" fontId="24" fillId="0" borderId="0"/>
    <xf numFmtId="0" fontId="5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1" fillId="0" borderId="0"/>
    <xf numFmtId="0" fontId="1" fillId="0" borderId="0"/>
    <xf numFmtId="0" fontId="50" fillId="0" borderId="0"/>
    <xf numFmtId="0" fontId="1" fillId="0" borderId="0"/>
    <xf numFmtId="0" fontId="5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50" fillId="0" borderId="0"/>
    <xf numFmtId="0" fontId="1" fillId="0" borderId="0"/>
    <xf numFmtId="0" fontId="50"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50" fillId="0" borderId="0"/>
    <xf numFmtId="0" fontId="1" fillId="0" borderId="0"/>
    <xf numFmtId="0" fontId="50"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0" fillId="0" borderId="0"/>
    <xf numFmtId="0" fontId="51" fillId="0" borderId="0"/>
    <xf numFmtId="0" fontId="50" fillId="0" borderId="0"/>
    <xf numFmtId="0" fontId="51" fillId="0" borderId="0"/>
    <xf numFmtId="0" fontId="50" fillId="0" borderId="0"/>
    <xf numFmtId="0" fontId="50" fillId="0" borderId="0"/>
    <xf numFmtId="0" fontId="2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8" fillId="0" borderId="0"/>
    <xf numFmtId="0" fontId="50" fillId="0" borderId="0"/>
    <xf numFmtId="0" fontId="50" fillId="0" borderId="0"/>
    <xf numFmtId="0" fontId="53" fillId="0" borderId="0"/>
    <xf numFmtId="0" fontId="53" fillId="0" borderId="0"/>
    <xf numFmtId="0" fontId="53" fillId="0" borderId="0"/>
    <xf numFmtId="0" fontId="53" fillId="0" borderId="0"/>
    <xf numFmtId="0" fontId="53" fillId="0" borderId="0"/>
    <xf numFmtId="0" fontId="54" fillId="0" borderId="0"/>
    <xf numFmtId="0" fontId="63" fillId="0" borderId="0"/>
  </cellStyleXfs>
  <cellXfs count="484">
    <xf numFmtId="0" fontId="0" fillId="0" borderId="0" xfId="0"/>
    <xf numFmtId="0" fontId="3" fillId="0" borderId="0" xfId="0" applyFont="1"/>
    <xf numFmtId="0" fontId="3" fillId="0" borderId="0" xfId="0" applyFont="1" applyFill="1"/>
    <xf numFmtId="49" fontId="3" fillId="0" borderId="0" xfId="0" applyNumberFormat="1" applyFont="1" applyAlignment="1">
      <alignment horizontal="center"/>
    </xf>
    <xf numFmtId="49" fontId="3" fillId="0" borderId="0" xfId="0" applyNumberFormat="1" applyFont="1"/>
    <xf numFmtId="49"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right"/>
    </xf>
    <xf numFmtId="0" fontId="7" fillId="0" borderId="0" xfId="0" applyFont="1" applyFill="1"/>
    <xf numFmtId="0" fontId="6" fillId="0" borderId="0" xfId="0" applyFont="1" applyFill="1" applyAlignment="1">
      <alignment horizontal="right"/>
    </xf>
    <xf numFmtId="0" fontId="5" fillId="0" borderId="0" xfId="0" applyFont="1" applyFill="1" applyAlignment="1">
      <alignment horizontal="left"/>
    </xf>
    <xf numFmtId="0" fontId="8" fillId="0" borderId="0" xfId="0" applyFont="1" applyFill="1"/>
    <xf numFmtId="0" fontId="9" fillId="0" borderId="0" xfId="0" applyFont="1"/>
    <xf numFmtId="0" fontId="3" fillId="0" borderId="1" xfId="0" applyFont="1" applyFill="1" applyBorder="1"/>
    <xf numFmtId="0" fontId="5" fillId="0" borderId="1" xfId="0" applyFont="1" applyFill="1" applyBorder="1" applyAlignment="1">
      <alignment horizontal="right"/>
    </xf>
    <xf numFmtId="0" fontId="3" fillId="0" borderId="1" xfId="0" applyFont="1" applyBorder="1"/>
    <xf numFmtId="164" fontId="7" fillId="0" borderId="0" xfId="0" applyNumberFormat="1" applyFont="1" applyFill="1"/>
    <xf numFmtId="14" fontId="5" fillId="0" borderId="0" xfId="0" applyNumberFormat="1" applyFont="1" applyFill="1" applyAlignment="1">
      <alignment horizontal="left"/>
    </xf>
    <xf numFmtId="164" fontId="7" fillId="2" borderId="0" xfId="0" applyNumberFormat="1" applyFont="1" applyFill="1"/>
    <xf numFmtId="0" fontId="0" fillId="0" borderId="0" xfId="0" applyAlignment="1"/>
    <xf numFmtId="3" fontId="0" fillId="0" borderId="0" xfId="0" applyNumberFormat="1" applyAlignment="1"/>
    <xf numFmtId="4" fontId="0" fillId="0" borderId="0" xfId="0" applyNumberFormat="1" applyAlignment="1"/>
    <xf numFmtId="4" fontId="0" fillId="0" borderId="0" xfId="0" applyNumberFormat="1"/>
    <xf numFmtId="3" fontId="10" fillId="3" borderId="2" xfId="0" applyNumberFormat="1" applyFont="1" applyFill="1" applyBorder="1" applyAlignment="1">
      <alignment vertical="center"/>
    </xf>
    <xf numFmtId="4" fontId="10" fillId="3" borderId="2" xfId="0" applyNumberFormat="1" applyFont="1" applyFill="1" applyBorder="1" applyAlignment="1">
      <alignment vertical="center"/>
    </xf>
    <xf numFmtId="4" fontId="10" fillId="3" borderId="2" xfId="0" applyNumberFormat="1" applyFont="1" applyFill="1" applyBorder="1" applyAlignment="1">
      <alignment horizontal="center" vertical="center"/>
    </xf>
    <xf numFmtId="0" fontId="10" fillId="3" borderId="3" xfId="0" applyFont="1" applyFill="1" applyBorder="1" applyAlignment="1">
      <alignment vertical="center"/>
    </xf>
    <xf numFmtId="0" fontId="10" fillId="3" borderId="4" xfId="0" applyFont="1" applyFill="1" applyBorder="1" applyAlignment="1">
      <alignment vertical="center"/>
    </xf>
    <xf numFmtId="0" fontId="10" fillId="0" borderId="5" xfId="0" applyFont="1" applyBorder="1"/>
    <xf numFmtId="3" fontId="10" fillId="0" borderId="2" xfId="0" applyNumberFormat="1" applyFont="1" applyBorder="1" applyAlignment="1">
      <alignment vertical="center"/>
    </xf>
    <xf numFmtId="4" fontId="10" fillId="0" borderId="2" xfId="0" applyNumberFormat="1" applyFont="1" applyBorder="1" applyAlignment="1">
      <alignment vertical="center"/>
    </xf>
    <xf numFmtId="4" fontId="10" fillId="0" borderId="2" xfId="0" applyNumberFormat="1" applyFont="1" applyBorder="1" applyAlignment="1">
      <alignment horizontal="center" vertical="center"/>
    </xf>
    <xf numFmtId="49" fontId="10" fillId="0" borderId="4" xfId="0" applyNumberFormat="1" applyFont="1" applyBorder="1" applyAlignment="1">
      <alignment vertical="center"/>
    </xf>
    <xf numFmtId="0" fontId="10" fillId="0" borderId="5" xfId="0" applyFont="1" applyBorder="1" applyAlignment="1">
      <alignment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2" fillId="0" borderId="0" xfId="0" applyFont="1"/>
    <xf numFmtId="3" fontId="0" fillId="3" borderId="2" xfId="0" applyNumberFormat="1" applyFill="1" applyBorder="1" applyAlignment="1">
      <alignment vertical="center"/>
    </xf>
    <xf numFmtId="3" fontId="0" fillId="3" borderId="2" xfId="0" applyNumberFormat="1" applyFill="1" applyBorder="1" applyAlignment="1">
      <alignment vertical="center" shrinkToFit="1"/>
    </xf>
    <xf numFmtId="3" fontId="0" fillId="3" borderId="2" xfId="0" applyNumberFormat="1" applyFill="1" applyBorder="1" applyAlignment="1">
      <alignment vertical="center" wrapText="1" shrinkToFit="1"/>
    </xf>
    <xf numFmtId="3" fontId="0" fillId="0" borderId="5" xfId="0" applyNumberFormat="1" applyBorder="1"/>
    <xf numFmtId="3" fontId="0" fillId="0" borderId="2" xfId="0" applyNumberFormat="1" applyBorder="1" applyAlignment="1">
      <alignment vertical="center"/>
    </xf>
    <xf numFmtId="3" fontId="0" fillId="0" borderId="2" xfId="0" applyNumberFormat="1" applyBorder="1" applyAlignment="1">
      <alignment vertical="center" shrinkToFit="1"/>
    </xf>
    <xf numFmtId="3" fontId="0" fillId="0" borderId="2" xfId="0" applyNumberFormat="1" applyBorder="1" applyAlignment="1">
      <alignment vertical="center" wrapText="1" shrinkToFit="1"/>
    </xf>
    <xf numFmtId="3" fontId="0" fillId="0" borderId="4" xfId="0" applyNumberFormat="1" applyBorder="1" applyAlignment="1">
      <alignment horizontal="left" vertical="center"/>
    </xf>
    <xf numFmtId="3" fontId="13" fillId="0" borderId="2" xfId="0" applyNumberFormat="1" applyFont="1" applyBorder="1" applyAlignment="1">
      <alignment vertical="center"/>
    </xf>
    <xf numFmtId="3" fontId="13" fillId="0" borderId="2" xfId="0" applyNumberFormat="1" applyFont="1" applyBorder="1" applyAlignment="1">
      <alignment vertical="center" shrinkToFit="1"/>
    </xf>
    <xf numFmtId="3" fontId="13" fillId="0" borderId="2" xfId="0" applyNumberFormat="1" applyFont="1" applyBorder="1" applyAlignment="1">
      <alignment vertical="center" wrapText="1" shrinkToFit="1"/>
    </xf>
    <xf numFmtId="3" fontId="13" fillId="0" borderId="4" xfId="0" applyNumberFormat="1" applyFont="1" applyBorder="1" applyAlignment="1">
      <alignment vertical="center"/>
    </xf>
    <xf numFmtId="3" fontId="14" fillId="0" borderId="2" xfId="0" applyNumberFormat="1" applyFont="1" applyBorder="1" applyAlignment="1">
      <alignment horizontal="right" vertical="center" shrinkToFit="1"/>
    </xf>
    <xf numFmtId="3" fontId="14" fillId="0" borderId="2" xfId="0" applyNumberFormat="1" applyFont="1" applyBorder="1" applyAlignment="1">
      <alignment horizontal="right" vertical="center" wrapText="1" shrinkToFit="1"/>
    </xf>
    <xf numFmtId="3" fontId="0" fillId="0" borderId="4" xfId="0" applyNumberFormat="1" applyBorder="1" applyAlignment="1">
      <alignment vertical="center"/>
    </xf>
    <xf numFmtId="3" fontId="10" fillId="4" borderId="2"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shrinkToFit="1"/>
    </xf>
    <xf numFmtId="3" fontId="15" fillId="4" borderId="2" xfId="0" applyNumberFormat="1" applyFont="1" applyFill="1" applyBorder="1" applyAlignment="1">
      <alignment horizontal="center" vertical="center" wrapText="1" shrinkToFit="1"/>
    </xf>
    <xf numFmtId="3" fontId="10" fillId="4" borderId="3" xfId="0" applyNumberFormat="1" applyFont="1" applyFill="1" applyBorder="1" applyAlignment="1">
      <alignment vertical="center" wrapText="1"/>
    </xf>
    <xf numFmtId="3" fontId="10" fillId="4" borderId="3" xfId="0" applyNumberFormat="1" applyFont="1" applyFill="1" applyBorder="1" applyAlignment="1">
      <alignment vertical="center"/>
    </xf>
    <xf numFmtId="3" fontId="10" fillId="4" borderId="4" xfId="0" applyNumberFormat="1" applyFont="1" applyFill="1" applyBorder="1" applyAlignment="1">
      <alignment vertical="center"/>
    </xf>
    <xf numFmtId="0" fontId="16" fillId="0" borderId="0" xfId="0" applyFont="1" applyAlignment="1">
      <alignment horizontal="center" vertical="center"/>
    </xf>
    <xf numFmtId="0" fontId="16" fillId="0" borderId="0" xfId="0" applyFont="1" applyAlignment="1">
      <alignment horizontal="center" vertical="center" shrinkToFit="1"/>
    </xf>
    <xf numFmtId="0" fontId="17" fillId="0" borderId="0" xfId="0" applyFont="1" applyAlignment="1">
      <alignment horizontal="left" vertical="center"/>
    </xf>
    <xf numFmtId="0" fontId="0" fillId="0" borderId="7" xfId="0" applyBorder="1" applyAlignment="1">
      <alignment horizontal="right"/>
    </xf>
    <xf numFmtId="0" fontId="0" fillId="0" borderId="8" xfId="0" applyBorder="1" applyAlignment="1"/>
    <xf numFmtId="0" fontId="0" fillId="0" borderId="8" xfId="0" applyBorder="1"/>
    <xf numFmtId="0" fontId="0" fillId="0" borderId="9" xfId="0" applyBorder="1"/>
    <xf numFmtId="0" fontId="0" fillId="0" borderId="10" xfId="0" applyBorder="1" applyAlignment="1">
      <alignment horizontal="right"/>
    </xf>
    <xf numFmtId="0" fontId="0" fillId="0" borderId="0" xfId="0" applyBorder="1" applyAlignment="1"/>
    <xf numFmtId="0" fontId="0" fillId="0" borderId="0" xfId="0" applyBorder="1" applyAlignment="1">
      <alignment horizontal="center"/>
    </xf>
    <xf numFmtId="0" fontId="0" fillId="0" borderId="0" xfId="0" applyBorder="1"/>
    <xf numFmtId="0" fontId="0" fillId="0" borderId="12" xfId="0" applyBorder="1"/>
    <xf numFmtId="0" fontId="13" fillId="0" borderId="0" xfId="0" applyFont="1"/>
    <xf numFmtId="0" fontId="13" fillId="0" borderId="10" xfId="0" applyFont="1" applyBorder="1" applyAlignment="1">
      <alignment horizontal="right"/>
    </xf>
    <xf numFmtId="0" fontId="13" fillId="0" borderId="0" xfId="0" applyFont="1" applyBorder="1"/>
    <xf numFmtId="0" fontId="13" fillId="0" borderId="12" xfId="0" applyFont="1" applyBorder="1"/>
    <xf numFmtId="0" fontId="13" fillId="0" borderId="1" xfId="0" applyFont="1" applyBorder="1" applyAlignment="1">
      <alignment vertical="top"/>
    </xf>
    <xf numFmtId="14" fontId="13" fillId="0" borderId="1" xfId="0" applyNumberFormat="1" applyFont="1" applyBorder="1" applyAlignment="1">
      <alignment horizontal="center" vertical="top"/>
    </xf>
    <xf numFmtId="0" fontId="0" fillId="0" borderId="0" xfId="0" applyBorder="1" applyAlignment="1">
      <alignment horizontal="center" vertical="center"/>
    </xf>
    <xf numFmtId="0" fontId="0" fillId="0" borderId="12" xfId="0" applyBorder="1" applyAlignment="1">
      <alignment horizontal="right"/>
    </xf>
    <xf numFmtId="49" fontId="13" fillId="3" borderId="13" xfId="0" applyNumberFormat="1" applyFont="1" applyFill="1" applyBorder="1" applyAlignment="1">
      <alignment horizontal="left" vertical="center"/>
    </xf>
    <xf numFmtId="0" fontId="0" fillId="3" borderId="14" xfId="0" applyFill="1" applyBorder="1"/>
    <xf numFmtId="0" fontId="17" fillId="3" borderId="15" xfId="0" applyFont="1" applyFill="1" applyBorder="1" applyAlignment="1">
      <alignment horizontal="left" vertical="center" indent="1"/>
    </xf>
    <xf numFmtId="49" fontId="0" fillId="3" borderId="13" xfId="0" applyNumberFormat="1" applyFill="1" applyBorder="1" applyAlignment="1">
      <alignment horizontal="left" vertical="center"/>
    </xf>
    <xf numFmtId="4" fontId="17" fillId="3" borderId="14" xfId="0" applyNumberFormat="1" applyFont="1" applyFill="1" applyBorder="1" applyAlignment="1">
      <alignment horizontal="left" vertical="center"/>
    </xf>
    <xf numFmtId="0" fontId="0" fillId="3" borderId="14" xfId="0" applyFill="1" applyBorder="1" applyAlignment="1">
      <alignment horizontal="left" vertical="center"/>
    </xf>
    <xf numFmtId="0" fontId="19" fillId="3" borderId="14" xfId="0" applyFont="1" applyFill="1" applyBorder="1" applyAlignment="1">
      <alignment horizontal="left" vertical="center"/>
    </xf>
    <xf numFmtId="49" fontId="0" fillId="0" borderId="10" xfId="0" applyNumberFormat="1" applyFont="1" applyBorder="1" applyAlignment="1">
      <alignment horizontal="left" vertical="center"/>
    </xf>
    <xf numFmtId="4" fontId="0" fillId="0" borderId="0" xfId="0" applyNumberFormat="1" applyBorder="1" applyAlignment="1">
      <alignment horizontal="left" vertical="center"/>
    </xf>
    <xf numFmtId="0" fontId="0" fillId="0" borderId="0" xfId="0" applyBorder="1" applyAlignment="1">
      <alignment horizontal="left" vertical="center"/>
    </xf>
    <xf numFmtId="1" fontId="0" fillId="0" borderId="0" xfId="0" applyNumberFormat="1" applyBorder="1" applyAlignment="1">
      <alignment horizontal="lef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0" fontId="0" fillId="0" borderId="1" xfId="0" applyBorder="1" applyAlignment="1">
      <alignment horizontal="left" vertical="center" indent="1"/>
    </xf>
    <xf numFmtId="1" fontId="13" fillId="0" borderId="17" xfId="0" applyNumberFormat="1" applyFont="1" applyBorder="1" applyAlignment="1">
      <alignment horizontal="right" vertical="center"/>
    </xf>
    <xf numFmtId="0" fontId="0" fillId="0" borderId="1" xfId="0" applyBorder="1"/>
    <xf numFmtId="0" fontId="0" fillId="0" borderId="1" xfId="0" applyBorder="1" applyAlignment="1">
      <alignment horizontal="left" vertical="center"/>
    </xf>
    <xf numFmtId="0" fontId="0" fillId="0" borderId="18" xfId="0" applyBorder="1" applyAlignment="1">
      <alignment horizontal="left" vertical="center" indent="1"/>
    </xf>
    <xf numFmtId="49" fontId="0" fillId="0" borderId="19" xfId="0" applyNumberFormat="1" applyFont="1" applyBorder="1" applyAlignment="1">
      <alignment horizontal="left" vertical="center"/>
    </xf>
    <xf numFmtId="0" fontId="0" fillId="0" borderId="3" xfId="0" applyBorder="1" applyAlignment="1">
      <alignment horizontal="left" vertical="center" indent="1"/>
    </xf>
    <xf numFmtId="1" fontId="13" fillId="0" borderId="4" xfId="0" applyNumberFormat="1" applyFont="1" applyBorder="1" applyAlignment="1">
      <alignment horizontal="right" vertical="center"/>
    </xf>
    <xf numFmtId="0" fontId="0" fillId="0" borderId="3" xfId="0" applyBorder="1"/>
    <xf numFmtId="0" fontId="0" fillId="0" borderId="3" xfId="0" applyBorder="1" applyAlignment="1">
      <alignment horizontal="left" vertical="center"/>
    </xf>
    <xf numFmtId="0" fontId="0" fillId="0" borderId="20" xfId="0" applyBorder="1" applyAlignment="1">
      <alignment horizontal="left" vertical="center" indent="1"/>
    </xf>
    <xf numFmtId="0" fontId="13" fillId="0" borderId="3" xfId="0" applyFont="1" applyBorder="1" applyAlignment="1">
      <alignment vertical="center"/>
    </xf>
    <xf numFmtId="1" fontId="13" fillId="0" borderId="3" xfId="0" applyNumberFormat="1" applyFont="1" applyBorder="1" applyAlignment="1">
      <alignment horizontal="right" vertical="center"/>
    </xf>
    <xf numFmtId="0" fontId="0" fillId="0" borderId="20" xfId="0" applyBorder="1" applyAlignment="1">
      <alignment horizontal="left" indent="1"/>
    </xf>
    <xf numFmtId="0" fontId="13" fillId="0" borderId="3" xfId="0" applyFont="1" applyBorder="1"/>
    <xf numFmtId="0" fontId="13" fillId="0" borderId="3" xfId="0" applyFont="1" applyBorder="1" applyAlignment="1">
      <alignment horizontal="left" vertical="center"/>
    </xf>
    <xf numFmtId="0" fontId="13" fillId="0" borderId="20" xfId="0" applyFont="1" applyBorder="1" applyAlignment="1">
      <alignment horizontal="left" vertical="center" indent="1"/>
    </xf>
    <xf numFmtId="49" fontId="0" fillId="0" borderId="12" xfId="0" applyNumberFormat="1" applyBorder="1"/>
    <xf numFmtId="0" fontId="0" fillId="0" borderId="1" xfId="0" applyBorder="1" applyAlignment="1"/>
    <xf numFmtId="0" fontId="0" fillId="0" borderId="1" xfId="0" applyBorder="1" applyAlignment="1">
      <alignment horizontal="left"/>
    </xf>
    <xf numFmtId="0" fontId="0" fillId="0" borderId="18" xfId="0" applyBorder="1" applyAlignment="1">
      <alignment horizontal="left" indent="1"/>
    </xf>
    <xf numFmtId="0" fontId="0" fillId="0" borderId="21" xfId="0" applyBorder="1" applyAlignment="1"/>
    <xf numFmtId="0" fontId="13" fillId="0" borderId="11" xfId="0" applyFont="1" applyBorder="1" applyAlignment="1">
      <alignment vertical="center"/>
    </xf>
    <xf numFmtId="0" fontId="0" fillId="0" borderId="11" xfId="0" applyFont="1" applyBorder="1" applyAlignment="1">
      <alignment horizontal="right" vertical="center"/>
    </xf>
    <xf numFmtId="0" fontId="13" fillId="0" borderId="11" xfId="0" applyFont="1" applyFill="1" applyBorder="1" applyAlignment="1">
      <alignment horizontal="left" vertical="top"/>
    </xf>
    <xf numFmtId="0" fontId="0" fillId="0" borderId="11" xfId="0" applyBorder="1" applyAlignment="1">
      <alignment vertical="top"/>
    </xf>
    <xf numFmtId="0" fontId="0" fillId="0" borderId="22" xfId="0" applyFont="1" applyBorder="1" applyAlignment="1">
      <alignment horizontal="left" vertical="top" indent="1"/>
    </xf>
    <xf numFmtId="0" fontId="0" fillId="0" borderId="16" xfId="0" applyBorder="1" applyAlignment="1"/>
    <xf numFmtId="0" fontId="13" fillId="0" borderId="1" xfId="0" applyFont="1" applyBorder="1" applyAlignment="1">
      <alignment vertical="center"/>
    </xf>
    <xf numFmtId="0" fontId="0" fillId="0" borderId="1" xfId="0" applyFont="1" applyBorder="1" applyAlignment="1">
      <alignment horizontal="right" vertical="center"/>
    </xf>
    <xf numFmtId="0" fontId="13" fillId="0" borderId="1" xfId="0" applyFont="1" applyBorder="1" applyAlignment="1">
      <alignment horizontal="right" vertical="center"/>
    </xf>
    <xf numFmtId="0" fontId="13" fillId="0" borderId="18" xfId="0" applyFont="1" applyBorder="1" applyAlignment="1">
      <alignment horizontal="left" vertical="center" indent="1"/>
    </xf>
    <xf numFmtId="0" fontId="0" fillId="0" borderId="10" xfId="0" applyBorder="1" applyAlignment="1"/>
    <xf numFmtId="0" fontId="0" fillId="0" borderId="0" xfId="0" applyFont="1" applyBorder="1" applyAlignment="1">
      <alignment horizontal="right" vertical="center"/>
    </xf>
    <xf numFmtId="0" fontId="13" fillId="0" borderId="0" xfId="0" applyFont="1" applyBorder="1" applyAlignment="1">
      <alignment vertical="center"/>
    </xf>
    <xf numFmtId="0" fontId="13" fillId="0" borderId="12" xfId="0" applyFont="1" applyBorder="1" applyAlignment="1">
      <alignment horizontal="left" vertical="center" indent="1"/>
    </xf>
    <xf numFmtId="0" fontId="0" fillId="0" borderId="12" xfId="0" applyFont="1" applyBorder="1" applyAlignment="1">
      <alignment horizontal="left" vertical="center" indent="1"/>
    </xf>
    <xf numFmtId="0" fontId="0" fillId="0" borderId="1" xfId="0" applyBorder="1" applyAlignment="1">
      <alignment horizontal="right"/>
    </xf>
    <xf numFmtId="0" fontId="0" fillId="0" borderId="1" xfId="0" applyBorder="1" applyAlignment="1">
      <alignment vertical="center"/>
    </xf>
    <xf numFmtId="0" fontId="13" fillId="0" borderId="1" xfId="0" applyFont="1" applyFill="1" applyBorder="1" applyAlignment="1">
      <alignment horizontal="left" vertical="center"/>
    </xf>
    <xf numFmtId="0" fontId="13" fillId="0" borderId="0" xfId="0" applyFont="1" applyBorder="1" applyAlignment="1">
      <alignment horizontal="left" vertical="center"/>
    </xf>
    <xf numFmtId="0" fontId="13" fillId="0" borderId="0" xfId="0" applyFont="1" applyFill="1" applyBorder="1" applyAlignment="1">
      <alignment horizontal="left" vertical="center"/>
    </xf>
    <xf numFmtId="0" fontId="0" fillId="0" borderId="1" xfId="0" applyFont="1" applyBorder="1" applyAlignment="1">
      <alignment vertical="center"/>
    </xf>
    <xf numFmtId="0" fontId="13" fillId="0" borderId="1" xfId="0" applyFont="1" applyBorder="1" applyAlignment="1">
      <alignment horizontal="left" vertical="center"/>
    </xf>
    <xf numFmtId="49" fontId="13" fillId="3" borderId="1" xfId="0" applyNumberFormat="1" applyFont="1" applyFill="1" applyBorder="1" applyAlignment="1">
      <alignment horizontal="left" vertical="center"/>
    </xf>
    <xf numFmtId="0" fontId="0" fillId="3" borderId="1" xfId="0" applyFont="1" applyFill="1" applyBorder="1"/>
    <xf numFmtId="0" fontId="0" fillId="3" borderId="18" xfId="0" applyFont="1" applyFill="1" applyBorder="1" applyAlignment="1">
      <alignment horizontal="left" vertical="center" indent="1"/>
    </xf>
    <xf numFmtId="4" fontId="0" fillId="0" borderId="12" xfId="0" applyNumberFormat="1" applyBorder="1"/>
    <xf numFmtId="49" fontId="13" fillId="3" borderId="0" xfId="0" applyNumberFormat="1" applyFont="1" applyFill="1" applyBorder="1" applyAlignment="1">
      <alignment horizontal="left" vertical="center"/>
    </xf>
    <xf numFmtId="0" fontId="0" fillId="3" borderId="0" xfId="0" applyFill="1" applyBorder="1"/>
    <xf numFmtId="0" fontId="0" fillId="3" borderId="12" xfId="0" applyFont="1" applyFill="1" applyBorder="1" applyAlignment="1">
      <alignment horizontal="left" vertical="center" indent="1"/>
    </xf>
    <xf numFmtId="14" fontId="14" fillId="0" borderId="0" xfId="0" applyNumberFormat="1" applyFont="1" applyAlignment="1">
      <alignment horizontal="left"/>
    </xf>
    <xf numFmtId="49" fontId="12" fillId="3" borderId="0" xfId="0" applyNumberFormat="1" applyFont="1" applyFill="1" applyBorder="1" applyAlignment="1">
      <alignment horizontal="left" vertical="center"/>
    </xf>
    <xf numFmtId="0" fontId="22" fillId="3" borderId="12" xfId="0" applyFont="1" applyFill="1" applyBorder="1" applyAlignment="1">
      <alignment horizontal="left" vertical="center" indent="1"/>
    </xf>
    <xf numFmtId="0" fontId="0" fillId="0" borderId="26" xfId="0" applyBorder="1"/>
    <xf numFmtId="49" fontId="0" fillId="0" borderId="0" xfId="0" applyNumberFormat="1"/>
    <xf numFmtId="0" fontId="0" fillId="0" borderId="0" xfId="0" applyAlignment="1">
      <alignment horizontal="center"/>
    </xf>
    <xf numFmtId="49" fontId="0" fillId="0" borderId="0" xfId="0" applyNumberFormat="1" applyAlignment="1">
      <alignment horizontal="left" wrapText="1"/>
    </xf>
    <xf numFmtId="0" fontId="0" fillId="0" borderId="0" xfId="0" applyAlignment="1">
      <alignment vertical="top"/>
    </xf>
    <xf numFmtId="4" fontId="13" fillId="3" borderId="6" xfId="0" applyNumberFormat="1" applyFont="1" applyFill="1" applyBorder="1" applyAlignment="1">
      <alignment vertical="top"/>
    </xf>
    <xf numFmtId="0" fontId="13" fillId="3" borderId="3" xfId="0" applyFont="1" applyFill="1" applyBorder="1" applyAlignment="1">
      <alignment vertical="top"/>
    </xf>
    <xf numFmtId="0" fontId="13" fillId="3" borderId="3" xfId="0" applyFont="1" applyFill="1" applyBorder="1" applyAlignment="1">
      <alignment horizontal="center" vertical="top"/>
    </xf>
    <xf numFmtId="49" fontId="13" fillId="3" borderId="3" xfId="0" applyNumberFormat="1" applyFont="1" applyFill="1" applyBorder="1" applyAlignment="1">
      <alignment horizontal="left" vertical="top" wrapText="1"/>
    </xf>
    <xf numFmtId="49" fontId="13" fillId="3" borderId="3" xfId="0" applyNumberFormat="1" applyFont="1" applyFill="1" applyBorder="1" applyAlignment="1">
      <alignment vertical="top"/>
    </xf>
    <xf numFmtId="0" fontId="13" fillId="3" borderId="4" xfId="0" applyFont="1" applyFill="1" applyBorder="1" applyAlignment="1">
      <alignment vertical="top"/>
    </xf>
    <xf numFmtId="0" fontId="0" fillId="0" borderId="0" xfId="0" applyAlignment="1">
      <alignment horizontal="center" vertical="top"/>
    </xf>
    <xf numFmtId="49" fontId="0" fillId="0" borderId="0" xfId="0" applyNumberFormat="1" applyAlignment="1">
      <alignment horizontal="left" vertical="top" wrapText="1"/>
    </xf>
    <xf numFmtId="49" fontId="0" fillId="0" borderId="0" xfId="0" applyNumberFormat="1" applyAlignment="1">
      <alignment vertical="top"/>
    </xf>
    <xf numFmtId="0" fontId="25" fillId="0" borderId="0" xfId="0" applyFont="1"/>
    <xf numFmtId="4" fontId="25" fillId="0" borderId="0" xfId="0" applyNumberFormat="1" applyFont="1" applyBorder="1" applyAlignment="1">
      <alignment vertical="top" shrinkToFit="1"/>
    </xf>
    <xf numFmtId="49" fontId="25" fillId="0" borderId="0" xfId="0" applyNumberFormat="1" applyFont="1" applyBorder="1" applyAlignment="1">
      <alignment vertical="top"/>
    </xf>
    <xf numFmtId="0" fontId="25" fillId="0" borderId="0" xfId="0" applyFont="1" applyBorder="1" applyAlignment="1">
      <alignment vertical="top"/>
    </xf>
    <xf numFmtId="4" fontId="25" fillId="0" borderId="27" xfId="0" applyNumberFormat="1" applyFont="1" applyBorder="1" applyAlignment="1">
      <alignment vertical="top" shrinkToFit="1"/>
    </xf>
    <xf numFmtId="4" fontId="25" fillId="0" borderId="28" xfId="0" applyNumberFormat="1" applyFont="1" applyBorder="1" applyAlignment="1">
      <alignment vertical="top" shrinkToFit="1"/>
    </xf>
    <xf numFmtId="4" fontId="25" fillId="5" borderId="28" xfId="0" applyNumberFormat="1" applyFont="1" applyFill="1" applyBorder="1" applyAlignment="1" applyProtection="1">
      <alignment vertical="top" shrinkToFit="1"/>
      <protection locked="0"/>
    </xf>
    <xf numFmtId="165" fontId="25" fillId="0" borderId="28" xfId="0" applyNumberFormat="1" applyFont="1" applyBorder="1" applyAlignment="1">
      <alignment vertical="top" shrinkToFit="1"/>
    </xf>
    <xf numFmtId="0" fontId="25" fillId="0" borderId="28" xfId="0" applyFont="1" applyBorder="1" applyAlignment="1">
      <alignment horizontal="center" vertical="top" shrinkToFit="1"/>
    </xf>
    <xf numFmtId="49" fontId="25" fillId="0" borderId="28" xfId="0" applyNumberFormat="1" applyFont="1" applyBorder="1" applyAlignment="1">
      <alignment horizontal="left" vertical="top" wrapText="1"/>
    </xf>
    <xf numFmtId="49" fontId="25" fillId="0" borderId="28" xfId="0" applyNumberFormat="1" applyFont="1" applyBorder="1" applyAlignment="1">
      <alignment vertical="top"/>
    </xf>
    <xf numFmtId="0" fontId="25" fillId="0" borderId="29" xfId="0" applyFont="1" applyBorder="1" applyAlignment="1">
      <alignment vertical="top"/>
    </xf>
    <xf numFmtId="4" fontId="13" fillId="3" borderId="0" xfId="0" applyNumberFormat="1" applyFont="1" applyFill="1" applyBorder="1" applyAlignment="1">
      <alignment vertical="top" shrinkToFit="1"/>
    </xf>
    <xf numFmtId="4" fontId="13" fillId="3" borderId="30" xfId="0" applyNumberFormat="1" applyFont="1" applyFill="1" applyBorder="1" applyAlignment="1">
      <alignment vertical="top" shrinkToFit="1"/>
    </xf>
    <xf numFmtId="4" fontId="13" fillId="3" borderId="11" xfId="0" applyNumberFormat="1" applyFont="1" applyFill="1" applyBorder="1" applyAlignment="1">
      <alignment vertical="top" shrinkToFit="1"/>
    </xf>
    <xf numFmtId="165" fontId="13" fillId="3" borderId="11" xfId="0" applyNumberFormat="1" applyFont="1" applyFill="1" applyBorder="1" applyAlignment="1">
      <alignment vertical="top" shrinkToFit="1"/>
    </xf>
    <xf numFmtId="0" fontId="13" fillId="3" borderId="11" xfId="0" applyFont="1" applyFill="1" applyBorder="1" applyAlignment="1">
      <alignment horizontal="center" vertical="top" shrinkToFit="1"/>
    </xf>
    <xf numFmtId="49" fontId="13" fillId="3" borderId="11" xfId="0" applyNumberFormat="1" applyFont="1" applyFill="1" applyBorder="1" applyAlignment="1">
      <alignment horizontal="left" vertical="top" wrapText="1"/>
    </xf>
    <xf numFmtId="49" fontId="13" fillId="3" borderId="11" xfId="0" applyNumberFormat="1" applyFont="1" applyFill="1" applyBorder="1" applyAlignment="1">
      <alignment vertical="top"/>
    </xf>
    <xf numFmtId="0" fontId="13" fillId="3" borderId="31" xfId="0" applyFont="1" applyFill="1" applyBorder="1" applyAlignment="1">
      <alignment vertical="top"/>
    </xf>
    <xf numFmtId="0" fontId="26" fillId="0" borderId="0" xfId="0" applyNumberFormat="1" applyFont="1" applyAlignment="1">
      <alignment wrapText="1"/>
    </xf>
    <xf numFmtId="165" fontId="27" fillId="0" borderId="0" xfId="0" applyNumberFormat="1" applyFont="1" applyBorder="1" applyAlignment="1">
      <alignment vertical="top" wrapText="1" shrinkToFit="1"/>
    </xf>
    <xf numFmtId="165" fontId="27" fillId="0" borderId="0" xfId="0" applyNumberFormat="1" applyFont="1" applyBorder="1" applyAlignment="1">
      <alignment horizontal="center" vertical="top" wrapText="1" shrinkToFit="1"/>
    </xf>
    <xf numFmtId="165" fontId="27" fillId="0" borderId="0" xfId="0" quotePrefix="1" applyNumberFormat="1" applyFont="1" applyBorder="1" applyAlignment="1">
      <alignment horizontal="left" vertical="top" wrapText="1"/>
    </xf>
    <xf numFmtId="165" fontId="28" fillId="0" borderId="0" xfId="0" applyNumberFormat="1" applyFont="1" applyBorder="1" applyAlignment="1">
      <alignment vertical="top" wrapText="1" shrinkToFit="1"/>
    </xf>
    <xf numFmtId="165" fontId="28" fillId="0" borderId="0" xfId="0" applyNumberFormat="1" applyFont="1" applyBorder="1" applyAlignment="1">
      <alignment horizontal="center" vertical="top" wrapText="1" shrinkToFit="1"/>
    </xf>
    <xf numFmtId="165" fontId="28" fillId="0" borderId="0" xfId="0" quotePrefix="1" applyNumberFormat="1" applyFont="1" applyBorder="1" applyAlignment="1">
      <alignment horizontal="left" vertical="top" wrapText="1"/>
    </xf>
    <xf numFmtId="4" fontId="0" fillId="0" borderId="0" xfId="0" applyNumberFormat="1" applyAlignment="1">
      <alignment vertical="top"/>
    </xf>
    <xf numFmtId="165" fontId="0" fillId="0" borderId="0" xfId="0" applyNumberFormat="1" applyAlignment="1">
      <alignment vertical="top"/>
    </xf>
    <xf numFmtId="0" fontId="0" fillId="4" borderId="2" xfId="0" applyFill="1" applyBorder="1" applyAlignment="1">
      <alignment wrapText="1"/>
    </xf>
    <xf numFmtId="0" fontId="0" fillId="4" borderId="2" xfId="0" applyFill="1" applyBorder="1"/>
    <xf numFmtId="0" fontId="0" fillId="4" borderId="4" xfId="0" applyFill="1" applyBorder="1"/>
    <xf numFmtId="0" fontId="0" fillId="4" borderId="2" xfId="0" applyFill="1" applyBorder="1" applyAlignment="1">
      <alignment horizontal="center"/>
    </xf>
    <xf numFmtId="49" fontId="0" fillId="4" borderId="2" xfId="0" applyNumberFormat="1" applyFill="1" applyBorder="1"/>
    <xf numFmtId="0" fontId="0" fillId="3" borderId="2" xfId="0" applyFont="1" applyFill="1" applyBorder="1" applyAlignment="1">
      <alignment vertical="center"/>
    </xf>
    <xf numFmtId="0" fontId="0" fillId="0" borderId="2" xfId="0" applyFont="1" applyBorder="1" applyAlignment="1">
      <alignment vertical="center"/>
    </xf>
    <xf numFmtId="0" fontId="2" fillId="0" borderId="0" xfId="2"/>
    <xf numFmtId="0" fontId="2" fillId="0" borderId="0" xfId="2" applyBorder="1"/>
    <xf numFmtId="164" fontId="2" fillId="0" borderId="0" xfId="2" applyNumberFormat="1" applyFont="1" applyBorder="1"/>
    <xf numFmtId="0" fontId="2" fillId="0" borderId="0" xfId="2" applyFont="1" applyBorder="1" applyAlignment="1">
      <alignment vertical="top" wrapText="1"/>
    </xf>
    <xf numFmtId="0" fontId="2" fillId="0" borderId="0" xfId="2" applyFont="1" applyBorder="1"/>
    <xf numFmtId="0" fontId="31" fillId="0" borderId="0" xfId="2" applyFont="1" applyBorder="1"/>
    <xf numFmtId="0" fontId="32" fillId="0" borderId="0" xfId="2" applyFont="1" applyBorder="1"/>
    <xf numFmtId="166" fontId="32" fillId="0" borderId="32" xfId="2" applyNumberFormat="1" applyFont="1" applyBorder="1"/>
    <xf numFmtId="0" fontId="31" fillId="0" borderId="33" xfId="2" applyFont="1" applyBorder="1"/>
    <xf numFmtId="0" fontId="2" fillId="0" borderId="32" xfId="2" applyBorder="1"/>
    <xf numFmtId="164" fontId="2" fillId="0" borderId="34" xfId="2" applyNumberFormat="1" applyFont="1" applyBorder="1"/>
    <xf numFmtId="1" fontId="2" fillId="0" borderId="34" xfId="2" applyNumberFormat="1" applyFont="1" applyBorder="1"/>
    <xf numFmtId="1" fontId="2" fillId="0" borderId="34" xfId="2" applyNumberFormat="1" applyFont="1" applyBorder="1" applyAlignment="1">
      <alignment horizontal="center" vertical="center"/>
    </xf>
    <xf numFmtId="0" fontId="2" fillId="0" borderId="35" xfId="2" applyBorder="1"/>
    <xf numFmtId="0" fontId="2" fillId="0" borderId="36" xfId="2" applyBorder="1"/>
    <xf numFmtId="0" fontId="2" fillId="0" borderId="37" xfId="2" applyBorder="1"/>
    <xf numFmtId="0" fontId="31" fillId="0" borderId="0" xfId="2" applyFont="1"/>
    <xf numFmtId="0" fontId="32" fillId="0" borderId="0" xfId="2" applyFont="1"/>
    <xf numFmtId="0" fontId="33" fillId="0" borderId="0" xfId="2" applyFont="1" applyAlignment="1">
      <alignment horizontal="left"/>
    </xf>
    <xf numFmtId="0" fontId="31" fillId="0" borderId="0" xfId="2" applyFont="1" applyFill="1" applyAlignment="1">
      <alignment horizontal="center" vertical="center" wrapText="1"/>
    </xf>
    <xf numFmtId="0" fontId="34" fillId="0" borderId="0" xfId="2" applyFont="1" applyAlignment="1">
      <alignment horizontal="center"/>
    </xf>
    <xf numFmtId="0" fontId="2" fillId="0" borderId="38" xfId="2" applyBorder="1" applyAlignment="1">
      <alignment horizontal="center" vertical="center"/>
    </xf>
    <xf numFmtId="0" fontId="2" fillId="0" borderId="39" xfId="2" applyBorder="1"/>
    <xf numFmtId="0" fontId="2" fillId="0" borderId="39" xfId="2" applyBorder="1" applyAlignment="1">
      <alignment horizontal="right" vertical="center"/>
    </xf>
    <xf numFmtId="0" fontId="2" fillId="0" borderId="39" xfId="2" applyBorder="1" applyAlignment="1">
      <alignment vertical="center"/>
    </xf>
    <xf numFmtId="0" fontId="37" fillId="0" borderId="39" xfId="2" applyFont="1" applyBorder="1" applyAlignment="1">
      <alignment vertical="center"/>
    </xf>
    <xf numFmtId="0" fontId="2" fillId="0" borderId="40" xfId="2" applyBorder="1" applyAlignment="1">
      <alignment vertical="center"/>
    </xf>
    <xf numFmtId="0" fontId="2" fillId="0" borderId="41" xfId="2" applyBorder="1" applyAlignment="1">
      <alignment horizontal="center" vertical="center"/>
    </xf>
    <xf numFmtId="0" fontId="2" fillId="0" borderId="2" xfId="2" applyBorder="1" applyAlignment="1">
      <alignment horizontal="center" vertical="center"/>
    </xf>
    <xf numFmtId="0" fontId="38" fillId="0" borderId="2" xfId="2" applyFont="1" applyBorder="1" applyAlignment="1">
      <alignment horizontal="right" vertical="center"/>
    </xf>
    <xf numFmtId="0" fontId="38" fillId="0" borderId="2" xfId="2" applyFont="1" applyBorder="1" applyAlignment="1">
      <alignment horizontal="center" vertical="center"/>
    </xf>
    <xf numFmtId="0" fontId="2" fillId="0" borderId="2" xfId="2" applyBorder="1" applyAlignment="1">
      <alignment vertical="center"/>
    </xf>
    <xf numFmtId="0" fontId="38" fillId="0" borderId="2" xfId="2" applyFont="1" applyFill="1" applyBorder="1" applyAlignment="1">
      <alignment vertical="center"/>
    </xf>
    <xf numFmtId="49" fontId="2" fillId="0" borderId="42" xfId="2" applyNumberFormat="1" applyBorder="1" applyAlignment="1">
      <alignment horizontal="center" vertical="center"/>
    </xf>
    <xf numFmtId="0" fontId="2" fillId="0" borderId="16" xfId="2" applyBorder="1"/>
    <xf numFmtId="0" fontId="2" fillId="0" borderId="24" xfId="2" applyBorder="1"/>
    <xf numFmtId="0" fontId="37" fillId="0" borderId="2" xfId="2" applyFont="1" applyBorder="1" applyAlignment="1">
      <alignment vertical="center"/>
    </xf>
    <xf numFmtId="0" fontId="2" fillId="0" borderId="42" xfId="2" applyBorder="1" applyAlignment="1">
      <alignment vertical="center"/>
    </xf>
    <xf numFmtId="0" fontId="2" fillId="0" borderId="2" xfId="2" applyBorder="1" applyAlignment="1">
      <alignment horizontal="right" vertical="center"/>
    </xf>
    <xf numFmtId="0" fontId="38" fillId="0" borderId="2" xfId="2" applyFont="1" applyBorder="1" applyAlignment="1">
      <alignment vertical="center" wrapText="1"/>
    </xf>
    <xf numFmtId="0" fontId="2" fillId="0" borderId="41" xfId="2" applyBorder="1"/>
    <xf numFmtId="0" fontId="2" fillId="0" borderId="2" xfId="2" applyBorder="1"/>
    <xf numFmtId="0" fontId="41" fillId="0" borderId="2" xfId="2" applyFont="1" applyBorder="1" applyAlignment="1">
      <alignment vertical="center" wrapText="1"/>
    </xf>
    <xf numFmtId="0" fontId="2" fillId="0" borderId="2" xfId="2" applyBorder="1" applyAlignment="1">
      <alignment vertical="center" wrapText="1"/>
    </xf>
    <xf numFmtId="0" fontId="38" fillId="0" borderId="2" xfId="2" applyFont="1" applyFill="1" applyBorder="1" applyAlignment="1">
      <alignment horizontal="right" vertical="center"/>
    </xf>
    <xf numFmtId="0" fontId="44" fillId="0" borderId="2" xfId="2" applyFont="1" applyBorder="1" applyAlignment="1">
      <alignment vertical="center" wrapText="1"/>
    </xf>
    <xf numFmtId="0" fontId="41" fillId="0" borderId="2" xfId="2" applyFont="1" applyFill="1" applyBorder="1" applyAlignment="1">
      <alignment vertical="center" wrapText="1"/>
    </xf>
    <xf numFmtId="0" fontId="2" fillId="0" borderId="42" xfId="2" applyBorder="1" applyAlignment="1">
      <alignment vertical="center" wrapText="1"/>
    </xf>
    <xf numFmtId="0" fontId="47" fillId="0" borderId="2" xfId="2" applyFont="1" applyBorder="1" applyAlignment="1">
      <alignment vertical="center" wrapText="1"/>
    </xf>
    <xf numFmtId="0" fontId="2" fillId="0" borderId="43" xfId="2" applyBorder="1" applyAlignment="1">
      <alignment vertical="center"/>
    </xf>
    <xf numFmtId="16" fontId="2" fillId="0" borderId="42" xfId="2" applyNumberFormat="1" applyBorder="1" applyAlignment="1">
      <alignment vertical="center"/>
    </xf>
    <xf numFmtId="0" fontId="2" fillId="0" borderId="2" xfId="2" applyBorder="1" applyAlignment="1">
      <alignment horizontal="center" vertical="center" wrapText="1"/>
    </xf>
    <xf numFmtId="49" fontId="2" fillId="0" borderId="42" xfId="2" applyNumberFormat="1" applyBorder="1" applyAlignment="1">
      <alignment horizontal="center" vertical="center" wrapText="1"/>
    </xf>
    <xf numFmtId="16" fontId="2" fillId="0" borderId="42" xfId="2" applyNumberFormat="1" applyBorder="1" applyAlignment="1">
      <alignment horizontal="center" vertical="center"/>
    </xf>
    <xf numFmtId="0" fontId="2" fillId="0" borderId="2" xfId="2" applyFill="1" applyBorder="1" applyAlignment="1">
      <alignment horizontal="right" vertical="center"/>
    </xf>
    <xf numFmtId="0" fontId="2" fillId="0" borderId="2" xfId="2" applyFill="1" applyBorder="1" applyAlignment="1">
      <alignment horizontal="center" vertical="center"/>
    </xf>
    <xf numFmtId="0" fontId="2" fillId="0" borderId="2" xfId="2" applyFill="1" applyBorder="1" applyAlignment="1">
      <alignment vertical="center"/>
    </xf>
    <xf numFmtId="0" fontId="2" fillId="0" borderId="42" xfId="2" applyBorder="1" applyAlignment="1">
      <alignment horizontal="center" vertical="center"/>
    </xf>
    <xf numFmtId="0" fontId="2" fillId="0" borderId="42" xfId="2" applyBorder="1" applyAlignment="1">
      <alignment horizontal="center" vertical="center" wrapText="1"/>
    </xf>
    <xf numFmtId="0" fontId="48" fillId="0" borderId="2" xfId="2" applyFont="1" applyBorder="1" applyAlignment="1">
      <alignment vertical="center" wrapText="1"/>
    </xf>
    <xf numFmtId="0" fontId="2" fillId="0" borderId="41" xfId="2" applyBorder="1" applyAlignment="1">
      <alignment horizontal="right" vertical="center"/>
    </xf>
    <xf numFmtId="0" fontId="30" fillId="6" borderId="44" xfId="2" applyFont="1" applyFill="1" applyBorder="1" applyAlignment="1">
      <alignment horizontal="center" vertical="center" wrapText="1"/>
    </xf>
    <xf numFmtId="0" fontId="30" fillId="6" borderId="44" xfId="2" applyFont="1" applyFill="1" applyBorder="1" applyAlignment="1">
      <alignment horizontal="center" vertical="center"/>
    </xf>
    <xf numFmtId="0" fontId="30" fillId="6" borderId="44" xfId="2" applyFont="1" applyFill="1" applyBorder="1" applyAlignment="1">
      <alignment vertical="center"/>
    </xf>
    <xf numFmtId="2" fontId="0" fillId="0" borderId="0" xfId="0" applyNumberFormat="1"/>
    <xf numFmtId="1" fontId="0" fillId="0" borderId="0" xfId="0" applyNumberFormat="1" applyAlignment="1">
      <alignment horizontal="center"/>
    </xf>
    <xf numFmtId="0" fontId="0" fillId="0" borderId="0" xfId="0" applyAlignment="1">
      <alignment horizontal="center" vertical="center"/>
    </xf>
    <xf numFmtId="0" fontId="13" fillId="0" borderId="0" xfId="0" applyFont="1" applyAlignment="1"/>
    <xf numFmtId="167" fontId="0" fillId="0" borderId="0" xfId="0" applyNumberFormat="1"/>
    <xf numFmtId="168" fontId="0" fillId="0" borderId="0" xfId="0" applyNumberFormat="1"/>
    <xf numFmtId="0" fontId="0" fillId="0" borderId="0" xfId="0" applyAlignment="1">
      <alignment wrapText="1"/>
    </xf>
    <xf numFmtId="0" fontId="50" fillId="0" borderId="0" xfId="0" applyNumberFormat="1" applyFont="1" applyBorder="1" applyAlignment="1">
      <alignment horizontal="left" vertical="center" wrapText="1"/>
    </xf>
    <xf numFmtId="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3" fontId="0" fillId="0" borderId="0" xfId="0" applyNumberFormat="1"/>
    <xf numFmtId="0" fontId="49" fillId="0" borderId="0" xfId="0" applyFont="1" applyAlignment="1">
      <alignment wrapText="1"/>
    </xf>
    <xf numFmtId="0" fontId="51" fillId="0" borderId="0" xfId="3"/>
    <xf numFmtId="0" fontId="51" fillId="0" borderId="0" xfId="3" applyBorder="1"/>
    <xf numFmtId="166" fontId="32" fillId="0" borderId="0" xfId="3" applyNumberFormat="1" applyFont="1" applyBorder="1"/>
    <xf numFmtId="0" fontId="32" fillId="0" borderId="0" xfId="3" applyFont="1" applyBorder="1"/>
    <xf numFmtId="0" fontId="31" fillId="0" borderId="0" xfId="3" applyFont="1" applyBorder="1"/>
    <xf numFmtId="164" fontId="51" fillId="0" borderId="0" xfId="3" applyNumberFormat="1" applyFont="1" applyBorder="1"/>
    <xf numFmtId="0" fontId="51" fillId="0" borderId="0" xfId="3" applyFont="1" applyBorder="1" applyAlignment="1">
      <alignment vertical="top" wrapText="1"/>
    </xf>
    <xf numFmtId="0" fontId="51" fillId="0" borderId="0" xfId="3" applyFont="1" applyBorder="1"/>
    <xf numFmtId="166" fontId="32" fillId="0" borderId="32" xfId="3" applyNumberFormat="1" applyFont="1" applyBorder="1"/>
    <xf numFmtId="0" fontId="31" fillId="0" borderId="33" xfId="3" applyFont="1" applyBorder="1"/>
    <xf numFmtId="0" fontId="51" fillId="0" borderId="32" xfId="3" applyBorder="1"/>
    <xf numFmtId="164" fontId="51" fillId="0" borderId="34" xfId="3" applyNumberFormat="1" applyFont="1" applyBorder="1"/>
    <xf numFmtId="1" fontId="51" fillId="0" borderId="34" xfId="3" applyNumberFormat="1" applyFont="1" applyBorder="1"/>
    <xf numFmtId="1" fontId="51" fillId="0" borderId="34" xfId="3" applyNumberFormat="1" applyFont="1" applyBorder="1" applyAlignment="1">
      <alignment horizontal="center" vertical="center"/>
    </xf>
    <xf numFmtId="0" fontId="51" fillId="0" borderId="35" xfId="3" applyBorder="1"/>
    <xf numFmtId="0" fontId="51" fillId="0" borderId="36" xfId="3" applyBorder="1"/>
    <xf numFmtId="0" fontId="51" fillId="0" borderId="37" xfId="3" applyBorder="1"/>
    <xf numFmtId="0" fontId="31" fillId="0" borderId="0" xfId="3" applyFont="1"/>
    <xf numFmtId="0" fontId="32" fillId="0" borderId="0" xfId="3" applyFont="1"/>
    <xf numFmtId="0" fontId="33" fillId="0" borderId="0" xfId="3" applyFont="1" applyAlignment="1">
      <alignment horizontal="left"/>
    </xf>
    <xf numFmtId="0" fontId="31" fillId="0" borderId="0" xfId="3" applyFont="1" applyFill="1" applyAlignment="1">
      <alignment horizontal="center" vertical="center" wrapText="1"/>
    </xf>
    <xf numFmtId="0" fontId="34" fillId="0" borderId="0" xfId="3" applyFont="1" applyAlignment="1">
      <alignment horizontal="center"/>
    </xf>
    <xf numFmtId="0" fontId="59" fillId="0" borderId="0" xfId="51384" applyFont="1" applyFill="1" applyAlignment="1">
      <alignment horizontal="left" vertical="center"/>
    </xf>
    <xf numFmtId="0" fontId="59" fillId="0" borderId="45" xfId="51384" applyFont="1" applyFill="1" applyBorder="1" applyAlignment="1">
      <alignment horizontal="left" vertical="center"/>
    </xf>
    <xf numFmtId="49" fontId="24" fillId="0" borderId="45" xfId="51384" applyNumberFormat="1" applyFont="1" applyFill="1" applyBorder="1" applyAlignment="1">
      <alignment horizontal="left" vertical="center"/>
    </xf>
    <xf numFmtId="0" fontId="60" fillId="0" borderId="45" xfId="51384" applyFont="1" applyFill="1" applyBorder="1" applyAlignment="1">
      <alignment horizontal="left" vertical="center" wrapText="1"/>
    </xf>
    <xf numFmtId="49" fontId="24" fillId="0" borderId="45" xfId="51384" applyNumberFormat="1" applyFont="1" applyFill="1" applyBorder="1" applyAlignment="1">
      <alignment horizontal="center" vertical="center"/>
    </xf>
    <xf numFmtId="0" fontId="13" fillId="0" borderId="0" xfId="51384" applyFont="1" applyFill="1" applyAlignment="1">
      <alignment horizontal="left" vertical="center"/>
    </xf>
    <xf numFmtId="0" fontId="59" fillId="0" borderId="45" xfId="51384" applyFont="1" applyFill="1" applyBorder="1" applyAlignment="1">
      <alignment horizontal="center" vertical="center"/>
    </xf>
    <xf numFmtId="0" fontId="24" fillId="0" borderId="0" xfId="51384" applyFont="1" applyFill="1" applyAlignment="1">
      <alignment horizontal="left" vertical="center"/>
    </xf>
    <xf numFmtId="0" fontId="51" fillId="0" borderId="45" xfId="51384" applyFill="1" applyBorder="1" applyAlignment="1">
      <alignment vertical="center" wrapText="1"/>
    </xf>
    <xf numFmtId="164" fontId="59" fillId="0" borderId="0" xfId="51384" applyNumberFormat="1" applyFont="1" applyFill="1" applyAlignment="1">
      <alignment horizontal="left" vertical="center"/>
    </xf>
    <xf numFmtId="164" fontId="19" fillId="0" borderId="45" xfId="51384" applyNumberFormat="1" applyFont="1" applyFill="1" applyBorder="1" applyAlignment="1">
      <alignment horizontal="center" vertical="center"/>
    </xf>
    <xf numFmtId="0" fontId="19" fillId="0" borderId="45" xfId="51384" applyFont="1" applyFill="1" applyBorder="1" applyAlignment="1">
      <alignment horizontal="left" vertical="center" wrapText="1"/>
    </xf>
    <xf numFmtId="164" fontId="24" fillId="0" borderId="5" xfId="51384" applyNumberFormat="1" applyFont="1" applyFill="1" applyBorder="1" applyAlignment="1">
      <alignment horizontal="center" vertical="center"/>
    </xf>
    <xf numFmtId="0" fontId="19" fillId="0" borderId="45" xfId="51384" applyFont="1" applyFill="1" applyBorder="1" applyAlignment="1">
      <alignment horizontal="center" vertical="center"/>
    </xf>
    <xf numFmtId="0" fontId="19" fillId="0" borderId="45" xfId="51384" applyFont="1" applyFill="1" applyBorder="1" applyAlignment="1">
      <alignment vertical="center"/>
    </xf>
    <xf numFmtId="49" fontId="19" fillId="0" borderId="45" xfId="51384" applyNumberFormat="1" applyFont="1" applyFill="1" applyBorder="1" applyAlignment="1">
      <alignment horizontal="center" vertical="center"/>
    </xf>
    <xf numFmtId="164" fontId="51" fillId="0" borderId="45" xfId="51384" applyNumberFormat="1" applyFont="1" applyFill="1" applyBorder="1" applyAlignment="1">
      <alignment horizontal="center" vertical="center"/>
    </xf>
    <xf numFmtId="164" fontId="51" fillId="0" borderId="5" xfId="51384" applyNumberFormat="1" applyFont="1" applyFill="1" applyBorder="1" applyAlignment="1">
      <alignment horizontal="center" vertical="center"/>
    </xf>
    <xf numFmtId="0" fontId="51" fillId="0" borderId="5" xfId="51384" applyFont="1" applyFill="1" applyBorder="1" applyAlignment="1">
      <alignment horizontal="center" vertical="center"/>
    </xf>
    <xf numFmtId="0" fontId="51" fillId="0" borderId="0" xfId="51384" applyFill="1" applyBorder="1" applyAlignment="1">
      <alignment horizontal="center" vertical="center"/>
    </xf>
    <xf numFmtId="0" fontId="51" fillId="0" borderId="45" xfId="51384" applyFill="1" applyBorder="1" applyAlignment="1">
      <alignment vertical="center"/>
    </xf>
    <xf numFmtId="49" fontId="51" fillId="0" borderId="45" xfId="51384" applyNumberFormat="1" applyFill="1" applyBorder="1" applyAlignment="1">
      <alignment horizontal="right" vertical="center"/>
    </xf>
    <xf numFmtId="164" fontId="24" fillId="0" borderId="45" xfId="51384" applyNumberFormat="1" applyFont="1" applyFill="1" applyBorder="1" applyAlignment="1">
      <alignment horizontal="center" vertical="center"/>
    </xf>
    <xf numFmtId="0" fontId="51" fillId="0" borderId="45" xfId="51384" applyFill="1" applyBorder="1" applyAlignment="1">
      <alignment horizontal="center" vertical="center"/>
    </xf>
    <xf numFmtId="0" fontId="51" fillId="0" borderId="45" xfId="51384" applyFont="1" applyFill="1" applyBorder="1" applyAlignment="1">
      <alignment horizontal="center" vertical="center"/>
    </xf>
    <xf numFmtId="0" fontId="51" fillId="0" borderId="5" xfId="51384" applyFill="1" applyBorder="1" applyAlignment="1">
      <alignment vertical="center" wrapText="1"/>
    </xf>
    <xf numFmtId="0" fontId="24" fillId="0" borderId="45" xfId="51384" applyFont="1" applyFill="1" applyBorder="1" applyAlignment="1">
      <alignment horizontal="center" vertical="center"/>
    </xf>
    <xf numFmtId="0" fontId="24" fillId="0" borderId="45" xfId="51384" applyFont="1" applyFill="1" applyBorder="1" applyAlignment="1">
      <alignment horizontal="left" vertical="center"/>
    </xf>
    <xf numFmtId="164" fontId="60" fillId="0" borderId="45" xfId="51384" applyNumberFormat="1" applyFont="1" applyFill="1" applyBorder="1" applyAlignment="1">
      <alignment horizontal="center" vertical="center"/>
    </xf>
    <xf numFmtId="0" fontId="60" fillId="0" borderId="45" xfId="51384" applyFont="1" applyFill="1" applyBorder="1" applyAlignment="1">
      <alignment horizontal="center" vertical="center"/>
    </xf>
    <xf numFmtId="0" fontId="60" fillId="0" borderId="45" xfId="51384" applyFont="1" applyFill="1" applyBorder="1" applyAlignment="1">
      <alignment horizontal="left" vertical="center"/>
    </xf>
    <xf numFmtId="0" fontId="19" fillId="0" borderId="45" xfId="51384" applyFont="1" applyFill="1" applyBorder="1" applyAlignment="1">
      <alignment horizontal="left" vertical="center"/>
    </xf>
    <xf numFmtId="164" fontId="13" fillId="0" borderId="45" xfId="51384" applyNumberFormat="1" applyFont="1" applyFill="1" applyBorder="1" applyAlignment="1">
      <alignment horizontal="center" vertical="center"/>
    </xf>
    <xf numFmtId="0" fontId="49" fillId="0" borderId="0" xfId="51384" applyFont="1" applyFill="1" applyAlignment="1">
      <alignment horizontal="left" vertical="center"/>
    </xf>
    <xf numFmtId="164" fontId="59" fillId="0" borderId="45" xfId="51384" applyNumberFormat="1" applyFont="1" applyFill="1" applyBorder="1" applyAlignment="1">
      <alignment horizontal="center" vertical="center"/>
    </xf>
    <xf numFmtId="2" fontId="59" fillId="0" borderId="45" xfId="51384" applyNumberFormat="1" applyFont="1" applyFill="1" applyBorder="1" applyAlignment="1">
      <alignment horizontal="center" vertical="center"/>
    </xf>
    <xf numFmtId="0" fontId="13" fillId="0" borderId="45" xfId="51384" applyFont="1" applyFill="1" applyBorder="1" applyAlignment="1">
      <alignment horizontal="center" vertical="center"/>
    </xf>
    <xf numFmtId="2" fontId="13" fillId="0" borderId="45" xfId="51384" applyNumberFormat="1" applyFont="1" applyFill="1" applyBorder="1" applyAlignment="1">
      <alignment horizontal="center" vertical="center"/>
    </xf>
    <xf numFmtId="0" fontId="13" fillId="0" borderId="45" xfId="51384" applyFont="1" applyFill="1" applyBorder="1" applyAlignment="1">
      <alignment horizontal="left" vertical="center"/>
    </xf>
    <xf numFmtId="49" fontId="13" fillId="0" borderId="45" xfId="51384" applyNumberFormat="1" applyFont="1" applyFill="1" applyBorder="1" applyAlignment="1">
      <alignment horizontal="center" vertical="center"/>
    </xf>
    <xf numFmtId="0" fontId="61" fillId="0" borderId="45" xfId="51384" applyFont="1" applyFill="1" applyBorder="1" applyAlignment="1">
      <alignment vertical="center" wrapText="1"/>
    </xf>
    <xf numFmtId="0" fontId="24" fillId="0" borderId="0" xfId="51384" applyFont="1" applyFill="1" applyAlignment="1">
      <alignment horizontal="left" vertical="center" wrapText="1"/>
    </xf>
    <xf numFmtId="49" fontId="49" fillId="0" borderId="45" xfId="51384" applyNumberFormat="1" applyFont="1" applyFill="1" applyBorder="1" applyAlignment="1">
      <alignment horizontal="center" vertical="center"/>
    </xf>
    <xf numFmtId="1" fontId="59" fillId="0" borderId="0" xfId="51384" applyNumberFormat="1" applyFont="1" applyFill="1" applyAlignment="1">
      <alignment horizontal="left" vertical="center"/>
    </xf>
    <xf numFmtId="0" fontId="19" fillId="0" borderId="0" xfId="51384" applyFont="1" applyFill="1" applyBorder="1" applyAlignment="1">
      <alignment horizontal="left" vertical="center"/>
    </xf>
    <xf numFmtId="164" fontId="49" fillId="0" borderId="45" xfId="51384" applyNumberFormat="1" applyFont="1" applyFill="1" applyBorder="1" applyAlignment="1">
      <alignment horizontal="center" vertical="center"/>
    </xf>
    <xf numFmtId="0" fontId="49" fillId="0" borderId="45" xfId="51384" applyFont="1" applyFill="1" applyBorder="1" applyAlignment="1">
      <alignment horizontal="center" vertical="center"/>
    </xf>
    <xf numFmtId="0" fontId="49" fillId="0" borderId="45" xfId="51384" applyFont="1" applyFill="1" applyBorder="1" applyAlignment="1">
      <alignment horizontal="left" vertical="center"/>
    </xf>
    <xf numFmtId="0" fontId="51" fillId="0" borderId="45" xfId="51384" applyFont="1" applyFill="1" applyBorder="1" applyAlignment="1">
      <alignment vertical="center" wrapText="1"/>
    </xf>
    <xf numFmtId="0" fontId="13" fillId="0" borderId="46" xfId="51384" applyFont="1" applyFill="1" applyBorder="1" applyAlignment="1">
      <alignment horizontal="left" vertical="center"/>
    </xf>
    <xf numFmtId="0" fontId="13" fillId="0" borderId="47" xfId="51384" applyFont="1" applyFill="1" applyBorder="1" applyAlignment="1">
      <alignment horizontal="left" vertical="center"/>
    </xf>
    <xf numFmtId="0" fontId="51" fillId="0" borderId="0" xfId="51384"/>
    <xf numFmtId="0" fontId="51" fillId="0" borderId="0" xfId="51384" applyBorder="1"/>
    <xf numFmtId="166" fontId="32" fillId="0" borderId="0" xfId="51384" applyNumberFormat="1" applyFont="1" applyBorder="1"/>
    <xf numFmtId="0" fontId="32" fillId="0" borderId="0" xfId="51384" applyFont="1" applyBorder="1"/>
    <xf numFmtId="0" fontId="31" fillId="0" borderId="0" xfId="51384" applyFont="1" applyBorder="1"/>
    <xf numFmtId="164" fontId="51" fillId="0" borderId="0" xfId="51384" applyNumberFormat="1" applyFont="1" applyBorder="1"/>
    <xf numFmtId="0" fontId="51" fillId="0" borderId="0" xfId="51384" applyFont="1" applyBorder="1" applyAlignment="1">
      <alignment vertical="top" wrapText="1"/>
    </xf>
    <xf numFmtId="0" fontId="51" fillId="0" borderId="0" xfId="51384" applyFont="1" applyBorder="1"/>
    <xf numFmtId="0" fontId="33" fillId="0" borderId="0" xfId="51384" applyFont="1" applyBorder="1" applyAlignment="1">
      <alignment horizontal="left"/>
    </xf>
    <xf numFmtId="0" fontId="62" fillId="0" borderId="0" xfId="51384" applyFont="1" applyBorder="1"/>
    <xf numFmtId="166" fontId="32" fillId="0" borderId="32" xfId="51384" applyNumberFormat="1" applyFont="1" applyBorder="1"/>
    <xf numFmtId="0" fontId="31" fillId="0" borderId="33" xfId="51384" applyFont="1" applyBorder="1"/>
    <xf numFmtId="0" fontId="51" fillId="0" borderId="32" xfId="51384" applyBorder="1"/>
    <xf numFmtId="164" fontId="51" fillId="0" borderId="34" xfId="51384" applyNumberFormat="1" applyFont="1" applyBorder="1"/>
    <xf numFmtId="0" fontId="51" fillId="0" borderId="3" xfId="51384" applyBorder="1" applyAlignment="1">
      <alignment vertical="top" wrapText="1"/>
    </xf>
    <xf numFmtId="0" fontId="51" fillId="0" borderId="34" xfId="51384" applyFont="1" applyBorder="1"/>
    <xf numFmtId="0" fontId="51" fillId="0" borderId="3" xfId="51384" applyBorder="1"/>
    <xf numFmtId="0" fontId="51" fillId="0" borderId="3" xfId="51384" applyFont="1" applyBorder="1"/>
    <xf numFmtId="164" fontId="51" fillId="0" borderId="48" xfId="51384" applyNumberFormat="1" applyFont="1" applyBorder="1"/>
    <xf numFmtId="0" fontId="51" fillId="0" borderId="1" xfId="51384" applyBorder="1"/>
    <xf numFmtId="0" fontId="51" fillId="0" borderId="48" xfId="51384" applyFont="1" applyBorder="1"/>
    <xf numFmtId="0" fontId="51" fillId="0" borderId="35" xfId="51384" applyBorder="1"/>
    <xf numFmtId="0" fontId="51" fillId="0" borderId="36" xfId="51384" applyBorder="1"/>
    <xf numFmtId="0" fontId="51" fillId="0" borderId="37" xfId="51384" applyBorder="1"/>
    <xf numFmtId="0" fontId="31" fillId="0" borderId="0" xfId="51384" applyFont="1"/>
    <xf numFmtId="0" fontId="32" fillId="0" borderId="0" xfId="51384" applyFont="1"/>
    <xf numFmtId="0" fontId="33" fillId="0" borderId="0" xfId="51384" applyFont="1" applyAlignment="1">
      <alignment horizontal="left"/>
    </xf>
    <xf numFmtId="0" fontId="31" fillId="0" borderId="0" xfId="51384" applyFont="1" applyFill="1" applyAlignment="1">
      <alignment horizontal="center" vertical="center" wrapText="1"/>
    </xf>
    <xf numFmtId="0" fontId="34" fillId="0" borderId="0" xfId="51384" applyFont="1" applyAlignment="1">
      <alignment horizontal="center"/>
    </xf>
    <xf numFmtId="0" fontId="59" fillId="0" borderId="0" xfId="51384" applyFont="1" applyFill="1" applyAlignment="1">
      <alignment vertical="center"/>
    </xf>
    <xf numFmtId="0" fontId="59" fillId="0" borderId="45" xfId="51384" applyFont="1" applyFill="1" applyBorder="1" applyAlignment="1">
      <alignment vertical="center"/>
    </xf>
    <xf numFmtId="0" fontId="60" fillId="0" borderId="45" xfId="51384" applyFont="1" applyFill="1" applyBorder="1" applyAlignment="1">
      <alignment vertical="center" wrapText="1"/>
    </xf>
    <xf numFmtId="0" fontId="19" fillId="0" borderId="45" xfId="51384" applyFont="1" applyFill="1" applyBorder="1" applyAlignment="1">
      <alignment vertical="center" wrapText="1"/>
    </xf>
    <xf numFmtId="49" fontId="51" fillId="0" borderId="45" xfId="51384" applyNumberFormat="1" applyFill="1" applyBorder="1" applyAlignment="1">
      <alignment horizontal="center" vertical="center"/>
    </xf>
    <xf numFmtId="0" fontId="13" fillId="0" borderId="0" xfId="51384" applyFont="1" applyFill="1" applyAlignment="1">
      <alignment vertical="center"/>
    </xf>
    <xf numFmtId="0" fontId="24" fillId="0" borderId="0" xfId="51384" applyFont="1" applyFill="1" applyAlignment="1">
      <alignment vertical="center"/>
    </xf>
    <xf numFmtId="0" fontId="24" fillId="0" borderId="45" xfId="51384" applyFont="1" applyFill="1" applyBorder="1" applyAlignment="1">
      <alignment vertical="center"/>
    </xf>
    <xf numFmtId="0" fontId="24" fillId="0" borderId="45" xfId="51384" applyFont="1" applyFill="1" applyBorder="1" applyAlignment="1">
      <alignment vertical="center" wrapText="1"/>
    </xf>
    <xf numFmtId="49" fontId="51" fillId="0" borderId="45" xfId="51384" applyNumberFormat="1" applyFont="1" applyFill="1" applyBorder="1" applyAlignment="1">
      <alignment horizontal="center" vertical="center"/>
    </xf>
    <xf numFmtId="0" fontId="24" fillId="0" borderId="5" xfId="51384" applyFont="1" applyFill="1" applyBorder="1" applyAlignment="1">
      <alignment vertical="center" wrapText="1"/>
    </xf>
    <xf numFmtId="0" fontId="60" fillId="0" borderId="45" xfId="51384" applyFont="1" applyFill="1" applyBorder="1" applyAlignment="1">
      <alignment vertical="center"/>
    </xf>
    <xf numFmtId="0" fontId="13" fillId="0" borderId="45" xfId="51384" applyFont="1" applyFill="1" applyBorder="1" applyAlignment="1">
      <alignment vertical="center" wrapText="1"/>
    </xf>
    <xf numFmtId="0" fontId="59" fillId="0" borderId="45" xfId="51384" applyFont="1" applyFill="1" applyBorder="1" applyAlignment="1">
      <alignment vertical="center" wrapText="1"/>
    </xf>
    <xf numFmtId="0" fontId="51" fillId="0" borderId="45" xfId="51384" applyFont="1" applyFill="1" applyBorder="1" applyAlignment="1">
      <alignment vertical="top" wrapText="1"/>
    </xf>
    <xf numFmtId="0" fontId="13" fillId="0" borderId="45" xfId="51384" applyFont="1" applyFill="1" applyBorder="1" applyAlignment="1">
      <alignment vertical="center"/>
    </xf>
    <xf numFmtId="0" fontId="49" fillId="0" borderId="0" xfId="51384" applyFont="1" applyFill="1" applyAlignment="1">
      <alignment vertical="center"/>
    </xf>
    <xf numFmtId="0" fontId="61" fillId="0" borderId="45" xfId="51384" applyFont="1" applyFill="1" applyBorder="1" applyAlignment="1">
      <alignment horizontal="center" vertical="center"/>
    </xf>
    <xf numFmtId="1" fontId="59" fillId="0" borderId="0" xfId="51384" applyNumberFormat="1" applyFont="1" applyFill="1" applyAlignment="1">
      <alignment vertical="center"/>
    </xf>
    <xf numFmtId="1" fontId="24" fillId="0" borderId="45" xfId="51384" applyNumberFormat="1" applyFont="1" applyFill="1" applyBorder="1" applyAlignment="1">
      <alignment horizontal="center" vertical="center"/>
    </xf>
    <xf numFmtId="0" fontId="64" fillId="0" borderId="0" xfId="33231" applyFont="1" applyFill="1" applyAlignment="1">
      <alignment vertical="center" wrapText="1"/>
    </xf>
    <xf numFmtId="0" fontId="60" fillId="0" borderId="0" xfId="51384" applyFont="1" applyFill="1" applyAlignment="1">
      <alignment vertical="center"/>
    </xf>
    <xf numFmtId="0" fontId="24" fillId="0" borderId="45" xfId="51384" quotePrefix="1" applyFont="1" applyFill="1" applyBorder="1" applyAlignment="1">
      <alignment vertical="center" wrapText="1"/>
    </xf>
    <xf numFmtId="0" fontId="19" fillId="0" borderId="0" xfId="51384" applyFont="1" applyFill="1" applyBorder="1" applyAlignment="1">
      <alignment vertical="center"/>
    </xf>
    <xf numFmtId="0" fontId="49" fillId="0" borderId="45" xfId="51384" applyFont="1" applyFill="1" applyBorder="1" applyAlignment="1">
      <alignment vertical="center"/>
    </xf>
    <xf numFmtId="0" fontId="32" fillId="0" borderId="0" xfId="51384" applyFont="1" applyFill="1" applyBorder="1" applyAlignment="1">
      <alignment vertical="center" wrapText="1"/>
    </xf>
    <xf numFmtId="0" fontId="24" fillId="0" borderId="0" xfId="51384" applyFont="1" applyFill="1" applyBorder="1" applyAlignment="1">
      <alignment vertical="center" wrapText="1"/>
    </xf>
    <xf numFmtId="164" fontId="24" fillId="0" borderId="45" xfId="51384" applyNumberFormat="1" applyFont="1" applyFill="1" applyBorder="1" applyAlignment="1">
      <alignment horizontal="center" vertical="top"/>
    </xf>
    <xf numFmtId="0" fontId="24" fillId="0" borderId="45" xfId="51384" applyFont="1" applyFill="1" applyBorder="1" applyAlignment="1">
      <alignment horizontal="center" vertical="top"/>
    </xf>
    <xf numFmtId="0" fontId="24" fillId="0" borderId="0" xfId="51384" applyFont="1" applyFill="1" applyAlignment="1">
      <alignment vertical="center" wrapText="1"/>
    </xf>
    <xf numFmtId="0" fontId="19" fillId="0" borderId="45" xfId="51384" applyFont="1" applyFill="1" applyBorder="1" applyAlignment="1">
      <alignment horizontal="left" wrapText="1"/>
    </xf>
    <xf numFmtId="0" fontId="13" fillId="0" borderId="46" xfId="51384" applyFont="1" applyFill="1" applyBorder="1" applyAlignment="1">
      <alignment horizontal="center" vertical="center"/>
    </xf>
    <xf numFmtId="0" fontId="13" fillId="0" borderId="46" xfId="51384" applyFont="1" applyFill="1" applyBorder="1" applyAlignment="1">
      <alignment vertical="center"/>
    </xf>
    <xf numFmtId="0" fontId="13" fillId="0" borderId="47" xfId="51384" applyFont="1" applyFill="1" applyBorder="1" applyAlignment="1">
      <alignment horizontal="center" vertical="center"/>
    </xf>
    <xf numFmtId="0" fontId="13" fillId="0" borderId="47" xfId="51384" applyFont="1" applyFill="1" applyBorder="1" applyAlignment="1">
      <alignment vertical="center"/>
    </xf>
    <xf numFmtId="0" fontId="13" fillId="5" borderId="1" xfId="0" applyFont="1" applyFill="1" applyBorder="1" applyAlignment="1" applyProtection="1">
      <alignment horizontal="left" vertical="center"/>
      <protection locked="0"/>
    </xf>
    <xf numFmtId="0" fontId="13" fillId="5" borderId="0" xfId="0" applyFont="1" applyFill="1" applyBorder="1" applyAlignment="1" applyProtection="1">
      <alignment horizontal="left" vertical="center"/>
      <protection locked="0"/>
    </xf>
    <xf numFmtId="49" fontId="0" fillId="0" borderId="3" xfId="0" applyNumberFormat="1" applyBorder="1" applyAlignment="1">
      <alignment vertical="center"/>
    </xf>
    <xf numFmtId="49" fontId="0" fillId="3" borderId="3" xfId="0" applyNumberFormat="1" applyFill="1" applyBorder="1" applyAlignment="1">
      <alignment vertical="center"/>
    </xf>
    <xf numFmtId="49" fontId="10" fillId="0" borderId="4" xfId="0" applyNumberFormat="1" applyFont="1" applyBorder="1" applyAlignment="1">
      <alignment vertical="center" wrapText="1"/>
    </xf>
    <xf numFmtId="49" fontId="10" fillId="0" borderId="3" xfId="0" applyNumberFormat="1" applyFont="1" applyBorder="1" applyAlignment="1">
      <alignment vertical="center" wrapText="1"/>
    </xf>
    <xf numFmtId="0" fontId="0" fillId="0" borderId="11" xfId="0" applyBorder="1" applyAlignment="1">
      <alignment horizontal="center"/>
    </xf>
    <xf numFmtId="3" fontId="0" fillId="0" borderId="3" xfId="0" applyNumberFormat="1" applyBorder="1" applyAlignment="1">
      <alignment vertical="center"/>
    </xf>
    <xf numFmtId="3" fontId="0" fillId="0" borderId="3" xfId="0" applyNumberFormat="1" applyBorder="1" applyAlignment="1">
      <alignment vertical="center" wrapText="1"/>
    </xf>
    <xf numFmtId="3" fontId="13" fillId="0" borderId="3" xfId="0" applyNumberFormat="1" applyFont="1" applyBorder="1" applyAlignment="1">
      <alignment vertical="center"/>
    </xf>
    <xf numFmtId="3" fontId="13" fillId="0" borderId="3" xfId="0" applyNumberFormat="1" applyFont="1" applyBorder="1" applyAlignment="1">
      <alignment vertical="center" wrapText="1"/>
    </xf>
    <xf numFmtId="3" fontId="0" fillId="3" borderId="4" xfId="0" applyNumberFormat="1" applyFill="1" applyBorder="1" applyAlignment="1">
      <alignment vertical="center"/>
    </xf>
    <xf numFmtId="3" fontId="0" fillId="3" borderId="3" xfId="0" applyNumberFormat="1" applyFill="1" applyBorder="1" applyAlignment="1">
      <alignment vertical="center"/>
    </xf>
    <xf numFmtId="3" fontId="0" fillId="3" borderId="6" xfId="0" applyNumberFormat="1" applyFill="1" applyBorder="1" applyAlignment="1">
      <alignment vertical="center"/>
    </xf>
    <xf numFmtId="4" fontId="20" fillId="0" borderId="17" xfId="0" applyNumberFormat="1" applyFont="1" applyBorder="1" applyAlignment="1">
      <alignment horizontal="right" vertical="center"/>
    </xf>
    <xf numFmtId="4" fontId="20" fillId="0" borderId="1" xfId="0" applyNumberFormat="1" applyFont="1" applyBorder="1" applyAlignment="1">
      <alignment horizontal="right" vertical="center"/>
    </xf>
    <xf numFmtId="4" fontId="20" fillId="0" borderId="11" xfId="0" applyNumberFormat="1" applyFont="1" applyBorder="1" applyAlignment="1">
      <alignment horizontal="right" vertical="center"/>
    </xf>
    <xf numFmtId="2" fontId="18" fillId="3" borderId="14" xfId="0" applyNumberFormat="1" applyFont="1" applyFill="1" applyBorder="1" applyAlignment="1">
      <alignment horizontal="right" vertical="center"/>
    </xf>
    <xf numFmtId="4" fontId="18" fillId="3" borderId="14" xfId="0" applyNumberFormat="1" applyFont="1" applyFill="1" applyBorder="1" applyAlignment="1">
      <alignment horizontal="right"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4" fontId="20" fillId="0" borderId="4" xfId="0" applyNumberFormat="1" applyFont="1" applyBorder="1" applyAlignment="1">
      <alignment horizontal="right" vertical="center" indent="1"/>
    </xf>
    <xf numFmtId="4" fontId="20" fillId="0" borderId="6" xfId="0" applyNumberFormat="1" applyFont="1" applyBorder="1" applyAlignment="1">
      <alignment horizontal="right" vertical="center" indent="1"/>
    </xf>
    <xf numFmtId="4" fontId="20" fillId="0" borderId="19" xfId="0" applyNumberFormat="1" applyFont="1" applyBorder="1" applyAlignment="1">
      <alignment horizontal="right" vertical="center" indent="1"/>
    </xf>
    <xf numFmtId="4" fontId="20" fillId="0" borderId="4" xfId="0" applyNumberFormat="1" applyFont="1" applyBorder="1" applyAlignment="1">
      <alignment vertical="center"/>
    </xf>
    <xf numFmtId="4" fontId="20" fillId="0" borderId="3" xfId="0" applyNumberFormat="1" applyFont="1" applyBorder="1" applyAlignment="1">
      <alignment vertical="center"/>
    </xf>
    <xf numFmtId="4" fontId="20" fillId="0" borderId="4" xfId="0" applyNumberFormat="1" applyFont="1" applyBorder="1" applyAlignment="1">
      <alignment horizontal="right" vertical="center"/>
    </xf>
    <xf numFmtId="4" fontId="20" fillId="0" borderId="3" xfId="0" applyNumberFormat="1" applyFont="1" applyBorder="1" applyAlignment="1">
      <alignment horizontal="right" vertical="center"/>
    </xf>
    <xf numFmtId="4" fontId="21" fillId="0" borderId="4" xfId="0" applyNumberFormat="1" applyFont="1" applyBorder="1" applyAlignment="1">
      <alignment horizontal="right" vertical="center" indent="1"/>
    </xf>
    <xf numFmtId="4" fontId="21" fillId="0" borderId="6" xfId="0" applyNumberFormat="1" applyFont="1" applyBorder="1" applyAlignment="1">
      <alignment horizontal="right" vertical="center" indent="1"/>
    </xf>
    <xf numFmtId="4" fontId="21" fillId="0" borderId="19" xfId="0" applyNumberFormat="1" applyFont="1" applyBorder="1" applyAlignment="1">
      <alignment horizontal="right" vertical="center" indent="1"/>
    </xf>
    <xf numFmtId="0" fontId="13" fillId="5" borderId="1" xfId="0" applyFont="1"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1" fontId="0" fillId="0" borderId="1" xfId="0" applyNumberFormat="1" applyFont="1" applyBorder="1" applyAlignment="1">
      <alignment horizontal="right" indent="1"/>
    </xf>
    <xf numFmtId="0" fontId="0" fillId="0" borderId="1" xfId="0" applyFont="1" applyBorder="1" applyAlignment="1">
      <alignment horizontal="right" indent="1"/>
    </xf>
    <xf numFmtId="0" fontId="0" fillId="0" borderId="16" xfId="0" applyFont="1" applyBorder="1" applyAlignment="1">
      <alignment horizontal="right" indent="1"/>
    </xf>
    <xf numFmtId="0" fontId="16" fillId="0" borderId="25"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49" fontId="12" fillId="3" borderId="11" xfId="0" applyNumberFormat="1" applyFont="1" applyFill="1" applyBorder="1" applyAlignment="1">
      <alignment horizontal="left" vertical="center" wrapText="1"/>
    </xf>
    <xf numFmtId="0" fontId="0" fillId="3" borderId="11" xfId="0" applyFill="1" applyBorder="1" applyAlignment="1">
      <alignment wrapText="1"/>
    </xf>
    <xf numFmtId="0" fontId="0" fillId="3" borderId="21" xfId="0" applyFill="1" applyBorder="1" applyAlignment="1">
      <alignment wrapText="1"/>
    </xf>
    <xf numFmtId="49" fontId="13" fillId="3" borderId="0" xfId="0" applyNumberFormat="1" applyFont="1" applyFill="1" applyBorder="1" applyAlignment="1">
      <alignment horizontal="left" vertical="center" wrapText="1"/>
    </xf>
    <xf numFmtId="0" fontId="0" fillId="3" borderId="0" xfId="0" applyFill="1" applyAlignment="1">
      <alignment wrapText="1"/>
    </xf>
    <xf numFmtId="0" fontId="0" fillId="3" borderId="10" xfId="0" applyFill="1" applyBorder="1" applyAlignment="1">
      <alignment wrapText="1"/>
    </xf>
    <xf numFmtId="49" fontId="13" fillId="3"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5" borderId="11" xfId="0" applyFont="1" applyFill="1" applyBorder="1" applyAlignment="1" applyProtection="1">
      <alignment horizontal="left" vertical="center"/>
      <protection locked="0"/>
    </xf>
    <xf numFmtId="0" fontId="13" fillId="5" borderId="0" xfId="0" applyFont="1" applyFill="1" applyBorder="1" applyAlignment="1" applyProtection="1">
      <alignment horizontal="left" vertical="center"/>
      <protection locked="0"/>
    </xf>
    <xf numFmtId="49" fontId="25" fillId="5" borderId="0" xfId="0" applyNumberFormat="1" applyFont="1" applyFill="1" applyBorder="1" applyAlignment="1" applyProtection="1">
      <alignment horizontal="left" vertical="top" wrapText="1"/>
      <protection locked="0"/>
    </xf>
    <xf numFmtId="49" fontId="25" fillId="5" borderId="0" xfId="0" applyNumberFormat="1" applyFont="1" applyFill="1" applyBorder="1" applyAlignment="1" applyProtection="1">
      <alignment vertical="top"/>
      <protection locked="0"/>
    </xf>
    <xf numFmtId="0" fontId="25" fillId="0" borderId="11" xfId="0" applyNumberFormat="1" applyFont="1" applyBorder="1" applyAlignment="1">
      <alignment horizontal="left" vertical="top" wrapText="1"/>
    </xf>
    <xf numFmtId="0" fontId="25" fillId="0" borderId="11" xfId="0" applyNumberFormat="1" applyFont="1" applyBorder="1" applyAlignment="1">
      <alignment vertical="top" wrapText="1"/>
    </xf>
    <xf numFmtId="0" fontId="29" fillId="0" borderId="11" xfId="0" applyNumberFormat="1" applyFont="1" applyBorder="1" applyAlignment="1">
      <alignment horizontal="left" vertical="top" wrapText="1"/>
    </xf>
    <xf numFmtId="0" fontId="29" fillId="0" borderId="11" xfId="0" applyNumberFormat="1" applyFont="1" applyBorder="1" applyAlignment="1">
      <alignment vertical="top" wrapText="1"/>
    </xf>
    <xf numFmtId="0" fontId="29" fillId="0" borderId="0" xfId="0" applyNumberFormat="1" applyFont="1" applyBorder="1" applyAlignment="1">
      <alignment horizontal="left" vertical="top" wrapText="1"/>
    </xf>
    <xf numFmtId="0" fontId="29" fillId="0" borderId="0" xfId="0" applyNumberFormat="1" applyFont="1" applyBorder="1" applyAlignment="1">
      <alignment vertical="top" wrapText="1"/>
    </xf>
    <xf numFmtId="0" fontId="12" fillId="0" borderId="0" xfId="0" applyFont="1" applyAlignment="1">
      <alignment horizontal="center"/>
    </xf>
    <xf numFmtId="49" fontId="0" fillId="0" borderId="3" xfId="0" applyNumberFormat="1" applyBorder="1" applyAlignment="1">
      <alignment vertical="center"/>
    </xf>
    <xf numFmtId="0" fontId="0" fillId="0" borderId="3" xfId="0" applyBorder="1" applyAlignment="1">
      <alignment vertical="center"/>
    </xf>
    <xf numFmtId="0" fontId="0" fillId="0" borderId="6" xfId="0" applyBorder="1" applyAlignment="1">
      <alignment vertical="center"/>
    </xf>
    <xf numFmtId="49" fontId="0" fillId="3" borderId="3" xfId="0" applyNumberFormat="1" applyFill="1" applyBorder="1" applyAlignment="1">
      <alignment vertical="center"/>
    </xf>
    <xf numFmtId="0" fontId="0" fillId="3" borderId="3" xfId="0" applyFill="1" applyBorder="1" applyAlignment="1">
      <alignment vertical="center"/>
    </xf>
    <xf numFmtId="0" fontId="0" fillId="3" borderId="6" xfId="0" applyFill="1" applyBorder="1" applyAlignment="1">
      <alignment vertical="center"/>
    </xf>
    <xf numFmtId="49" fontId="25" fillId="5" borderId="11" xfId="0" applyNumberFormat="1" applyFont="1" applyFill="1" applyBorder="1" applyAlignment="1" applyProtection="1">
      <alignment horizontal="left" vertical="top" wrapText="1"/>
      <protection locked="0"/>
    </xf>
    <xf numFmtId="49" fontId="25" fillId="5" borderId="11" xfId="0" applyNumberFormat="1" applyFont="1" applyFill="1" applyBorder="1" applyAlignment="1" applyProtection="1">
      <alignment vertical="top"/>
      <protection locked="0"/>
    </xf>
    <xf numFmtId="0" fontId="2" fillId="0" borderId="24" xfId="2" applyBorder="1" applyAlignment="1">
      <alignment horizontal="center"/>
    </xf>
    <xf numFmtId="0" fontId="2" fillId="0" borderId="23" xfId="2" applyBorder="1" applyAlignment="1">
      <alignment horizontal="center"/>
    </xf>
    <xf numFmtId="0" fontId="39" fillId="0" borderId="25" xfId="2" applyFont="1" applyBorder="1" applyAlignment="1">
      <alignment horizontal="center" vertical="center"/>
    </xf>
    <xf numFmtId="0" fontId="39" fillId="0" borderId="24" xfId="2" applyFont="1" applyBorder="1" applyAlignment="1">
      <alignment horizontal="center" vertical="center"/>
    </xf>
    <xf numFmtId="0" fontId="37" fillId="0" borderId="25" xfId="2" applyFont="1" applyBorder="1" applyAlignment="1">
      <alignment horizontal="center" vertical="center"/>
    </xf>
    <xf numFmtId="0" fontId="37" fillId="0" borderId="24" xfId="2" applyFont="1" applyBorder="1" applyAlignment="1">
      <alignment horizontal="center" vertical="center"/>
    </xf>
  </cellXfs>
  <cellStyles count="53738">
    <cellStyle name=" 1" xfId="4"/>
    <cellStyle name="_06_GCZ_BQ_SO_1241_Hruba" xfId="5"/>
    <cellStyle name="_06_GCZ_BQ_SO_1242+1710_Hruba" xfId="6"/>
    <cellStyle name="_06_GCZ_BQ_SO_1510_Hruba" xfId="7"/>
    <cellStyle name="_06_GCZ_BQ_SO_1810_Hruba" xfId="8"/>
    <cellStyle name="_6VX01" xfId="9"/>
    <cellStyle name="_F6_BS_SO 01+04_6SX01" xfId="10"/>
    <cellStyle name="_SO 05_F6_rain wat drain.060531" xfId="11"/>
    <cellStyle name="_SO 16_6VX01_vzduchotechnika" xfId="12"/>
    <cellStyle name="_TI_SO 01_060301_cz_en" xfId="13"/>
    <cellStyle name="ColStyle1" xfId="14"/>
    <cellStyle name="ColStyle1 10" xfId="15"/>
    <cellStyle name="ColStyle1 10 10" xfId="16"/>
    <cellStyle name="ColStyle1 10 11" xfId="17"/>
    <cellStyle name="ColStyle1 10 12" xfId="18"/>
    <cellStyle name="ColStyle1 10 13" xfId="19"/>
    <cellStyle name="ColStyle1 10 2" xfId="20"/>
    <cellStyle name="ColStyle1 10 2 2" xfId="21"/>
    <cellStyle name="ColStyle1 10 2 2 2" xfId="22"/>
    <cellStyle name="ColStyle1 10 2 2 2 2" xfId="23"/>
    <cellStyle name="ColStyle1 10 2 2 2 3" xfId="24"/>
    <cellStyle name="ColStyle1 10 2 2 3" xfId="25"/>
    <cellStyle name="ColStyle1 10 2 2 4" xfId="26"/>
    <cellStyle name="ColStyle1 10 2 3" xfId="27"/>
    <cellStyle name="ColStyle1 10 2 3 2" xfId="28"/>
    <cellStyle name="ColStyle1 10 2 3 3" xfId="29"/>
    <cellStyle name="ColStyle1 10 2 4" xfId="30"/>
    <cellStyle name="ColStyle1 10 2 4 2" xfId="31"/>
    <cellStyle name="ColStyle1 10 2 4 3" xfId="32"/>
    <cellStyle name="ColStyle1 10 2 5" xfId="33"/>
    <cellStyle name="ColStyle1 10 2 5 2" xfId="34"/>
    <cellStyle name="ColStyle1 10 2 6" xfId="35"/>
    <cellStyle name="ColStyle1 10 2 7" xfId="36"/>
    <cellStyle name="ColStyle1 10 2 8" xfId="37"/>
    <cellStyle name="ColStyle1 10 2 9" xfId="38"/>
    <cellStyle name="ColStyle1 10 3" xfId="39"/>
    <cellStyle name="ColStyle1 10 3 2" xfId="40"/>
    <cellStyle name="ColStyle1 10 3 2 2" xfId="41"/>
    <cellStyle name="ColStyle1 10 3 2 3" xfId="42"/>
    <cellStyle name="ColStyle1 10 3 3" xfId="43"/>
    <cellStyle name="ColStyle1 10 3 3 2" xfId="44"/>
    <cellStyle name="ColStyle1 10 3 4" xfId="45"/>
    <cellStyle name="ColStyle1 10 3 4 2" xfId="46"/>
    <cellStyle name="ColStyle1 10 3 5" xfId="47"/>
    <cellStyle name="ColStyle1 10 3 6" xfId="48"/>
    <cellStyle name="ColStyle1 10 3 7" xfId="49"/>
    <cellStyle name="ColStyle1 10 3 8" xfId="50"/>
    <cellStyle name="ColStyle1 10 4" xfId="51"/>
    <cellStyle name="ColStyle1 10 4 2" xfId="52"/>
    <cellStyle name="ColStyle1 10 4 2 2" xfId="53"/>
    <cellStyle name="ColStyle1 10 4 3" xfId="54"/>
    <cellStyle name="ColStyle1 10 4 3 2" xfId="55"/>
    <cellStyle name="ColStyle1 10 4 4" xfId="56"/>
    <cellStyle name="ColStyle1 10 4 5" xfId="57"/>
    <cellStyle name="ColStyle1 10 4 6" xfId="58"/>
    <cellStyle name="ColStyle1 10 5" xfId="59"/>
    <cellStyle name="ColStyle1 10 5 2" xfId="60"/>
    <cellStyle name="ColStyle1 10 5 2 2" xfId="61"/>
    <cellStyle name="ColStyle1 10 5 3" xfId="62"/>
    <cellStyle name="ColStyle1 10 5 3 2" xfId="63"/>
    <cellStyle name="ColStyle1 10 5 4" xfId="64"/>
    <cellStyle name="ColStyle1 10 5 5" xfId="65"/>
    <cellStyle name="ColStyle1 10 5 6" xfId="66"/>
    <cellStyle name="ColStyle1 10 5 7" xfId="67"/>
    <cellStyle name="ColStyle1 10 6" xfId="68"/>
    <cellStyle name="ColStyle1 10 6 2" xfId="69"/>
    <cellStyle name="ColStyle1 10 6 2 2" xfId="70"/>
    <cellStyle name="ColStyle1 10 6 3" xfId="71"/>
    <cellStyle name="ColStyle1 10 6 3 2" xfId="72"/>
    <cellStyle name="ColStyle1 10 6 4" xfId="73"/>
    <cellStyle name="ColStyle1 10 6 5" xfId="74"/>
    <cellStyle name="ColStyle1 10 6 6" xfId="75"/>
    <cellStyle name="ColStyle1 10 6 7" xfId="76"/>
    <cellStyle name="ColStyle1 10 7" xfId="77"/>
    <cellStyle name="ColStyle1 10 7 2" xfId="78"/>
    <cellStyle name="ColStyle1 10 7 3" xfId="79"/>
    <cellStyle name="ColStyle1 10 8" xfId="80"/>
    <cellStyle name="ColStyle1 10 8 2" xfId="81"/>
    <cellStyle name="ColStyle1 10 9" xfId="82"/>
    <cellStyle name="ColStyle1 10 9 2" xfId="83"/>
    <cellStyle name="ColStyle1 11" xfId="84"/>
    <cellStyle name="ColStyle1 11 10" xfId="85"/>
    <cellStyle name="ColStyle1 11 11" xfId="86"/>
    <cellStyle name="ColStyle1 11 12" xfId="87"/>
    <cellStyle name="ColStyle1 11 13" xfId="88"/>
    <cellStyle name="ColStyle1 11 2" xfId="89"/>
    <cellStyle name="ColStyle1 11 2 2" xfId="90"/>
    <cellStyle name="ColStyle1 11 2 2 2" xfId="91"/>
    <cellStyle name="ColStyle1 11 2 2 2 2" xfId="92"/>
    <cellStyle name="ColStyle1 11 2 2 2 3" xfId="93"/>
    <cellStyle name="ColStyle1 11 2 2 3" xfId="94"/>
    <cellStyle name="ColStyle1 11 2 2 4" xfId="95"/>
    <cellStyle name="ColStyle1 11 2 3" xfId="96"/>
    <cellStyle name="ColStyle1 11 2 3 2" xfId="97"/>
    <cellStyle name="ColStyle1 11 2 3 3" xfId="98"/>
    <cellStyle name="ColStyle1 11 2 4" xfId="99"/>
    <cellStyle name="ColStyle1 11 2 4 2" xfId="100"/>
    <cellStyle name="ColStyle1 11 2 4 3" xfId="101"/>
    <cellStyle name="ColStyle1 11 2 5" xfId="102"/>
    <cellStyle name="ColStyle1 11 2 5 2" xfId="103"/>
    <cellStyle name="ColStyle1 11 2 6" xfId="104"/>
    <cellStyle name="ColStyle1 11 2 7" xfId="105"/>
    <cellStyle name="ColStyle1 11 2 8" xfId="106"/>
    <cellStyle name="ColStyle1 11 2 9" xfId="107"/>
    <cellStyle name="ColStyle1 11 3" xfId="108"/>
    <cellStyle name="ColStyle1 11 3 2" xfId="109"/>
    <cellStyle name="ColStyle1 11 3 2 2" xfId="110"/>
    <cellStyle name="ColStyle1 11 3 2 3" xfId="111"/>
    <cellStyle name="ColStyle1 11 3 3" xfId="112"/>
    <cellStyle name="ColStyle1 11 3 3 2" xfId="113"/>
    <cellStyle name="ColStyle1 11 3 4" xfId="114"/>
    <cellStyle name="ColStyle1 11 3 4 2" xfId="115"/>
    <cellStyle name="ColStyle1 11 3 5" xfId="116"/>
    <cellStyle name="ColStyle1 11 3 6" xfId="117"/>
    <cellStyle name="ColStyle1 11 3 7" xfId="118"/>
    <cellStyle name="ColStyle1 11 3 8" xfId="119"/>
    <cellStyle name="ColStyle1 11 4" xfId="120"/>
    <cellStyle name="ColStyle1 11 4 2" xfId="121"/>
    <cellStyle name="ColStyle1 11 4 2 2" xfId="122"/>
    <cellStyle name="ColStyle1 11 4 3" xfId="123"/>
    <cellStyle name="ColStyle1 11 4 3 2" xfId="124"/>
    <cellStyle name="ColStyle1 11 4 4" xfId="125"/>
    <cellStyle name="ColStyle1 11 4 5" xfId="126"/>
    <cellStyle name="ColStyle1 11 4 6" xfId="127"/>
    <cellStyle name="ColStyle1 11 5" xfId="128"/>
    <cellStyle name="ColStyle1 11 5 2" xfId="129"/>
    <cellStyle name="ColStyle1 11 5 2 2" xfId="130"/>
    <cellStyle name="ColStyle1 11 5 3" xfId="131"/>
    <cellStyle name="ColStyle1 11 5 3 2" xfId="132"/>
    <cellStyle name="ColStyle1 11 5 4" xfId="133"/>
    <cellStyle name="ColStyle1 11 5 5" xfId="134"/>
    <cellStyle name="ColStyle1 11 5 6" xfId="135"/>
    <cellStyle name="ColStyle1 11 5 7" xfId="136"/>
    <cellStyle name="ColStyle1 11 6" xfId="137"/>
    <cellStyle name="ColStyle1 11 6 2" xfId="138"/>
    <cellStyle name="ColStyle1 11 6 2 2" xfId="139"/>
    <cellStyle name="ColStyle1 11 6 3" xfId="140"/>
    <cellStyle name="ColStyle1 11 6 3 2" xfId="141"/>
    <cellStyle name="ColStyle1 11 6 4" xfId="142"/>
    <cellStyle name="ColStyle1 11 6 5" xfId="143"/>
    <cellStyle name="ColStyle1 11 6 6" xfId="144"/>
    <cellStyle name="ColStyle1 11 6 7" xfId="145"/>
    <cellStyle name="ColStyle1 11 7" xfId="146"/>
    <cellStyle name="ColStyle1 11 7 2" xfId="147"/>
    <cellStyle name="ColStyle1 11 7 3" xfId="148"/>
    <cellStyle name="ColStyle1 11 8" xfId="149"/>
    <cellStyle name="ColStyle1 11 8 2" xfId="150"/>
    <cellStyle name="ColStyle1 11 9" xfId="151"/>
    <cellStyle name="ColStyle1 11 9 2" xfId="152"/>
    <cellStyle name="ColStyle1 12" xfId="153"/>
    <cellStyle name="ColStyle1 12 10" xfId="154"/>
    <cellStyle name="ColStyle1 12 11" xfId="155"/>
    <cellStyle name="ColStyle1 12 12" xfId="156"/>
    <cellStyle name="ColStyle1 12 13" xfId="157"/>
    <cellStyle name="ColStyle1 12 2" xfId="158"/>
    <cellStyle name="ColStyle1 12 2 2" xfId="159"/>
    <cellStyle name="ColStyle1 12 2 2 2" xfId="160"/>
    <cellStyle name="ColStyle1 12 2 2 2 2" xfId="161"/>
    <cellStyle name="ColStyle1 12 2 2 2 3" xfId="162"/>
    <cellStyle name="ColStyle1 12 2 2 3" xfId="163"/>
    <cellStyle name="ColStyle1 12 2 2 4" xfId="164"/>
    <cellStyle name="ColStyle1 12 2 3" xfId="165"/>
    <cellStyle name="ColStyle1 12 2 3 2" xfId="166"/>
    <cellStyle name="ColStyle1 12 2 3 3" xfId="167"/>
    <cellStyle name="ColStyle1 12 2 4" xfId="168"/>
    <cellStyle name="ColStyle1 12 2 4 2" xfId="169"/>
    <cellStyle name="ColStyle1 12 2 4 3" xfId="170"/>
    <cellStyle name="ColStyle1 12 2 5" xfId="171"/>
    <cellStyle name="ColStyle1 12 2 5 2" xfId="172"/>
    <cellStyle name="ColStyle1 12 2 6" xfId="173"/>
    <cellStyle name="ColStyle1 12 2 7" xfId="174"/>
    <cellStyle name="ColStyle1 12 2 8" xfId="175"/>
    <cellStyle name="ColStyle1 12 2 9" xfId="176"/>
    <cellStyle name="ColStyle1 12 3" xfId="177"/>
    <cellStyle name="ColStyle1 12 3 2" xfId="178"/>
    <cellStyle name="ColStyle1 12 3 2 2" xfId="179"/>
    <cellStyle name="ColStyle1 12 3 2 3" xfId="180"/>
    <cellStyle name="ColStyle1 12 3 3" xfId="181"/>
    <cellStyle name="ColStyle1 12 3 3 2" xfId="182"/>
    <cellStyle name="ColStyle1 12 3 4" xfId="183"/>
    <cellStyle name="ColStyle1 12 3 4 2" xfId="184"/>
    <cellStyle name="ColStyle1 12 3 5" xfId="185"/>
    <cellStyle name="ColStyle1 12 3 6" xfId="186"/>
    <cellStyle name="ColStyle1 12 3 7" xfId="187"/>
    <cellStyle name="ColStyle1 12 3 8" xfId="188"/>
    <cellStyle name="ColStyle1 12 4" xfId="189"/>
    <cellStyle name="ColStyle1 12 4 2" xfId="190"/>
    <cellStyle name="ColStyle1 12 4 2 2" xfId="191"/>
    <cellStyle name="ColStyle1 12 4 3" xfId="192"/>
    <cellStyle name="ColStyle1 12 4 3 2" xfId="193"/>
    <cellStyle name="ColStyle1 12 4 4" xfId="194"/>
    <cellStyle name="ColStyle1 12 4 5" xfId="195"/>
    <cellStyle name="ColStyle1 12 4 6" xfId="196"/>
    <cellStyle name="ColStyle1 12 5" xfId="197"/>
    <cellStyle name="ColStyle1 12 5 2" xfId="198"/>
    <cellStyle name="ColStyle1 12 5 2 2" xfId="199"/>
    <cellStyle name="ColStyle1 12 5 3" xfId="200"/>
    <cellStyle name="ColStyle1 12 5 3 2" xfId="201"/>
    <cellStyle name="ColStyle1 12 5 4" xfId="202"/>
    <cellStyle name="ColStyle1 12 5 5" xfId="203"/>
    <cellStyle name="ColStyle1 12 5 6" xfId="204"/>
    <cellStyle name="ColStyle1 12 5 7" xfId="205"/>
    <cellStyle name="ColStyle1 12 6" xfId="206"/>
    <cellStyle name="ColStyle1 12 6 2" xfId="207"/>
    <cellStyle name="ColStyle1 12 6 2 2" xfId="208"/>
    <cellStyle name="ColStyle1 12 6 3" xfId="209"/>
    <cellStyle name="ColStyle1 12 6 3 2" xfId="210"/>
    <cellStyle name="ColStyle1 12 6 4" xfId="211"/>
    <cellStyle name="ColStyle1 12 6 5" xfId="212"/>
    <cellStyle name="ColStyle1 12 6 6" xfId="213"/>
    <cellStyle name="ColStyle1 12 6 7" xfId="214"/>
    <cellStyle name="ColStyle1 12 7" xfId="215"/>
    <cellStyle name="ColStyle1 12 7 2" xfId="216"/>
    <cellStyle name="ColStyle1 12 7 3" xfId="217"/>
    <cellStyle name="ColStyle1 12 8" xfId="218"/>
    <cellStyle name="ColStyle1 12 8 2" xfId="219"/>
    <cellStyle name="ColStyle1 12 9" xfId="220"/>
    <cellStyle name="ColStyle1 12 9 2" xfId="221"/>
    <cellStyle name="ColStyle1 13" xfId="222"/>
    <cellStyle name="ColStyle1 13 10" xfId="223"/>
    <cellStyle name="ColStyle1 13 11" xfId="224"/>
    <cellStyle name="ColStyle1 13 12" xfId="225"/>
    <cellStyle name="ColStyle1 13 13" xfId="226"/>
    <cellStyle name="ColStyle1 13 2" xfId="227"/>
    <cellStyle name="ColStyle1 13 2 2" xfId="228"/>
    <cellStyle name="ColStyle1 13 2 2 2" xfId="229"/>
    <cellStyle name="ColStyle1 13 2 2 2 2" xfId="230"/>
    <cellStyle name="ColStyle1 13 2 2 2 3" xfId="231"/>
    <cellStyle name="ColStyle1 13 2 2 3" xfId="232"/>
    <cellStyle name="ColStyle1 13 2 2 4" xfId="233"/>
    <cellStyle name="ColStyle1 13 2 3" xfId="234"/>
    <cellStyle name="ColStyle1 13 2 3 2" xfId="235"/>
    <cellStyle name="ColStyle1 13 2 3 3" xfId="236"/>
    <cellStyle name="ColStyle1 13 2 4" xfId="237"/>
    <cellStyle name="ColStyle1 13 2 4 2" xfId="238"/>
    <cellStyle name="ColStyle1 13 2 4 3" xfId="239"/>
    <cellStyle name="ColStyle1 13 2 5" xfId="240"/>
    <cellStyle name="ColStyle1 13 2 5 2" xfId="241"/>
    <cellStyle name="ColStyle1 13 2 6" xfId="242"/>
    <cellStyle name="ColStyle1 13 2 7" xfId="243"/>
    <cellStyle name="ColStyle1 13 2 8" xfId="244"/>
    <cellStyle name="ColStyle1 13 2 9" xfId="245"/>
    <cellStyle name="ColStyle1 13 3" xfId="246"/>
    <cellStyle name="ColStyle1 13 3 2" xfId="247"/>
    <cellStyle name="ColStyle1 13 3 2 2" xfId="248"/>
    <cellStyle name="ColStyle1 13 3 2 3" xfId="249"/>
    <cellStyle name="ColStyle1 13 3 3" xfId="250"/>
    <cellStyle name="ColStyle1 13 3 3 2" xfId="251"/>
    <cellStyle name="ColStyle1 13 3 4" xfId="252"/>
    <cellStyle name="ColStyle1 13 3 4 2" xfId="253"/>
    <cellStyle name="ColStyle1 13 3 5" xfId="254"/>
    <cellStyle name="ColStyle1 13 3 6" xfId="255"/>
    <cellStyle name="ColStyle1 13 3 7" xfId="256"/>
    <cellStyle name="ColStyle1 13 3 8" xfId="257"/>
    <cellStyle name="ColStyle1 13 4" xfId="258"/>
    <cellStyle name="ColStyle1 13 4 2" xfId="259"/>
    <cellStyle name="ColStyle1 13 4 2 2" xfId="260"/>
    <cellStyle name="ColStyle1 13 4 3" xfId="261"/>
    <cellStyle name="ColStyle1 13 4 3 2" xfId="262"/>
    <cellStyle name="ColStyle1 13 4 4" xfId="263"/>
    <cellStyle name="ColStyle1 13 4 5" xfId="264"/>
    <cellStyle name="ColStyle1 13 4 6" xfId="265"/>
    <cellStyle name="ColStyle1 13 5" xfId="266"/>
    <cellStyle name="ColStyle1 13 5 2" xfId="267"/>
    <cellStyle name="ColStyle1 13 5 2 2" xfId="268"/>
    <cellStyle name="ColStyle1 13 5 3" xfId="269"/>
    <cellStyle name="ColStyle1 13 5 3 2" xfId="270"/>
    <cellStyle name="ColStyle1 13 5 4" xfId="271"/>
    <cellStyle name="ColStyle1 13 5 5" xfId="272"/>
    <cellStyle name="ColStyle1 13 5 6" xfId="273"/>
    <cellStyle name="ColStyle1 13 5 7" xfId="274"/>
    <cellStyle name="ColStyle1 13 6" xfId="275"/>
    <cellStyle name="ColStyle1 13 6 2" xfId="276"/>
    <cellStyle name="ColStyle1 13 6 2 2" xfId="277"/>
    <cellStyle name="ColStyle1 13 6 3" xfId="278"/>
    <cellStyle name="ColStyle1 13 6 3 2" xfId="279"/>
    <cellStyle name="ColStyle1 13 6 4" xfId="280"/>
    <cellStyle name="ColStyle1 13 6 5" xfId="281"/>
    <cellStyle name="ColStyle1 13 6 6" xfId="282"/>
    <cellStyle name="ColStyle1 13 6 7" xfId="283"/>
    <cellStyle name="ColStyle1 13 7" xfId="284"/>
    <cellStyle name="ColStyle1 13 7 2" xfId="285"/>
    <cellStyle name="ColStyle1 13 7 3" xfId="286"/>
    <cellStyle name="ColStyle1 13 8" xfId="287"/>
    <cellStyle name="ColStyle1 13 8 2" xfId="288"/>
    <cellStyle name="ColStyle1 13 9" xfId="289"/>
    <cellStyle name="ColStyle1 13 9 2" xfId="290"/>
    <cellStyle name="ColStyle1 14" xfId="291"/>
    <cellStyle name="ColStyle1 14 10" xfId="292"/>
    <cellStyle name="ColStyle1 14 11" xfId="293"/>
    <cellStyle name="ColStyle1 14 12" xfId="294"/>
    <cellStyle name="ColStyle1 14 13" xfId="295"/>
    <cellStyle name="ColStyle1 14 14" xfId="296"/>
    <cellStyle name="ColStyle1 14 2" xfId="297"/>
    <cellStyle name="ColStyle1 14 2 2" xfId="298"/>
    <cellStyle name="ColStyle1 14 2 2 2" xfId="299"/>
    <cellStyle name="ColStyle1 14 2 2 2 2" xfId="300"/>
    <cellStyle name="ColStyle1 14 2 2 2 3" xfId="301"/>
    <cellStyle name="ColStyle1 14 2 2 3" xfId="302"/>
    <cellStyle name="ColStyle1 14 2 2 4" xfId="303"/>
    <cellStyle name="ColStyle1 14 2 3" xfId="304"/>
    <cellStyle name="ColStyle1 14 2 3 2" xfId="305"/>
    <cellStyle name="ColStyle1 14 2 3 3" xfId="306"/>
    <cellStyle name="ColStyle1 14 2 4" xfId="307"/>
    <cellStyle name="ColStyle1 14 2 4 2" xfId="308"/>
    <cellStyle name="ColStyle1 14 2 4 3" xfId="309"/>
    <cellStyle name="ColStyle1 14 2 5" xfId="310"/>
    <cellStyle name="ColStyle1 14 2 5 2" xfId="311"/>
    <cellStyle name="ColStyle1 14 2 6" xfId="312"/>
    <cellStyle name="ColStyle1 14 2 7" xfId="313"/>
    <cellStyle name="ColStyle1 14 2 8" xfId="314"/>
    <cellStyle name="ColStyle1 14 2 9" xfId="315"/>
    <cellStyle name="ColStyle1 14 3" xfId="316"/>
    <cellStyle name="ColStyle1 14 3 2" xfId="317"/>
    <cellStyle name="ColStyle1 14 3 2 2" xfId="318"/>
    <cellStyle name="ColStyle1 14 3 2 3" xfId="319"/>
    <cellStyle name="ColStyle1 14 3 3" xfId="320"/>
    <cellStyle name="ColStyle1 14 3 3 2" xfId="321"/>
    <cellStyle name="ColStyle1 14 3 4" xfId="322"/>
    <cellStyle name="ColStyle1 14 3 4 2" xfId="323"/>
    <cellStyle name="ColStyle1 14 3 5" xfId="324"/>
    <cellStyle name="ColStyle1 14 3 6" xfId="325"/>
    <cellStyle name="ColStyle1 14 3 7" xfId="326"/>
    <cellStyle name="ColStyle1 14 3 8" xfId="327"/>
    <cellStyle name="ColStyle1 14 4" xfId="328"/>
    <cellStyle name="ColStyle1 14 4 2" xfId="329"/>
    <cellStyle name="ColStyle1 14 4 2 2" xfId="330"/>
    <cellStyle name="ColStyle1 14 4 2 3" xfId="331"/>
    <cellStyle name="ColStyle1 14 4 3" xfId="332"/>
    <cellStyle name="ColStyle1 14 4 3 2" xfId="333"/>
    <cellStyle name="ColStyle1 14 4 4" xfId="334"/>
    <cellStyle name="ColStyle1 14 4 4 2" xfId="335"/>
    <cellStyle name="ColStyle1 14 4 5" xfId="336"/>
    <cellStyle name="ColStyle1 14 4 6" xfId="337"/>
    <cellStyle name="ColStyle1 14 4 7" xfId="338"/>
    <cellStyle name="ColStyle1 14 4 8" xfId="339"/>
    <cellStyle name="ColStyle1 14 5" xfId="340"/>
    <cellStyle name="ColStyle1 14 5 2" xfId="341"/>
    <cellStyle name="ColStyle1 14 5 2 2" xfId="342"/>
    <cellStyle name="ColStyle1 14 5 3" xfId="343"/>
    <cellStyle name="ColStyle1 14 5 3 2" xfId="344"/>
    <cellStyle name="ColStyle1 14 5 4" xfId="345"/>
    <cellStyle name="ColStyle1 14 5 5" xfId="346"/>
    <cellStyle name="ColStyle1 14 5 6" xfId="347"/>
    <cellStyle name="ColStyle1 14 5 7" xfId="348"/>
    <cellStyle name="ColStyle1 14 6" xfId="349"/>
    <cellStyle name="ColStyle1 14 6 2" xfId="350"/>
    <cellStyle name="ColStyle1 14 6 2 2" xfId="351"/>
    <cellStyle name="ColStyle1 14 6 3" xfId="352"/>
    <cellStyle name="ColStyle1 14 6 3 2" xfId="353"/>
    <cellStyle name="ColStyle1 14 6 4" xfId="354"/>
    <cellStyle name="ColStyle1 14 6 5" xfId="355"/>
    <cellStyle name="ColStyle1 14 6 6" xfId="356"/>
    <cellStyle name="ColStyle1 14 6 7" xfId="357"/>
    <cellStyle name="ColStyle1 14 7" xfId="358"/>
    <cellStyle name="ColStyle1 14 7 2" xfId="359"/>
    <cellStyle name="ColStyle1 14 7 3" xfId="360"/>
    <cellStyle name="ColStyle1 14 8" xfId="361"/>
    <cellStyle name="ColStyle1 14 8 2" xfId="362"/>
    <cellStyle name="ColStyle1 14 9" xfId="363"/>
    <cellStyle name="ColStyle1 14 9 2" xfId="364"/>
    <cellStyle name="ColStyle1 15" xfId="365"/>
    <cellStyle name="ColStyle1 15 10" xfId="366"/>
    <cellStyle name="ColStyle1 15 2" xfId="367"/>
    <cellStyle name="ColStyle1 15 2 2" xfId="368"/>
    <cellStyle name="ColStyle1 15 2 2 2" xfId="369"/>
    <cellStyle name="ColStyle1 15 2 2 2 2" xfId="370"/>
    <cellStyle name="ColStyle1 15 2 2 2 3" xfId="371"/>
    <cellStyle name="ColStyle1 15 2 2 3" xfId="372"/>
    <cellStyle name="ColStyle1 15 2 2 4" xfId="373"/>
    <cellStyle name="ColStyle1 15 2 3" xfId="374"/>
    <cellStyle name="ColStyle1 15 2 3 2" xfId="375"/>
    <cellStyle name="ColStyle1 15 2 3 3" xfId="376"/>
    <cellStyle name="ColStyle1 15 2 4" xfId="377"/>
    <cellStyle name="ColStyle1 15 2 4 2" xfId="378"/>
    <cellStyle name="ColStyle1 15 2 5" xfId="379"/>
    <cellStyle name="ColStyle1 15 3" xfId="380"/>
    <cellStyle name="ColStyle1 15 3 2" xfId="381"/>
    <cellStyle name="ColStyle1 15 3 2 2" xfId="382"/>
    <cellStyle name="ColStyle1 15 3 2 3" xfId="383"/>
    <cellStyle name="ColStyle1 15 3 3" xfId="384"/>
    <cellStyle name="ColStyle1 15 3 4" xfId="385"/>
    <cellStyle name="ColStyle1 15 4" xfId="386"/>
    <cellStyle name="ColStyle1 15 4 2" xfId="387"/>
    <cellStyle name="ColStyle1 15 4 2 2" xfId="388"/>
    <cellStyle name="ColStyle1 15 4 2 3" xfId="389"/>
    <cellStyle name="ColStyle1 15 4 3" xfId="390"/>
    <cellStyle name="ColStyle1 15 4 4" xfId="391"/>
    <cellStyle name="ColStyle1 15 5" xfId="392"/>
    <cellStyle name="ColStyle1 15 5 2" xfId="393"/>
    <cellStyle name="ColStyle1 15 5 3" xfId="394"/>
    <cellStyle name="ColStyle1 15 6" xfId="395"/>
    <cellStyle name="ColStyle1 15 6 2" xfId="396"/>
    <cellStyle name="ColStyle1 15 6 3" xfId="397"/>
    <cellStyle name="ColStyle1 15 7" xfId="398"/>
    <cellStyle name="ColStyle1 15 7 2" xfId="399"/>
    <cellStyle name="ColStyle1 15 7 3" xfId="400"/>
    <cellStyle name="ColStyle1 15 8" xfId="401"/>
    <cellStyle name="ColStyle1 15 9" xfId="402"/>
    <cellStyle name="ColStyle1 16" xfId="403"/>
    <cellStyle name="ColStyle1 16 10" xfId="404"/>
    <cellStyle name="ColStyle1 16 2" xfId="405"/>
    <cellStyle name="ColStyle1 16 2 2" xfId="406"/>
    <cellStyle name="ColStyle1 16 2 2 2" xfId="407"/>
    <cellStyle name="ColStyle1 16 2 2 2 2" xfId="408"/>
    <cellStyle name="ColStyle1 16 2 2 2 3" xfId="409"/>
    <cellStyle name="ColStyle1 16 2 2 3" xfId="410"/>
    <cellStyle name="ColStyle1 16 2 2 4" xfId="411"/>
    <cellStyle name="ColStyle1 16 2 3" xfId="412"/>
    <cellStyle name="ColStyle1 16 2 3 2" xfId="413"/>
    <cellStyle name="ColStyle1 16 2 3 3" xfId="414"/>
    <cellStyle name="ColStyle1 16 2 4" xfId="415"/>
    <cellStyle name="ColStyle1 16 2 4 2" xfId="416"/>
    <cellStyle name="ColStyle1 16 2 5" xfId="417"/>
    <cellStyle name="ColStyle1 16 3" xfId="418"/>
    <cellStyle name="ColStyle1 16 3 2" xfId="419"/>
    <cellStyle name="ColStyle1 16 3 2 2" xfId="420"/>
    <cellStyle name="ColStyle1 16 3 2 3" xfId="421"/>
    <cellStyle name="ColStyle1 16 3 3" xfId="422"/>
    <cellStyle name="ColStyle1 16 3 4" xfId="423"/>
    <cellStyle name="ColStyle1 16 4" xfId="424"/>
    <cellStyle name="ColStyle1 16 4 2" xfId="425"/>
    <cellStyle name="ColStyle1 16 4 2 2" xfId="426"/>
    <cellStyle name="ColStyle1 16 4 2 3" xfId="427"/>
    <cellStyle name="ColStyle1 16 4 3" xfId="428"/>
    <cellStyle name="ColStyle1 16 4 4" xfId="429"/>
    <cellStyle name="ColStyle1 16 5" xfId="430"/>
    <cellStyle name="ColStyle1 16 5 2" xfId="431"/>
    <cellStyle name="ColStyle1 16 5 3" xfId="432"/>
    <cellStyle name="ColStyle1 16 6" xfId="433"/>
    <cellStyle name="ColStyle1 16 6 2" xfId="434"/>
    <cellStyle name="ColStyle1 16 6 3" xfId="435"/>
    <cellStyle name="ColStyle1 16 7" xfId="436"/>
    <cellStyle name="ColStyle1 16 7 2" xfId="437"/>
    <cellStyle name="ColStyle1 16 7 3" xfId="438"/>
    <cellStyle name="ColStyle1 16 8" xfId="439"/>
    <cellStyle name="ColStyle1 16 9" xfId="440"/>
    <cellStyle name="ColStyle1 17" xfId="441"/>
    <cellStyle name="ColStyle1 17 10" xfId="442"/>
    <cellStyle name="ColStyle1 17 2" xfId="443"/>
    <cellStyle name="ColStyle1 17 2 2" xfId="444"/>
    <cellStyle name="ColStyle1 17 2 2 2" xfId="445"/>
    <cellStyle name="ColStyle1 17 2 2 2 2" xfId="446"/>
    <cellStyle name="ColStyle1 17 2 2 2 3" xfId="447"/>
    <cellStyle name="ColStyle1 17 2 2 3" xfId="448"/>
    <cellStyle name="ColStyle1 17 2 2 4" xfId="449"/>
    <cellStyle name="ColStyle1 17 2 3" xfId="450"/>
    <cellStyle name="ColStyle1 17 2 3 2" xfId="451"/>
    <cellStyle name="ColStyle1 17 2 3 3" xfId="452"/>
    <cellStyle name="ColStyle1 17 2 4" xfId="453"/>
    <cellStyle name="ColStyle1 17 2 4 2" xfId="454"/>
    <cellStyle name="ColStyle1 17 2 5" xfId="455"/>
    <cellStyle name="ColStyle1 17 3" xfId="456"/>
    <cellStyle name="ColStyle1 17 3 2" xfId="457"/>
    <cellStyle name="ColStyle1 17 3 2 2" xfId="458"/>
    <cellStyle name="ColStyle1 17 3 2 3" xfId="459"/>
    <cellStyle name="ColStyle1 17 3 3" xfId="460"/>
    <cellStyle name="ColStyle1 17 3 4" xfId="461"/>
    <cellStyle name="ColStyle1 17 4" xfId="462"/>
    <cellStyle name="ColStyle1 17 4 2" xfId="463"/>
    <cellStyle name="ColStyle1 17 4 2 2" xfId="464"/>
    <cellStyle name="ColStyle1 17 4 2 3" xfId="465"/>
    <cellStyle name="ColStyle1 17 4 3" xfId="466"/>
    <cellStyle name="ColStyle1 17 4 4" xfId="467"/>
    <cellStyle name="ColStyle1 17 5" xfId="468"/>
    <cellStyle name="ColStyle1 17 5 2" xfId="469"/>
    <cellStyle name="ColStyle1 17 5 3" xfId="470"/>
    <cellStyle name="ColStyle1 17 6" xfId="471"/>
    <cellStyle name="ColStyle1 17 6 2" xfId="472"/>
    <cellStyle name="ColStyle1 17 6 3" xfId="473"/>
    <cellStyle name="ColStyle1 17 7" xfId="474"/>
    <cellStyle name="ColStyle1 17 7 2" xfId="475"/>
    <cellStyle name="ColStyle1 17 7 3" xfId="476"/>
    <cellStyle name="ColStyle1 17 8" xfId="477"/>
    <cellStyle name="ColStyle1 17 9" xfId="478"/>
    <cellStyle name="ColStyle1 18" xfId="479"/>
    <cellStyle name="ColStyle1 18 10" xfId="480"/>
    <cellStyle name="ColStyle1 18 2" xfId="481"/>
    <cellStyle name="ColStyle1 18 2 2" xfId="482"/>
    <cellStyle name="ColStyle1 18 2 2 2" xfId="483"/>
    <cellStyle name="ColStyle1 18 2 2 2 2" xfId="484"/>
    <cellStyle name="ColStyle1 18 2 2 2 3" xfId="485"/>
    <cellStyle name="ColStyle1 18 2 2 3" xfId="486"/>
    <cellStyle name="ColStyle1 18 2 2 4" xfId="487"/>
    <cellStyle name="ColStyle1 18 2 3" xfId="488"/>
    <cellStyle name="ColStyle1 18 2 3 2" xfId="489"/>
    <cellStyle name="ColStyle1 18 2 3 3" xfId="490"/>
    <cellStyle name="ColStyle1 18 2 4" xfId="491"/>
    <cellStyle name="ColStyle1 18 2 4 2" xfId="492"/>
    <cellStyle name="ColStyle1 18 2 5" xfId="493"/>
    <cellStyle name="ColStyle1 18 3" xfId="494"/>
    <cellStyle name="ColStyle1 18 3 2" xfId="495"/>
    <cellStyle name="ColStyle1 18 3 2 2" xfId="496"/>
    <cellStyle name="ColStyle1 18 3 2 3" xfId="497"/>
    <cellStyle name="ColStyle1 18 3 3" xfId="498"/>
    <cellStyle name="ColStyle1 18 3 4" xfId="499"/>
    <cellStyle name="ColStyle1 18 4" xfId="500"/>
    <cellStyle name="ColStyle1 18 4 2" xfId="501"/>
    <cellStyle name="ColStyle1 18 4 2 2" xfId="502"/>
    <cellStyle name="ColStyle1 18 4 2 3" xfId="503"/>
    <cellStyle name="ColStyle1 18 4 3" xfId="504"/>
    <cellStyle name="ColStyle1 18 4 4" xfId="505"/>
    <cellStyle name="ColStyle1 18 5" xfId="506"/>
    <cellStyle name="ColStyle1 18 5 2" xfId="507"/>
    <cellStyle name="ColStyle1 18 5 3" xfId="508"/>
    <cellStyle name="ColStyle1 18 6" xfId="509"/>
    <cellStyle name="ColStyle1 18 6 2" xfId="510"/>
    <cellStyle name="ColStyle1 18 6 3" xfId="511"/>
    <cellStyle name="ColStyle1 18 7" xfId="512"/>
    <cellStyle name="ColStyle1 18 7 2" xfId="513"/>
    <cellStyle name="ColStyle1 18 7 3" xfId="514"/>
    <cellStyle name="ColStyle1 18 8" xfId="515"/>
    <cellStyle name="ColStyle1 18 9" xfId="516"/>
    <cellStyle name="ColStyle1 19" xfId="517"/>
    <cellStyle name="ColStyle1 19 10" xfId="518"/>
    <cellStyle name="ColStyle1 19 2" xfId="519"/>
    <cellStyle name="ColStyle1 19 2 2" xfId="520"/>
    <cellStyle name="ColStyle1 19 2 2 2" xfId="521"/>
    <cellStyle name="ColStyle1 19 2 2 2 2" xfId="522"/>
    <cellStyle name="ColStyle1 19 2 2 2 3" xfId="523"/>
    <cellStyle name="ColStyle1 19 2 2 3" xfId="524"/>
    <cellStyle name="ColStyle1 19 2 2 4" xfId="525"/>
    <cellStyle name="ColStyle1 19 2 3" xfId="526"/>
    <cellStyle name="ColStyle1 19 2 3 2" xfId="527"/>
    <cellStyle name="ColStyle1 19 2 3 3" xfId="528"/>
    <cellStyle name="ColStyle1 19 2 4" xfId="529"/>
    <cellStyle name="ColStyle1 19 2 4 2" xfId="530"/>
    <cellStyle name="ColStyle1 19 2 5" xfId="531"/>
    <cellStyle name="ColStyle1 19 3" xfId="532"/>
    <cellStyle name="ColStyle1 19 3 2" xfId="533"/>
    <cellStyle name="ColStyle1 19 3 2 2" xfId="534"/>
    <cellStyle name="ColStyle1 19 3 2 3" xfId="535"/>
    <cellStyle name="ColStyle1 19 3 3" xfId="536"/>
    <cellStyle name="ColStyle1 19 3 4" xfId="537"/>
    <cellStyle name="ColStyle1 19 4" xfId="538"/>
    <cellStyle name="ColStyle1 19 4 2" xfId="539"/>
    <cellStyle name="ColStyle1 19 4 2 2" xfId="540"/>
    <cellStyle name="ColStyle1 19 4 2 3" xfId="541"/>
    <cellStyle name="ColStyle1 19 4 3" xfId="542"/>
    <cellStyle name="ColStyle1 19 4 4" xfId="543"/>
    <cellStyle name="ColStyle1 19 5" xfId="544"/>
    <cellStyle name="ColStyle1 19 5 2" xfId="545"/>
    <cellStyle name="ColStyle1 19 5 3" xfId="546"/>
    <cellStyle name="ColStyle1 19 6" xfId="547"/>
    <cellStyle name="ColStyle1 19 6 2" xfId="548"/>
    <cellStyle name="ColStyle1 19 6 3" xfId="549"/>
    <cellStyle name="ColStyle1 19 7" xfId="550"/>
    <cellStyle name="ColStyle1 19 7 2" xfId="551"/>
    <cellStyle name="ColStyle1 19 7 3" xfId="552"/>
    <cellStyle name="ColStyle1 19 8" xfId="553"/>
    <cellStyle name="ColStyle1 19 9" xfId="554"/>
    <cellStyle name="ColStyle1 2" xfId="555"/>
    <cellStyle name="ColStyle1 2 10" xfId="556"/>
    <cellStyle name="ColStyle1 2 11" xfId="557"/>
    <cellStyle name="ColStyle1 2 2" xfId="558"/>
    <cellStyle name="ColStyle1 2 2 10" xfId="559"/>
    <cellStyle name="ColStyle1 2 2 10 2" xfId="560"/>
    <cellStyle name="ColStyle1 2 2 10 2 2" xfId="561"/>
    <cellStyle name="ColStyle1 2 2 10 2 3" xfId="562"/>
    <cellStyle name="ColStyle1 2 2 10 3" xfId="563"/>
    <cellStyle name="ColStyle1 2 2 10 4" xfId="564"/>
    <cellStyle name="ColStyle1 2 2 10 5" xfId="565"/>
    <cellStyle name="ColStyle1 2 2 11" xfId="566"/>
    <cellStyle name="ColStyle1 2 2 11 2" xfId="567"/>
    <cellStyle name="ColStyle1 2 2 11 2 2" xfId="568"/>
    <cellStyle name="ColStyle1 2 2 11 2 3" xfId="569"/>
    <cellStyle name="ColStyle1 2 2 11 3" xfId="570"/>
    <cellStyle name="ColStyle1 2 2 11 4" xfId="571"/>
    <cellStyle name="ColStyle1 2 2 11 5" xfId="572"/>
    <cellStyle name="ColStyle1 2 2 12" xfId="573"/>
    <cellStyle name="ColStyle1 2 2 12 2" xfId="574"/>
    <cellStyle name="ColStyle1 2 2 12 2 2" xfId="575"/>
    <cellStyle name="ColStyle1 2 2 12 2 3" xfId="576"/>
    <cellStyle name="ColStyle1 2 2 12 3" xfId="577"/>
    <cellStyle name="ColStyle1 2 2 12 4" xfId="578"/>
    <cellStyle name="ColStyle1 2 2 12 5" xfId="579"/>
    <cellStyle name="ColStyle1 2 2 13" xfId="580"/>
    <cellStyle name="ColStyle1 2 2 13 2" xfId="581"/>
    <cellStyle name="ColStyle1 2 2 13 2 2" xfId="582"/>
    <cellStyle name="ColStyle1 2 2 13 2 3" xfId="583"/>
    <cellStyle name="ColStyle1 2 2 13 3" xfId="584"/>
    <cellStyle name="ColStyle1 2 2 13 4" xfId="585"/>
    <cellStyle name="ColStyle1 2 2 13 5" xfId="586"/>
    <cellStyle name="ColStyle1 2 2 14" xfId="587"/>
    <cellStyle name="ColStyle1 2 2 14 2" xfId="588"/>
    <cellStyle name="ColStyle1 2 2 14 2 2" xfId="589"/>
    <cellStyle name="ColStyle1 2 2 14 2 3" xfId="590"/>
    <cellStyle name="ColStyle1 2 2 14 3" xfId="591"/>
    <cellStyle name="ColStyle1 2 2 14 4" xfId="592"/>
    <cellStyle name="ColStyle1 2 2 14 5" xfId="593"/>
    <cellStyle name="ColStyle1 2 2 15" xfId="594"/>
    <cellStyle name="ColStyle1 2 2 15 2" xfId="595"/>
    <cellStyle name="ColStyle1 2 2 15 2 2" xfId="596"/>
    <cellStyle name="ColStyle1 2 2 15 2 3" xfId="597"/>
    <cellStyle name="ColStyle1 2 2 15 3" xfId="598"/>
    <cellStyle name="ColStyle1 2 2 15 4" xfId="599"/>
    <cellStyle name="ColStyle1 2 2 15 5" xfId="600"/>
    <cellStyle name="ColStyle1 2 2 16" xfId="601"/>
    <cellStyle name="ColStyle1 2 2 16 2" xfId="602"/>
    <cellStyle name="ColStyle1 2 2 16 2 2" xfId="603"/>
    <cellStyle name="ColStyle1 2 2 16 2 3" xfId="604"/>
    <cellStyle name="ColStyle1 2 2 16 3" xfId="605"/>
    <cellStyle name="ColStyle1 2 2 16 4" xfId="606"/>
    <cellStyle name="ColStyle1 2 2 16 5" xfId="607"/>
    <cellStyle name="ColStyle1 2 2 17" xfId="608"/>
    <cellStyle name="ColStyle1 2 2 17 2" xfId="609"/>
    <cellStyle name="ColStyle1 2 2 17 2 2" xfId="610"/>
    <cellStyle name="ColStyle1 2 2 17 2 3" xfId="611"/>
    <cellStyle name="ColStyle1 2 2 17 3" xfId="612"/>
    <cellStyle name="ColStyle1 2 2 17 4" xfId="613"/>
    <cellStyle name="ColStyle1 2 2 17 5" xfId="614"/>
    <cellStyle name="ColStyle1 2 2 18" xfId="615"/>
    <cellStyle name="ColStyle1 2 2 18 2" xfId="616"/>
    <cellStyle name="ColStyle1 2 2 18 2 2" xfId="617"/>
    <cellStyle name="ColStyle1 2 2 18 2 3" xfId="618"/>
    <cellStyle name="ColStyle1 2 2 18 3" xfId="619"/>
    <cellStyle name="ColStyle1 2 2 18 4" xfId="620"/>
    <cellStyle name="ColStyle1 2 2 18 5" xfId="621"/>
    <cellStyle name="ColStyle1 2 2 19" xfId="622"/>
    <cellStyle name="ColStyle1 2 2 19 2" xfId="623"/>
    <cellStyle name="ColStyle1 2 2 19 2 2" xfId="624"/>
    <cellStyle name="ColStyle1 2 2 19 2 3" xfId="625"/>
    <cellStyle name="ColStyle1 2 2 19 3" xfId="626"/>
    <cellStyle name="ColStyle1 2 2 19 4" xfId="627"/>
    <cellStyle name="ColStyle1 2 2 19 5" xfId="628"/>
    <cellStyle name="ColStyle1 2 2 2" xfId="629"/>
    <cellStyle name="ColStyle1 2 2 2 2" xfId="630"/>
    <cellStyle name="ColStyle1 2 2 2 2 2" xfId="631"/>
    <cellStyle name="ColStyle1 2 2 2 2 3" xfId="632"/>
    <cellStyle name="ColStyle1 2 2 2 3" xfId="633"/>
    <cellStyle name="ColStyle1 2 2 2 4" xfId="634"/>
    <cellStyle name="ColStyle1 2 2 2 5" xfId="635"/>
    <cellStyle name="ColStyle1 2 2 20" xfId="636"/>
    <cellStyle name="ColStyle1 2 2 20 2" xfId="637"/>
    <cellStyle name="ColStyle1 2 2 20 2 2" xfId="638"/>
    <cellStyle name="ColStyle1 2 2 20 2 3" xfId="639"/>
    <cellStyle name="ColStyle1 2 2 20 3" xfId="640"/>
    <cellStyle name="ColStyle1 2 2 20 4" xfId="641"/>
    <cellStyle name="ColStyle1 2 2 20 5" xfId="642"/>
    <cellStyle name="ColStyle1 2 2 21" xfId="643"/>
    <cellStyle name="ColStyle1 2 2 21 2" xfId="644"/>
    <cellStyle name="ColStyle1 2 2 21 2 2" xfId="645"/>
    <cellStyle name="ColStyle1 2 2 21 2 3" xfId="646"/>
    <cellStyle name="ColStyle1 2 2 21 3" xfId="647"/>
    <cellStyle name="ColStyle1 2 2 21 4" xfId="648"/>
    <cellStyle name="ColStyle1 2 2 21 5" xfId="649"/>
    <cellStyle name="ColStyle1 2 2 22" xfId="650"/>
    <cellStyle name="ColStyle1 2 2 22 2" xfId="651"/>
    <cellStyle name="ColStyle1 2 2 22 3" xfId="652"/>
    <cellStyle name="ColStyle1 2 2 23" xfId="653"/>
    <cellStyle name="ColStyle1 2 2 23 2" xfId="654"/>
    <cellStyle name="ColStyle1 2 2 24" xfId="655"/>
    <cellStyle name="ColStyle1 2 2 24 2" xfId="656"/>
    <cellStyle name="ColStyle1 2 2 25" xfId="657"/>
    <cellStyle name="ColStyle1 2 2 26" xfId="658"/>
    <cellStyle name="ColStyle1 2 2 27" xfId="659"/>
    <cellStyle name="ColStyle1 2 2 28" xfId="660"/>
    <cellStyle name="ColStyle1 2 2 29" xfId="661"/>
    <cellStyle name="ColStyle1 2 2 3" xfId="662"/>
    <cellStyle name="ColStyle1 2 2 3 2" xfId="663"/>
    <cellStyle name="ColStyle1 2 2 3 2 2" xfId="664"/>
    <cellStyle name="ColStyle1 2 2 3 2 3" xfId="665"/>
    <cellStyle name="ColStyle1 2 2 3 3" xfId="666"/>
    <cellStyle name="ColStyle1 2 2 3 4" xfId="667"/>
    <cellStyle name="ColStyle1 2 2 3 5" xfId="668"/>
    <cellStyle name="ColStyle1 2 2 4" xfId="669"/>
    <cellStyle name="ColStyle1 2 2 4 2" xfId="670"/>
    <cellStyle name="ColStyle1 2 2 4 2 2" xfId="671"/>
    <cellStyle name="ColStyle1 2 2 4 2 3" xfId="672"/>
    <cellStyle name="ColStyle1 2 2 4 3" xfId="673"/>
    <cellStyle name="ColStyle1 2 2 4 4" xfId="674"/>
    <cellStyle name="ColStyle1 2 2 4 5" xfId="675"/>
    <cellStyle name="ColStyle1 2 2 5" xfId="676"/>
    <cellStyle name="ColStyle1 2 2 5 2" xfId="677"/>
    <cellStyle name="ColStyle1 2 2 5 2 2" xfId="678"/>
    <cellStyle name="ColStyle1 2 2 5 2 3" xfId="679"/>
    <cellStyle name="ColStyle1 2 2 5 3" xfId="680"/>
    <cellStyle name="ColStyle1 2 2 5 4" xfId="681"/>
    <cellStyle name="ColStyle1 2 2 5 5" xfId="682"/>
    <cellStyle name="ColStyle1 2 2 6" xfId="683"/>
    <cellStyle name="ColStyle1 2 2 6 2" xfId="684"/>
    <cellStyle name="ColStyle1 2 2 6 2 2" xfId="685"/>
    <cellStyle name="ColStyle1 2 2 6 2 3" xfId="686"/>
    <cellStyle name="ColStyle1 2 2 6 3" xfId="687"/>
    <cellStyle name="ColStyle1 2 2 6 4" xfId="688"/>
    <cellStyle name="ColStyle1 2 2 6 5" xfId="689"/>
    <cellStyle name="ColStyle1 2 2 7" xfId="690"/>
    <cellStyle name="ColStyle1 2 2 7 2" xfId="691"/>
    <cellStyle name="ColStyle1 2 2 7 2 2" xfId="692"/>
    <cellStyle name="ColStyle1 2 2 7 2 3" xfId="693"/>
    <cellStyle name="ColStyle1 2 2 7 3" xfId="694"/>
    <cellStyle name="ColStyle1 2 2 7 4" xfId="695"/>
    <cellStyle name="ColStyle1 2 2 7 5" xfId="696"/>
    <cellStyle name="ColStyle1 2 2 8" xfId="697"/>
    <cellStyle name="ColStyle1 2 2 8 2" xfId="698"/>
    <cellStyle name="ColStyle1 2 2 8 2 2" xfId="699"/>
    <cellStyle name="ColStyle1 2 2 8 2 3" xfId="700"/>
    <cellStyle name="ColStyle1 2 2 8 3" xfId="701"/>
    <cellStyle name="ColStyle1 2 2 8 4" xfId="702"/>
    <cellStyle name="ColStyle1 2 2 8 5" xfId="703"/>
    <cellStyle name="ColStyle1 2 2 9" xfId="704"/>
    <cellStyle name="ColStyle1 2 2 9 2" xfId="705"/>
    <cellStyle name="ColStyle1 2 2 9 2 2" xfId="706"/>
    <cellStyle name="ColStyle1 2 2 9 2 3" xfId="707"/>
    <cellStyle name="ColStyle1 2 2 9 3" xfId="708"/>
    <cellStyle name="ColStyle1 2 2 9 4" xfId="709"/>
    <cellStyle name="ColStyle1 2 2 9 5" xfId="710"/>
    <cellStyle name="ColStyle1 2 3" xfId="711"/>
    <cellStyle name="ColStyle1 2 3 2" xfId="712"/>
    <cellStyle name="ColStyle1 2 3 2 2" xfId="713"/>
    <cellStyle name="ColStyle1 2 3 3" xfId="714"/>
    <cellStyle name="ColStyle1 2 3 4" xfId="715"/>
    <cellStyle name="ColStyle1 2 3 5" xfId="716"/>
    <cellStyle name="ColStyle1 2 4" xfId="717"/>
    <cellStyle name="ColStyle1 2 4 2" xfId="718"/>
    <cellStyle name="ColStyle1 2 4 2 2" xfId="719"/>
    <cellStyle name="ColStyle1 2 4 3" xfId="720"/>
    <cellStyle name="ColStyle1 2 4 4" xfId="721"/>
    <cellStyle name="ColStyle1 2 4 5" xfId="722"/>
    <cellStyle name="ColStyle1 2 5" xfId="723"/>
    <cellStyle name="ColStyle1 2 5 2" xfId="724"/>
    <cellStyle name="ColStyle1 2 5 2 2" xfId="725"/>
    <cellStyle name="ColStyle1 2 5 3" xfId="726"/>
    <cellStyle name="ColStyle1 2 5 4" xfId="727"/>
    <cellStyle name="ColStyle1 2 5 5" xfId="728"/>
    <cellStyle name="ColStyle1 2 6" xfId="729"/>
    <cellStyle name="ColStyle1 2 6 2" xfId="730"/>
    <cellStyle name="ColStyle1 2 6 2 2" xfId="731"/>
    <cellStyle name="ColStyle1 2 6 3" xfId="732"/>
    <cellStyle name="ColStyle1 2 6 4" xfId="733"/>
    <cellStyle name="ColStyle1 2 6 5" xfId="734"/>
    <cellStyle name="ColStyle1 2 7" xfId="735"/>
    <cellStyle name="ColStyle1 2 7 2" xfId="736"/>
    <cellStyle name="ColStyle1 2 8" xfId="737"/>
    <cellStyle name="ColStyle1 2 8 2" xfId="738"/>
    <cellStyle name="ColStyle1 2 9" xfId="739"/>
    <cellStyle name="ColStyle1 20" xfId="740"/>
    <cellStyle name="ColStyle1 20 10" xfId="741"/>
    <cellStyle name="ColStyle1 20 2" xfId="742"/>
    <cellStyle name="ColStyle1 20 2 2" xfId="743"/>
    <cellStyle name="ColStyle1 20 2 2 2" xfId="744"/>
    <cellStyle name="ColStyle1 20 2 2 2 2" xfId="745"/>
    <cellStyle name="ColStyle1 20 2 2 2 3" xfId="746"/>
    <cellStyle name="ColStyle1 20 2 2 3" xfId="747"/>
    <cellStyle name="ColStyle1 20 2 2 4" xfId="748"/>
    <cellStyle name="ColStyle1 20 2 3" xfId="749"/>
    <cellStyle name="ColStyle1 20 2 3 2" xfId="750"/>
    <cellStyle name="ColStyle1 20 2 3 3" xfId="751"/>
    <cellStyle name="ColStyle1 20 2 4" xfId="752"/>
    <cellStyle name="ColStyle1 20 2 4 2" xfId="753"/>
    <cellStyle name="ColStyle1 20 2 5" xfId="754"/>
    <cellStyle name="ColStyle1 20 3" xfId="755"/>
    <cellStyle name="ColStyle1 20 3 2" xfId="756"/>
    <cellStyle name="ColStyle1 20 3 2 2" xfId="757"/>
    <cellStyle name="ColStyle1 20 3 2 3" xfId="758"/>
    <cellStyle name="ColStyle1 20 3 3" xfId="759"/>
    <cellStyle name="ColStyle1 20 3 4" xfId="760"/>
    <cellStyle name="ColStyle1 20 4" xfId="761"/>
    <cellStyle name="ColStyle1 20 4 2" xfId="762"/>
    <cellStyle name="ColStyle1 20 4 2 2" xfId="763"/>
    <cellStyle name="ColStyle1 20 4 2 3" xfId="764"/>
    <cellStyle name="ColStyle1 20 4 3" xfId="765"/>
    <cellStyle name="ColStyle1 20 4 4" xfId="766"/>
    <cellStyle name="ColStyle1 20 5" xfId="767"/>
    <cellStyle name="ColStyle1 20 5 2" xfId="768"/>
    <cellStyle name="ColStyle1 20 5 3" xfId="769"/>
    <cellStyle name="ColStyle1 20 6" xfId="770"/>
    <cellStyle name="ColStyle1 20 6 2" xfId="771"/>
    <cellStyle name="ColStyle1 20 6 3" xfId="772"/>
    <cellStyle name="ColStyle1 20 7" xfId="773"/>
    <cellStyle name="ColStyle1 20 7 2" xfId="774"/>
    <cellStyle name="ColStyle1 20 7 3" xfId="775"/>
    <cellStyle name="ColStyle1 20 8" xfId="776"/>
    <cellStyle name="ColStyle1 20 9" xfId="777"/>
    <cellStyle name="ColStyle1 21" xfId="778"/>
    <cellStyle name="ColStyle1 21 10" xfId="779"/>
    <cellStyle name="ColStyle1 21 2" xfId="780"/>
    <cellStyle name="ColStyle1 21 2 2" xfId="781"/>
    <cellStyle name="ColStyle1 21 2 2 2" xfId="782"/>
    <cellStyle name="ColStyle1 21 2 2 2 2" xfId="783"/>
    <cellStyle name="ColStyle1 21 2 2 2 3" xfId="784"/>
    <cellStyle name="ColStyle1 21 2 2 3" xfId="785"/>
    <cellStyle name="ColStyle1 21 2 2 4" xfId="786"/>
    <cellStyle name="ColStyle1 21 2 3" xfId="787"/>
    <cellStyle name="ColStyle1 21 2 3 2" xfId="788"/>
    <cellStyle name="ColStyle1 21 2 3 3" xfId="789"/>
    <cellStyle name="ColStyle1 21 2 4" xfId="790"/>
    <cellStyle name="ColStyle1 21 2 4 2" xfId="791"/>
    <cellStyle name="ColStyle1 21 2 5" xfId="792"/>
    <cellStyle name="ColStyle1 21 3" xfId="793"/>
    <cellStyle name="ColStyle1 21 3 2" xfId="794"/>
    <cellStyle name="ColStyle1 21 3 2 2" xfId="795"/>
    <cellStyle name="ColStyle1 21 3 2 3" xfId="796"/>
    <cellStyle name="ColStyle1 21 3 3" xfId="797"/>
    <cellStyle name="ColStyle1 21 3 4" xfId="798"/>
    <cellStyle name="ColStyle1 21 4" xfId="799"/>
    <cellStyle name="ColStyle1 21 4 2" xfId="800"/>
    <cellStyle name="ColStyle1 21 4 2 2" xfId="801"/>
    <cellStyle name="ColStyle1 21 4 2 3" xfId="802"/>
    <cellStyle name="ColStyle1 21 4 3" xfId="803"/>
    <cellStyle name="ColStyle1 21 4 4" xfId="804"/>
    <cellStyle name="ColStyle1 21 5" xfId="805"/>
    <cellStyle name="ColStyle1 21 5 2" xfId="806"/>
    <cellStyle name="ColStyle1 21 5 3" xfId="807"/>
    <cellStyle name="ColStyle1 21 6" xfId="808"/>
    <cellStyle name="ColStyle1 21 6 2" xfId="809"/>
    <cellStyle name="ColStyle1 21 6 3" xfId="810"/>
    <cellStyle name="ColStyle1 21 7" xfId="811"/>
    <cellStyle name="ColStyle1 21 7 2" xfId="812"/>
    <cellStyle name="ColStyle1 21 7 3" xfId="813"/>
    <cellStyle name="ColStyle1 21 8" xfId="814"/>
    <cellStyle name="ColStyle1 21 9" xfId="815"/>
    <cellStyle name="ColStyle1 22" xfId="816"/>
    <cellStyle name="ColStyle1 22 10" xfId="817"/>
    <cellStyle name="ColStyle1 22 2" xfId="818"/>
    <cellStyle name="ColStyle1 22 2 2" xfId="819"/>
    <cellStyle name="ColStyle1 22 2 2 2" xfId="820"/>
    <cellStyle name="ColStyle1 22 2 2 2 2" xfId="821"/>
    <cellStyle name="ColStyle1 22 2 2 2 3" xfId="822"/>
    <cellStyle name="ColStyle1 22 2 2 3" xfId="823"/>
    <cellStyle name="ColStyle1 22 2 2 4" xfId="824"/>
    <cellStyle name="ColStyle1 22 2 3" xfId="825"/>
    <cellStyle name="ColStyle1 22 2 3 2" xfId="826"/>
    <cellStyle name="ColStyle1 22 2 3 3" xfId="827"/>
    <cellStyle name="ColStyle1 22 2 4" xfId="828"/>
    <cellStyle name="ColStyle1 22 2 4 2" xfId="829"/>
    <cellStyle name="ColStyle1 22 2 5" xfId="830"/>
    <cellStyle name="ColStyle1 22 3" xfId="831"/>
    <cellStyle name="ColStyle1 22 3 2" xfId="832"/>
    <cellStyle name="ColStyle1 22 3 2 2" xfId="833"/>
    <cellStyle name="ColStyle1 22 3 2 3" xfId="834"/>
    <cellStyle name="ColStyle1 22 3 3" xfId="835"/>
    <cellStyle name="ColStyle1 22 3 4" xfId="836"/>
    <cellStyle name="ColStyle1 22 4" xfId="837"/>
    <cellStyle name="ColStyle1 22 4 2" xfId="838"/>
    <cellStyle name="ColStyle1 22 4 2 2" xfId="839"/>
    <cellStyle name="ColStyle1 22 4 2 3" xfId="840"/>
    <cellStyle name="ColStyle1 22 4 3" xfId="841"/>
    <cellStyle name="ColStyle1 22 4 4" xfId="842"/>
    <cellStyle name="ColStyle1 22 5" xfId="843"/>
    <cellStyle name="ColStyle1 22 5 2" xfId="844"/>
    <cellStyle name="ColStyle1 22 5 3" xfId="845"/>
    <cellStyle name="ColStyle1 22 6" xfId="846"/>
    <cellStyle name="ColStyle1 22 6 2" xfId="847"/>
    <cellStyle name="ColStyle1 22 6 3" xfId="848"/>
    <cellStyle name="ColStyle1 22 7" xfId="849"/>
    <cellStyle name="ColStyle1 22 7 2" xfId="850"/>
    <cellStyle name="ColStyle1 22 7 3" xfId="851"/>
    <cellStyle name="ColStyle1 22 8" xfId="852"/>
    <cellStyle name="ColStyle1 22 9" xfId="853"/>
    <cellStyle name="ColStyle1 23" xfId="854"/>
    <cellStyle name="ColStyle1 23 10" xfId="855"/>
    <cellStyle name="ColStyle1 23 2" xfId="856"/>
    <cellStyle name="ColStyle1 23 2 2" xfId="857"/>
    <cellStyle name="ColStyle1 23 2 2 2" xfId="858"/>
    <cellStyle name="ColStyle1 23 2 2 2 2" xfId="859"/>
    <cellStyle name="ColStyle1 23 2 2 2 3" xfId="860"/>
    <cellStyle name="ColStyle1 23 2 2 3" xfId="861"/>
    <cellStyle name="ColStyle1 23 2 2 4" xfId="862"/>
    <cellStyle name="ColStyle1 23 2 3" xfId="863"/>
    <cellStyle name="ColStyle1 23 2 3 2" xfId="864"/>
    <cellStyle name="ColStyle1 23 2 3 3" xfId="865"/>
    <cellStyle name="ColStyle1 23 2 4" xfId="866"/>
    <cellStyle name="ColStyle1 23 2 4 2" xfId="867"/>
    <cellStyle name="ColStyle1 23 2 5" xfId="868"/>
    <cellStyle name="ColStyle1 23 3" xfId="869"/>
    <cellStyle name="ColStyle1 23 3 2" xfId="870"/>
    <cellStyle name="ColStyle1 23 3 2 2" xfId="871"/>
    <cellStyle name="ColStyle1 23 3 2 3" xfId="872"/>
    <cellStyle name="ColStyle1 23 3 3" xfId="873"/>
    <cellStyle name="ColStyle1 23 3 4" xfId="874"/>
    <cellStyle name="ColStyle1 23 4" xfId="875"/>
    <cellStyle name="ColStyle1 23 4 2" xfId="876"/>
    <cellStyle name="ColStyle1 23 4 2 2" xfId="877"/>
    <cellStyle name="ColStyle1 23 4 2 3" xfId="878"/>
    <cellStyle name="ColStyle1 23 4 3" xfId="879"/>
    <cellStyle name="ColStyle1 23 4 4" xfId="880"/>
    <cellStyle name="ColStyle1 23 5" xfId="881"/>
    <cellStyle name="ColStyle1 23 5 2" xfId="882"/>
    <cellStyle name="ColStyle1 23 5 3" xfId="883"/>
    <cellStyle name="ColStyle1 23 6" xfId="884"/>
    <cellStyle name="ColStyle1 23 6 2" xfId="885"/>
    <cellStyle name="ColStyle1 23 6 3" xfId="886"/>
    <cellStyle name="ColStyle1 23 7" xfId="887"/>
    <cellStyle name="ColStyle1 23 7 2" xfId="888"/>
    <cellStyle name="ColStyle1 23 7 3" xfId="889"/>
    <cellStyle name="ColStyle1 23 8" xfId="890"/>
    <cellStyle name="ColStyle1 23 9" xfId="891"/>
    <cellStyle name="ColStyle1 24" xfId="892"/>
    <cellStyle name="ColStyle1 24 10" xfId="893"/>
    <cellStyle name="ColStyle1 24 2" xfId="894"/>
    <cellStyle name="ColStyle1 24 2 2" xfId="895"/>
    <cellStyle name="ColStyle1 24 2 2 2" xfId="896"/>
    <cellStyle name="ColStyle1 24 2 2 2 2" xfId="897"/>
    <cellStyle name="ColStyle1 24 2 2 2 3" xfId="898"/>
    <cellStyle name="ColStyle1 24 2 2 3" xfId="899"/>
    <cellStyle name="ColStyle1 24 2 2 4" xfId="900"/>
    <cellStyle name="ColStyle1 24 2 3" xfId="901"/>
    <cellStyle name="ColStyle1 24 2 3 2" xfId="902"/>
    <cellStyle name="ColStyle1 24 2 3 3" xfId="903"/>
    <cellStyle name="ColStyle1 24 2 4" xfId="904"/>
    <cellStyle name="ColStyle1 24 2 4 2" xfId="905"/>
    <cellStyle name="ColStyle1 24 2 5" xfId="906"/>
    <cellStyle name="ColStyle1 24 3" xfId="907"/>
    <cellStyle name="ColStyle1 24 3 2" xfId="908"/>
    <cellStyle name="ColStyle1 24 3 2 2" xfId="909"/>
    <cellStyle name="ColStyle1 24 3 2 3" xfId="910"/>
    <cellStyle name="ColStyle1 24 3 3" xfId="911"/>
    <cellStyle name="ColStyle1 24 3 4" xfId="912"/>
    <cellStyle name="ColStyle1 24 4" xfId="913"/>
    <cellStyle name="ColStyle1 24 4 2" xfId="914"/>
    <cellStyle name="ColStyle1 24 4 2 2" xfId="915"/>
    <cellStyle name="ColStyle1 24 4 2 3" xfId="916"/>
    <cellStyle name="ColStyle1 24 4 3" xfId="917"/>
    <cellStyle name="ColStyle1 24 4 4" xfId="918"/>
    <cellStyle name="ColStyle1 24 5" xfId="919"/>
    <cellStyle name="ColStyle1 24 5 2" xfId="920"/>
    <cellStyle name="ColStyle1 24 5 3" xfId="921"/>
    <cellStyle name="ColStyle1 24 6" xfId="922"/>
    <cellStyle name="ColStyle1 24 6 2" xfId="923"/>
    <cellStyle name="ColStyle1 24 6 3" xfId="924"/>
    <cellStyle name="ColStyle1 24 7" xfId="925"/>
    <cellStyle name="ColStyle1 24 7 2" xfId="926"/>
    <cellStyle name="ColStyle1 24 7 3" xfId="927"/>
    <cellStyle name="ColStyle1 24 8" xfId="928"/>
    <cellStyle name="ColStyle1 24 9" xfId="929"/>
    <cellStyle name="ColStyle1 25" xfId="930"/>
    <cellStyle name="ColStyle1 25 10" xfId="931"/>
    <cellStyle name="ColStyle1 25 2" xfId="932"/>
    <cellStyle name="ColStyle1 25 2 2" xfId="933"/>
    <cellStyle name="ColStyle1 25 2 2 2" xfId="934"/>
    <cellStyle name="ColStyle1 25 2 2 2 2" xfId="935"/>
    <cellStyle name="ColStyle1 25 2 2 2 3" xfId="936"/>
    <cellStyle name="ColStyle1 25 2 2 3" xfId="937"/>
    <cellStyle name="ColStyle1 25 2 2 4" xfId="938"/>
    <cellStyle name="ColStyle1 25 2 3" xfId="939"/>
    <cellStyle name="ColStyle1 25 2 3 2" xfId="940"/>
    <cellStyle name="ColStyle1 25 2 3 3" xfId="941"/>
    <cellStyle name="ColStyle1 25 2 4" xfId="942"/>
    <cellStyle name="ColStyle1 25 2 4 2" xfId="943"/>
    <cellStyle name="ColStyle1 25 2 5" xfId="944"/>
    <cellStyle name="ColStyle1 25 3" xfId="945"/>
    <cellStyle name="ColStyle1 25 3 2" xfId="946"/>
    <cellStyle name="ColStyle1 25 3 2 2" xfId="947"/>
    <cellStyle name="ColStyle1 25 3 2 3" xfId="948"/>
    <cellStyle name="ColStyle1 25 3 3" xfId="949"/>
    <cellStyle name="ColStyle1 25 3 4" xfId="950"/>
    <cellStyle name="ColStyle1 25 4" xfId="951"/>
    <cellStyle name="ColStyle1 25 4 2" xfId="952"/>
    <cellStyle name="ColStyle1 25 4 2 2" xfId="953"/>
    <cellStyle name="ColStyle1 25 4 2 3" xfId="954"/>
    <cellStyle name="ColStyle1 25 4 3" xfId="955"/>
    <cellStyle name="ColStyle1 25 4 4" xfId="956"/>
    <cellStyle name="ColStyle1 25 5" xfId="957"/>
    <cellStyle name="ColStyle1 25 5 2" xfId="958"/>
    <cellStyle name="ColStyle1 25 5 3" xfId="959"/>
    <cellStyle name="ColStyle1 25 6" xfId="960"/>
    <cellStyle name="ColStyle1 25 6 2" xfId="961"/>
    <cellStyle name="ColStyle1 25 6 3" xfId="962"/>
    <cellStyle name="ColStyle1 25 7" xfId="963"/>
    <cellStyle name="ColStyle1 25 7 2" xfId="964"/>
    <cellStyle name="ColStyle1 25 7 3" xfId="965"/>
    <cellStyle name="ColStyle1 25 8" xfId="966"/>
    <cellStyle name="ColStyle1 25 9" xfId="967"/>
    <cellStyle name="ColStyle1 26" xfId="968"/>
    <cellStyle name="ColStyle1 26 10" xfId="969"/>
    <cellStyle name="ColStyle1 26 2" xfId="970"/>
    <cellStyle name="ColStyle1 26 2 2" xfId="971"/>
    <cellStyle name="ColStyle1 26 2 2 2" xfId="972"/>
    <cellStyle name="ColStyle1 26 2 2 2 2" xfId="973"/>
    <cellStyle name="ColStyle1 26 2 2 2 3" xfId="974"/>
    <cellStyle name="ColStyle1 26 2 2 3" xfId="975"/>
    <cellStyle name="ColStyle1 26 2 2 4" xfId="976"/>
    <cellStyle name="ColStyle1 26 2 3" xfId="977"/>
    <cellStyle name="ColStyle1 26 2 3 2" xfId="978"/>
    <cellStyle name="ColStyle1 26 2 3 3" xfId="979"/>
    <cellStyle name="ColStyle1 26 2 4" xfId="980"/>
    <cellStyle name="ColStyle1 26 2 4 2" xfId="981"/>
    <cellStyle name="ColStyle1 26 2 5" xfId="982"/>
    <cellStyle name="ColStyle1 26 3" xfId="983"/>
    <cellStyle name="ColStyle1 26 3 2" xfId="984"/>
    <cellStyle name="ColStyle1 26 3 2 2" xfId="985"/>
    <cellStyle name="ColStyle1 26 3 2 3" xfId="986"/>
    <cellStyle name="ColStyle1 26 3 3" xfId="987"/>
    <cellStyle name="ColStyle1 26 3 4" xfId="988"/>
    <cellStyle name="ColStyle1 26 4" xfId="989"/>
    <cellStyle name="ColStyle1 26 4 2" xfId="990"/>
    <cellStyle name="ColStyle1 26 4 2 2" xfId="991"/>
    <cellStyle name="ColStyle1 26 4 2 3" xfId="992"/>
    <cellStyle name="ColStyle1 26 4 3" xfId="993"/>
    <cellStyle name="ColStyle1 26 4 4" xfId="994"/>
    <cellStyle name="ColStyle1 26 5" xfId="995"/>
    <cellStyle name="ColStyle1 26 5 2" xfId="996"/>
    <cellStyle name="ColStyle1 26 5 3" xfId="997"/>
    <cellStyle name="ColStyle1 26 6" xfId="998"/>
    <cellStyle name="ColStyle1 26 6 2" xfId="999"/>
    <cellStyle name="ColStyle1 26 6 3" xfId="1000"/>
    <cellStyle name="ColStyle1 26 7" xfId="1001"/>
    <cellStyle name="ColStyle1 26 7 2" xfId="1002"/>
    <cellStyle name="ColStyle1 26 7 3" xfId="1003"/>
    <cellStyle name="ColStyle1 26 8" xfId="1004"/>
    <cellStyle name="ColStyle1 26 9" xfId="1005"/>
    <cellStyle name="ColStyle1 27" xfId="1006"/>
    <cellStyle name="ColStyle1 27 2" xfId="1007"/>
    <cellStyle name="ColStyle1 27 2 2" xfId="1008"/>
    <cellStyle name="ColStyle1 27 2 2 2" xfId="1009"/>
    <cellStyle name="ColStyle1 27 2 2 2 2" xfId="1010"/>
    <cellStyle name="ColStyle1 27 2 2 2 3" xfId="1011"/>
    <cellStyle name="ColStyle1 27 2 2 3" xfId="1012"/>
    <cellStyle name="ColStyle1 27 2 2 4" xfId="1013"/>
    <cellStyle name="ColStyle1 27 2 3" xfId="1014"/>
    <cellStyle name="ColStyle1 27 2 3 2" xfId="1015"/>
    <cellStyle name="ColStyle1 27 2 3 3" xfId="1016"/>
    <cellStyle name="ColStyle1 27 2 4" xfId="1017"/>
    <cellStyle name="ColStyle1 27 2 4 2" xfId="1018"/>
    <cellStyle name="ColStyle1 27 2 5" xfId="1019"/>
    <cellStyle name="ColStyle1 27 3" xfId="1020"/>
    <cellStyle name="ColStyle1 27 3 2" xfId="1021"/>
    <cellStyle name="ColStyle1 27 3 2 2" xfId="1022"/>
    <cellStyle name="ColStyle1 27 3 2 3" xfId="1023"/>
    <cellStyle name="ColStyle1 27 3 3" xfId="1024"/>
    <cellStyle name="ColStyle1 27 3 4" xfId="1025"/>
    <cellStyle name="ColStyle1 27 4" xfId="1026"/>
    <cellStyle name="ColStyle1 27 4 2" xfId="1027"/>
    <cellStyle name="ColStyle1 27 4 2 2" xfId="1028"/>
    <cellStyle name="ColStyle1 27 4 2 3" xfId="1029"/>
    <cellStyle name="ColStyle1 27 4 3" xfId="1030"/>
    <cellStyle name="ColStyle1 27 4 4" xfId="1031"/>
    <cellStyle name="ColStyle1 27 5" xfId="1032"/>
    <cellStyle name="ColStyle1 27 6" xfId="1033"/>
    <cellStyle name="ColStyle1 27 6 2" xfId="1034"/>
    <cellStyle name="ColStyle1 27 6 3" xfId="1035"/>
    <cellStyle name="ColStyle1 27 7" xfId="1036"/>
    <cellStyle name="ColStyle1 27 7 2" xfId="1037"/>
    <cellStyle name="ColStyle1 27 8" xfId="1038"/>
    <cellStyle name="ColStyle1 27 9" xfId="1039"/>
    <cellStyle name="ColStyle1 28" xfId="1040"/>
    <cellStyle name="ColStyle1 28 2" xfId="1041"/>
    <cellStyle name="ColStyle1 28 2 2" xfId="1042"/>
    <cellStyle name="ColStyle1 28 2 2 2" xfId="1043"/>
    <cellStyle name="ColStyle1 28 2 2 2 2" xfId="1044"/>
    <cellStyle name="ColStyle1 28 2 2 2 3" xfId="1045"/>
    <cellStyle name="ColStyle1 28 2 2 3" xfId="1046"/>
    <cellStyle name="ColStyle1 28 2 2 4" xfId="1047"/>
    <cellStyle name="ColStyle1 28 2 3" xfId="1048"/>
    <cellStyle name="ColStyle1 28 2 3 2" xfId="1049"/>
    <cellStyle name="ColStyle1 28 2 3 3" xfId="1050"/>
    <cellStyle name="ColStyle1 28 2 4" xfId="1051"/>
    <cellStyle name="ColStyle1 28 2 4 2" xfId="1052"/>
    <cellStyle name="ColStyle1 28 2 5" xfId="1053"/>
    <cellStyle name="ColStyle1 28 3" xfId="1054"/>
    <cellStyle name="ColStyle1 28 3 2" xfId="1055"/>
    <cellStyle name="ColStyle1 28 3 2 2" xfId="1056"/>
    <cellStyle name="ColStyle1 28 3 2 3" xfId="1057"/>
    <cellStyle name="ColStyle1 28 3 3" xfId="1058"/>
    <cellStyle name="ColStyle1 28 3 4" xfId="1059"/>
    <cellStyle name="ColStyle1 28 4" xfId="1060"/>
    <cellStyle name="ColStyle1 28 4 2" xfId="1061"/>
    <cellStyle name="ColStyle1 28 4 2 2" xfId="1062"/>
    <cellStyle name="ColStyle1 28 4 2 3" xfId="1063"/>
    <cellStyle name="ColStyle1 28 4 3" xfId="1064"/>
    <cellStyle name="ColStyle1 28 4 4" xfId="1065"/>
    <cellStyle name="ColStyle1 28 5" xfId="1066"/>
    <cellStyle name="ColStyle1 28 5 2" xfId="1067"/>
    <cellStyle name="ColStyle1 28 5 3" xfId="1068"/>
    <cellStyle name="ColStyle1 28 6" xfId="1069"/>
    <cellStyle name="ColStyle1 28 6 2" xfId="1070"/>
    <cellStyle name="ColStyle1 28 7" xfId="1071"/>
    <cellStyle name="ColStyle1 28 8" xfId="1072"/>
    <cellStyle name="ColStyle1 29" xfId="1073"/>
    <cellStyle name="ColStyle1 29 2" xfId="1074"/>
    <cellStyle name="ColStyle1 29 2 2" xfId="1075"/>
    <cellStyle name="ColStyle1 29 2 2 2" xfId="1076"/>
    <cellStyle name="ColStyle1 29 2 2 2 2" xfId="1077"/>
    <cellStyle name="ColStyle1 29 2 2 2 3" xfId="1078"/>
    <cellStyle name="ColStyle1 29 2 2 3" xfId="1079"/>
    <cellStyle name="ColStyle1 29 2 2 4" xfId="1080"/>
    <cellStyle name="ColStyle1 29 2 3" xfId="1081"/>
    <cellStyle name="ColStyle1 29 2 3 2" xfId="1082"/>
    <cellStyle name="ColStyle1 29 2 3 3" xfId="1083"/>
    <cellStyle name="ColStyle1 29 2 4" xfId="1084"/>
    <cellStyle name="ColStyle1 29 2 4 2" xfId="1085"/>
    <cellStyle name="ColStyle1 29 2 5" xfId="1086"/>
    <cellStyle name="ColStyle1 29 3" xfId="1087"/>
    <cellStyle name="ColStyle1 29 3 2" xfId="1088"/>
    <cellStyle name="ColStyle1 29 3 2 2" xfId="1089"/>
    <cellStyle name="ColStyle1 29 3 2 3" xfId="1090"/>
    <cellStyle name="ColStyle1 29 3 3" xfId="1091"/>
    <cellStyle name="ColStyle1 29 3 4" xfId="1092"/>
    <cellStyle name="ColStyle1 29 4" xfId="1093"/>
    <cellStyle name="ColStyle1 29 4 2" xfId="1094"/>
    <cellStyle name="ColStyle1 29 4 2 2" xfId="1095"/>
    <cellStyle name="ColStyle1 29 4 2 3" xfId="1096"/>
    <cellStyle name="ColStyle1 29 4 3" xfId="1097"/>
    <cellStyle name="ColStyle1 29 4 4" xfId="1098"/>
    <cellStyle name="ColStyle1 29 5" xfId="1099"/>
    <cellStyle name="ColStyle1 29 5 2" xfId="1100"/>
    <cellStyle name="ColStyle1 29 5 3" xfId="1101"/>
    <cellStyle name="ColStyle1 29 6" xfId="1102"/>
    <cellStyle name="ColStyle1 29 6 2" xfId="1103"/>
    <cellStyle name="ColStyle1 29 7" xfId="1104"/>
    <cellStyle name="ColStyle1 29 8" xfId="1105"/>
    <cellStyle name="ColStyle1 3" xfId="1106"/>
    <cellStyle name="ColStyle1 3 10" xfId="1107"/>
    <cellStyle name="ColStyle1 3 10 2" xfId="1108"/>
    <cellStyle name="ColStyle1 3 10 2 2" xfId="1109"/>
    <cellStyle name="ColStyle1 3 10 2 3" xfId="1110"/>
    <cellStyle name="ColStyle1 3 10 3" xfId="1111"/>
    <cellStyle name="ColStyle1 3 10 4" xfId="1112"/>
    <cellStyle name="ColStyle1 3 10 5" xfId="1113"/>
    <cellStyle name="ColStyle1 3 11" xfId="1114"/>
    <cellStyle name="ColStyle1 3 11 2" xfId="1115"/>
    <cellStyle name="ColStyle1 3 11 2 2" xfId="1116"/>
    <cellStyle name="ColStyle1 3 11 2 3" xfId="1117"/>
    <cellStyle name="ColStyle1 3 11 3" xfId="1118"/>
    <cellStyle name="ColStyle1 3 11 4" xfId="1119"/>
    <cellStyle name="ColStyle1 3 11 5" xfId="1120"/>
    <cellStyle name="ColStyle1 3 12" xfId="1121"/>
    <cellStyle name="ColStyle1 3 12 2" xfId="1122"/>
    <cellStyle name="ColStyle1 3 12 2 2" xfId="1123"/>
    <cellStyle name="ColStyle1 3 12 2 3" xfId="1124"/>
    <cellStyle name="ColStyle1 3 12 3" xfId="1125"/>
    <cellStyle name="ColStyle1 3 12 4" xfId="1126"/>
    <cellStyle name="ColStyle1 3 12 5" xfId="1127"/>
    <cellStyle name="ColStyle1 3 13" xfId="1128"/>
    <cellStyle name="ColStyle1 3 13 2" xfId="1129"/>
    <cellStyle name="ColStyle1 3 13 2 2" xfId="1130"/>
    <cellStyle name="ColStyle1 3 13 2 3" xfId="1131"/>
    <cellStyle name="ColStyle1 3 13 3" xfId="1132"/>
    <cellStyle name="ColStyle1 3 13 4" xfId="1133"/>
    <cellStyle name="ColStyle1 3 13 5" xfId="1134"/>
    <cellStyle name="ColStyle1 3 14" xfId="1135"/>
    <cellStyle name="ColStyle1 3 14 2" xfId="1136"/>
    <cellStyle name="ColStyle1 3 14 2 2" xfId="1137"/>
    <cellStyle name="ColStyle1 3 14 2 3" xfId="1138"/>
    <cellStyle name="ColStyle1 3 14 3" xfId="1139"/>
    <cellStyle name="ColStyle1 3 14 4" xfId="1140"/>
    <cellStyle name="ColStyle1 3 14 5" xfId="1141"/>
    <cellStyle name="ColStyle1 3 15" xfId="1142"/>
    <cellStyle name="ColStyle1 3 15 2" xfId="1143"/>
    <cellStyle name="ColStyle1 3 15 2 2" xfId="1144"/>
    <cellStyle name="ColStyle1 3 15 2 3" xfId="1145"/>
    <cellStyle name="ColStyle1 3 15 3" xfId="1146"/>
    <cellStyle name="ColStyle1 3 15 4" xfId="1147"/>
    <cellStyle name="ColStyle1 3 15 5" xfId="1148"/>
    <cellStyle name="ColStyle1 3 16" xfId="1149"/>
    <cellStyle name="ColStyle1 3 16 2" xfId="1150"/>
    <cellStyle name="ColStyle1 3 16 2 2" xfId="1151"/>
    <cellStyle name="ColStyle1 3 16 2 3" xfId="1152"/>
    <cellStyle name="ColStyle1 3 16 3" xfId="1153"/>
    <cellStyle name="ColStyle1 3 16 4" xfId="1154"/>
    <cellStyle name="ColStyle1 3 16 5" xfId="1155"/>
    <cellStyle name="ColStyle1 3 17" xfId="1156"/>
    <cellStyle name="ColStyle1 3 17 2" xfId="1157"/>
    <cellStyle name="ColStyle1 3 17 2 2" xfId="1158"/>
    <cellStyle name="ColStyle1 3 17 2 3" xfId="1159"/>
    <cellStyle name="ColStyle1 3 17 3" xfId="1160"/>
    <cellStyle name="ColStyle1 3 17 4" xfId="1161"/>
    <cellStyle name="ColStyle1 3 17 5" xfId="1162"/>
    <cellStyle name="ColStyle1 3 18" xfId="1163"/>
    <cellStyle name="ColStyle1 3 18 2" xfId="1164"/>
    <cellStyle name="ColStyle1 3 18 2 2" xfId="1165"/>
    <cellStyle name="ColStyle1 3 18 2 3" xfId="1166"/>
    <cellStyle name="ColStyle1 3 18 3" xfId="1167"/>
    <cellStyle name="ColStyle1 3 18 4" xfId="1168"/>
    <cellStyle name="ColStyle1 3 18 5" xfId="1169"/>
    <cellStyle name="ColStyle1 3 19" xfId="1170"/>
    <cellStyle name="ColStyle1 3 19 2" xfId="1171"/>
    <cellStyle name="ColStyle1 3 19 2 2" xfId="1172"/>
    <cellStyle name="ColStyle1 3 19 2 3" xfId="1173"/>
    <cellStyle name="ColStyle1 3 19 3" xfId="1174"/>
    <cellStyle name="ColStyle1 3 19 4" xfId="1175"/>
    <cellStyle name="ColStyle1 3 19 5" xfId="1176"/>
    <cellStyle name="ColStyle1 3 2" xfId="1177"/>
    <cellStyle name="ColStyle1 3 2 10" xfId="1178"/>
    <cellStyle name="ColStyle1 3 2 10 2" xfId="1179"/>
    <cellStyle name="ColStyle1 3 2 10 2 2" xfId="1180"/>
    <cellStyle name="ColStyle1 3 2 10 2 3" xfId="1181"/>
    <cellStyle name="ColStyle1 3 2 10 3" xfId="1182"/>
    <cellStyle name="ColStyle1 3 2 10 4" xfId="1183"/>
    <cellStyle name="ColStyle1 3 2 10 5" xfId="1184"/>
    <cellStyle name="ColStyle1 3 2 11" xfId="1185"/>
    <cellStyle name="ColStyle1 3 2 11 2" xfId="1186"/>
    <cellStyle name="ColStyle1 3 2 11 2 2" xfId="1187"/>
    <cellStyle name="ColStyle1 3 2 11 2 3" xfId="1188"/>
    <cellStyle name="ColStyle1 3 2 11 3" xfId="1189"/>
    <cellStyle name="ColStyle1 3 2 11 4" xfId="1190"/>
    <cellStyle name="ColStyle1 3 2 11 5" xfId="1191"/>
    <cellStyle name="ColStyle1 3 2 12" xfId="1192"/>
    <cellStyle name="ColStyle1 3 2 12 2" xfId="1193"/>
    <cellStyle name="ColStyle1 3 2 12 2 2" xfId="1194"/>
    <cellStyle name="ColStyle1 3 2 12 2 3" xfId="1195"/>
    <cellStyle name="ColStyle1 3 2 12 3" xfId="1196"/>
    <cellStyle name="ColStyle1 3 2 12 4" xfId="1197"/>
    <cellStyle name="ColStyle1 3 2 12 5" xfId="1198"/>
    <cellStyle name="ColStyle1 3 2 13" xfId="1199"/>
    <cellStyle name="ColStyle1 3 2 13 2" xfId="1200"/>
    <cellStyle name="ColStyle1 3 2 13 2 2" xfId="1201"/>
    <cellStyle name="ColStyle1 3 2 13 2 3" xfId="1202"/>
    <cellStyle name="ColStyle1 3 2 13 3" xfId="1203"/>
    <cellStyle name="ColStyle1 3 2 13 4" xfId="1204"/>
    <cellStyle name="ColStyle1 3 2 13 5" xfId="1205"/>
    <cellStyle name="ColStyle1 3 2 14" xfId="1206"/>
    <cellStyle name="ColStyle1 3 2 14 2" xfId="1207"/>
    <cellStyle name="ColStyle1 3 2 14 2 2" xfId="1208"/>
    <cellStyle name="ColStyle1 3 2 14 2 3" xfId="1209"/>
    <cellStyle name="ColStyle1 3 2 14 3" xfId="1210"/>
    <cellStyle name="ColStyle1 3 2 14 4" xfId="1211"/>
    <cellStyle name="ColStyle1 3 2 14 5" xfId="1212"/>
    <cellStyle name="ColStyle1 3 2 15" xfId="1213"/>
    <cellStyle name="ColStyle1 3 2 15 2" xfId="1214"/>
    <cellStyle name="ColStyle1 3 2 15 2 2" xfId="1215"/>
    <cellStyle name="ColStyle1 3 2 15 2 3" xfId="1216"/>
    <cellStyle name="ColStyle1 3 2 15 3" xfId="1217"/>
    <cellStyle name="ColStyle1 3 2 15 4" xfId="1218"/>
    <cellStyle name="ColStyle1 3 2 15 5" xfId="1219"/>
    <cellStyle name="ColStyle1 3 2 16" xfId="1220"/>
    <cellStyle name="ColStyle1 3 2 16 2" xfId="1221"/>
    <cellStyle name="ColStyle1 3 2 16 2 2" xfId="1222"/>
    <cellStyle name="ColStyle1 3 2 16 2 3" xfId="1223"/>
    <cellStyle name="ColStyle1 3 2 16 3" xfId="1224"/>
    <cellStyle name="ColStyle1 3 2 16 4" xfId="1225"/>
    <cellStyle name="ColStyle1 3 2 16 5" xfId="1226"/>
    <cellStyle name="ColStyle1 3 2 17" xfId="1227"/>
    <cellStyle name="ColStyle1 3 2 17 2" xfId="1228"/>
    <cellStyle name="ColStyle1 3 2 17 2 2" xfId="1229"/>
    <cellStyle name="ColStyle1 3 2 17 2 3" xfId="1230"/>
    <cellStyle name="ColStyle1 3 2 17 3" xfId="1231"/>
    <cellStyle name="ColStyle1 3 2 17 4" xfId="1232"/>
    <cellStyle name="ColStyle1 3 2 17 5" xfId="1233"/>
    <cellStyle name="ColStyle1 3 2 18" xfId="1234"/>
    <cellStyle name="ColStyle1 3 2 18 2" xfId="1235"/>
    <cellStyle name="ColStyle1 3 2 18 2 2" xfId="1236"/>
    <cellStyle name="ColStyle1 3 2 18 2 3" xfId="1237"/>
    <cellStyle name="ColStyle1 3 2 18 3" xfId="1238"/>
    <cellStyle name="ColStyle1 3 2 18 4" xfId="1239"/>
    <cellStyle name="ColStyle1 3 2 18 5" xfId="1240"/>
    <cellStyle name="ColStyle1 3 2 19" xfId="1241"/>
    <cellStyle name="ColStyle1 3 2 19 2" xfId="1242"/>
    <cellStyle name="ColStyle1 3 2 19 2 2" xfId="1243"/>
    <cellStyle name="ColStyle1 3 2 19 2 3" xfId="1244"/>
    <cellStyle name="ColStyle1 3 2 19 3" xfId="1245"/>
    <cellStyle name="ColStyle1 3 2 19 4" xfId="1246"/>
    <cellStyle name="ColStyle1 3 2 19 5" xfId="1247"/>
    <cellStyle name="ColStyle1 3 2 2" xfId="1248"/>
    <cellStyle name="ColStyle1 3 2 2 2" xfId="1249"/>
    <cellStyle name="ColStyle1 3 2 2 2 2" xfId="1250"/>
    <cellStyle name="ColStyle1 3 2 2 2 2 2" xfId="1251"/>
    <cellStyle name="ColStyle1 3 2 2 2 2 3" xfId="1252"/>
    <cellStyle name="ColStyle1 3 2 2 2 3" xfId="1253"/>
    <cellStyle name="ColStyle1 3 2 2 2 4" xfId="1254"/>
    <cellStyle name="ColStyle1 3 2 2 3" xfId="1255"/>
    <cellStyle name="ColStyle1 3 2 2 3 2" xfId="1256"/>
    <cellStyle name="ColStyle1 3 2 2 3 3" xfId="1257"/>
    <cellStyle name="ColStyle1 3 2 2 4" xfId="1258"/>
    <cellStyle name="ColStyle1 3 2 2 5" xfId="1259"/>
    <cellStyle name="ColStyle1 3 2 2 6" xfId="1260"/>
    <cellStyle name="ColStyle1 3 2 20" xfId="1261"/>
    <cellStyle name="ColStyle1 3 2 20 2" xfId="1262"/>
    <cellStyle name="ColStyle1 3 2 20 2 2" xfId="1263"/>
    <cellStyle name="ColStyle1 3 2 20 2 3" xfId="1264"/>
    <cellStyle name="ColStyle1 3 2 20 3" xfId="1265"/>
    <cellStyle name="ColStyle1 3 2 20 4" xfId="1266"/>
    <cellStyle name="ColStyle1 3 2 20 5" xfId="1267"/>
    <cellStyle name="ColStyle1 3 2 21" xfId="1268"/>
    <cellStyle name="ColStyle1 3 2 21 2" xfId="1269"/>
    <cellStyle name="ColStyle1 3 2 21 2 2" xfId="1270"/>
    <cellStyle name="ColStyle1 3 2 21 2 3" xfId="1271"/>
    <cellStyle name="ColStyle1 3 2 21 3" xfId="1272"/>
    <cellStyle name="ColStyle1 3 2 21 4" xfId="1273"/>
    <cellStyle name="ColStyle1 3 2 21 5" xfId="1274"/>
    <cellStyle name="ColStyle1 3 2 22" xfId="1275"/>
    <cellStyle name="ColStyle1 3 2 22 2" xfId="1276"/>
    <cellStyle name="ColStyle1 3 2 22 2 2" xfId="1277"/>
    <cellStyle name="ColStyle1 3 2 22 2 3" xfId="1278"/>
    <cellStyle name="ColStyle1 3 2 22 3" xfId="1279"/>
    <cellStyle name="ColStyle1 3 2 22 4" xfId="1280"/>
    <cellStyle name="ColStyle1 3 2 23" xfId="1281"/>
    <cellStyle name="ColStyle1 3 2 23 2" xfId="1282"/>
    <cellStyle name="ColStyle1 3 2 23 3" xfId="1283"/>
    <cellStyle name="ColStyle1 3 2 24" xfId="1284"/>
    <cellStyle name="ColStyle1 3 2 24 2" xfId="1285"/>
    <cellStyle name="ColStyle1 3 2 24 3" xfId="1286"/>
    <cellStyle name="ColStyle1 3 2 25" xfId="1287"/>
    <cellStyle name="ColStyle1 3 2 25 2" xfId="1288"/>
    <cellStyle name="ColStyle1 3 2 26" xfId="1289"/>
    <cellStyle name="ColStyle1 3 2 27" xfId="1290"/>
    <cellStyle name="ColStyle1 3 2 28" xfId="1291"/>
    <cellStyle name="ColStyle1 3 2 29" xfId="1292"/>
    <cellStyle name="ColStyle1 3 2 3" xfId="1293"/>
    <cellStyle name="ColStyle1 3 2 3 2" xfId="1294"/>
    <cellStyle name="ColStyle1 3 2 3 2 2" xfId="1295"/>
    <cellStyle name="ColStyle1 3 2 3 2 3" xfId="1296"/>
    <cellStyle name="ColStyle1 3 2 3 3" xfId="1297"/>
    <cellStyle name="ColStyle1 3 2 3 4" xfId="1298"/>
    <cellStyle name="ColStyle1 3 2 3 5" xfId="1299"/>
    <cellStyle name="ColStyle1 3 2 30" xfId="1300"/>
    <cellStyle name="ColStyle1 3 2 4" xfId="1301"/>
    <cellStyle name="ColStyle1 3 2 4 2" xfId="1302"/>
    <cellStyle name="ColStyle1 3 2 4 2 2" xfId="1303"/>
    <cellStyle name="ColStyle1 3 2 4 2 3" xfId="1304"/>
    <cellStyle name="ColStyle1 3 2 4 3" xfId="1305"/>
    <cellStyle name="ColStyle1 3 2 4 4" xfId="1306"/>
    <cellStyle name="ColStyle1 3 2 4 5" xfId="1307"/>
    <cellStyle name="ColStyle1 3 2 5" xfId="1308"/>
    <cellStyle name="ColStyle1 3 2 5 2" xfId="1309"/>
    <cellStyle name="ColStyle1 3 2 5 2 2" xfId="1310"/>
    <cellStyle name="ColStyle1 3 2 5 2 3" xfId="1311"/>
    <cellStyle name="ColStyle1 3 2 5 3" xfId="1312"/>
    <cellStyle name="ColStyle1 3 2 5 4" xfId="1313"/>
    <cellStyle name="ColStyle1 3 2 5 5" xfId="1314"/>
    <cellStyle name="ColStyle1 3 2 6" xfId="1315"/>
    <cellStyle name="ColStyle1 3 2 6 2" xfId="1316"/>
    <cellStyle name="ColStyle1 3 2 6 2 2" xfId="1317"/>
    <cellStyle name="ColStyle1 3 2 6 2 3" xfId="1318"/>
    <cellStyle name="ColStyle1 3 2 6 3" xfId="1319"/>
    <cellStyle name="ColStyle1 3 2 6 4" xfId="1320"/>
    <cellStyle name="ColStyle1 3 2 6 5" xfId="1321"/>
    <cellStyle name="ColStyle1 3 2 7" xfId="1322"/>
    <cellStyle name="ColStyle1 3 2 7 2" xfId="1323"/>
    <cellStyle name="ColStyle1 3 2 7 2 2" xfId="1324"/>
    <cellStyle name="ColStyle1 3 2 7 2 3" xfId="1325"/>
    <cellStyle name="ColStyle1 3 2 7 3" xfId="1326"/>
    <cellStyle name="ColStyle1 3 2 7 4" xfId="1327"/>
    <cellStyle name="ColStyle1 3 2 7 5" xfId="1328"/>
    <cellStyle name="ColStyle1 3 2 8" xfId="1329"/>
    <cellStyle name="ColStyle1 3 2 8 2" xfId="1330"/>
    <cellStyle name="ColStyle1 3 2 8 2 2" xfId="1331"/>
    <cellStyle name="ColStyle1 3 2 8 2 3" xfId="1332"/>
    <cellStyle name="ColStyle1 3 2 8 3" xfId="1333"/>
    <cellStyle name="ColStyle1 3 2 8 4" xfId="1334"/>
    <cellStyle name="ColStyle1 3 2 8 5" xfId="1335"/>
    <cellStyle name="ColStyle1 3 2 9" xfId="1336"/>
    <cellStyle name="ColStyle1 3 2 9 2" xfId="1337"/>
    <cellStyle name="ColStyle1 3 2 9 2 2" xfId="1338"/>
    <cellStyle name="ColStyle1 3 2 9 2 3" xfId="1339"/>
    <cellStyle name="ColStyle1 3 2 9 3" xfId="1340"/>
    <cellStyle name="ColStyle1 3 2 9 4" xfId="1341"/>
    <cellStyle name="ColStyle1 3 2 9 5" xfId="1342"/>
    <cellStyle name="ColStyle1 3 20" xfId="1343"/>
    <cellStyle name="ColStyle1 3 20 2" xfId="1344"/>
    <cellStyle name="ColStyle1 3 20 2 2" xfId="1345"/>
    <cellStyle name="ColStyle1 3 20 2 3" xfId="1346"/>
    <cellStyle name="ColStyle1 3 20 3" xfId="1347"/>
    <cellStyle name="ColStyle1 3 20 4" xfId="1348"/>
    <cellStyle name="ColStyle1 3 20 5" xfId="1349"/>
    <cellStyle name="ColStyle1 3 21" xfId="1350"/>
    <cellStyle name="ColStyle1 3 21 2" xfId="1351"/>
    <cellStyle name="ColStyle1 3 21 2 2" xfId="1352"/>
    <cellStyle name="ColStyle1 3 21 2 3" xfId="1353"/>
    <cellStyle name="ColStyle1 3 21 3" xfId="1354"/>
    <cellStyle name="ColStyle1 3 21 4" xfId="1355"/>
    <cellStyle name="ColStyle1 3 21 5" xfId="1356"/>
    <cellStyle name="ColStyle1 3 22" xfId="1357"/>
    <cellStyle name="ColStyle1 3 22 2" xfId="1358"/>
    <cellStyle name="ColStyle1 3 22 2 2" xfId="1359"/>
    <cellStyle name="ColStyle1 3 22 2 3" xfId="1360"/>
    <cellStyle name="ColStyle1 3 22 3" xfId="1361"/>
    <cellStyle name="ColStyle1 3 22 4" xfId="1362"/>
    <cellStyle name="ColStyle1 3 22 5" xfId="1363"/>
    <cellStyle name="ColStyle1 3 23" xfId="1364"/>
    <cellStyle name="ColStyle1 3 23 2" xfId="1365"/>
    <cellStyle name="ColStyle1 3 23 2 2" xfId="1366"/>
    <cellStyle name="ColStyle1 3 23 2 3" xfId="1367"/>
    <cellStyle name="ColStyle1 3 23 3" xfId="1368"/>
    <cellStyle name="ColStyle1 3 23 4" xfId="1369"/>
    <cellStyle name="ColStyle1 3 23 5" xfId="1370"/>
    <cellStyle name="ColStyle1 3 24" xfId="1371"/>
    <cellStyle name="ColStyle1 3 24 2" xfId="1372"/>
    <cellStyle name="ColStyle1 3 24 2 2" xfId="1373"/>
    <cellStyle name="ColStyle1 3 24 2 3" xfId="1374"/>
    <cellStyle name="ColStyle1 3 24 3" xfId="1375"/>
    <cellStyle name="ColStyle1 3 24 4" xfId="1376"/>
    <cellStyle name="ColStyle1 3 24 5" xfId="1377"/>
    <cellStyle name="ColStyle1 3 25" xfId="1378"/>
    <cellStyle name="ColStyle1 3 25 2" xfId="1379"/>
    <cellStyle name="ColStyle1 3 25 2 2" xfId="1380"/>
    <cellStyle name="ColStyle1 3 25 2 3" xfId="1381"/>
    <cellStyle name="ColStyle1 3 25 3" xfId="1382"/>
    <cellStyle name="ColStyle1 3 25 4" xfId="1383"/>
    <cellStyle name="ColStyle1 3 26" xfId="1384"/>
    <cellStyle name="ColStyle1 3 26 2" xfId="1385"/>
    <cellStyle name="ColStyle1 3 26 3" xfId="1386"/>
    <cellStyle name="ColStyle1 3 27" xfId="1387"/>
    <cellStyle name="ColStyle1 3 27 2" xfId="1388"/>
    <cellStyle name="ColStyle1 3 27 3" xfId="1389"/>
    <cellStyle name="ColStyle1 3 28" xfId="1390"/>
    <cellStyle name="ColStyle1 3 28 2" xfId="1391"/>
    <cellStyle name="ColStyle1 3 28 3" xfId="1392"/>
    <cellStyle name="ColStyle1 3 29" xfId="1393"/>
    <cellStyle name="ColStyle1 3 29 2" xfId="1394"/>
    <cellStyle name="ColStyle1 3 3" xfId="1395"/>
    <cellStyle name="ColStyle1 3 3 10" xfId="1396"/>
    <cellStyle name="ColStyle1 3 3 10 2" xfId="1397"/>
    <cellStyle name="ColStyle1 3 3 10 2 2" xfId="1398"/>
    <cellStyle name="ColStyle1 3 3 10 2 3" xfId="1399"/>
    <cellStyle name="ColStyle1 3 3 10 3" xfId="1400"/>
    <cellStyle name="ColStyle1 3 3 10 4" xfId="1401"/>
    <cellStyle name="ColStyle1 3 3 10 5" xfId="1402"/>
    <cellStyle name="ColStyle1 3 3 11" xfId="1403"/>
    <cellStyle name="ColStyle1 3 3 11 2" xfId="1404"/>
    <cellStyle name="ColStyle1 3 3 11 2 2" xfId="1405"/>
    <cellStyle name="ColStyle1 3 3 11 2 3" xfId="1406"/>
    <cellStyle name="ColStyle1 3 3 11 3" xfId="1407"/>
    <cellStyle name="ColStyle1 3 3 11 4" xfId="1408"/>
    <cellStyle name="ColStyle1 3 3 11 5" xfId="1409"/>
    <cellStyle name="ColStyle1 3 3 12" xfId="1410"/>
    <cellStyle name="ColStyle1 3 3 12 2" xfId="1411"/>
    <cellStyle name="ColStyle1 3 3 12 2 2" xfId="1412"/>
    <cellStyle name="ColStyle1 3 3 12 2 3" xfId="1413"/>
    <cellStyle name="ColStyle1 3 3 12 3" xfId="1414"/>
    <cellStyle name="ColStyle1 3 3 12 4" xfId="1415"/>
    <cellStyle name="ColStyle1 3 3 12 5" xfId="1416"/>
    <cellStyle name="ColStyle1 3 3 13" xfId="1417"/>
    <cellStyle name="ColStyle1 3 3 13 2" xfId="1418"/>
    <cellStyle name="ColStyle1 3 3 13 2 2" xfId="1419"/>
    <cellStyle name="ColStyle1 3 3 13 2 3" xfId="1420"/>
    <cellStyle name="ColStyle1 3 3 13 3" xfId="1421"/>
    <cellStyle name="ColStyle1 3 3 13 4" xfId="1422"/>
    <cellStyle name="ColStyle1 3 3 13 5" xfId="1423"/>
    <cellStyle name="ColStyle1 3 3 14" xfId="1424"/>
    <cellStyle name="ColStyle1 3 3 14 2" xfId="1425"/>
    <cellStyle name="ColStyle1 3 3 14 2 2" xfId="1426"/>
    <cellStyle name="ColStyle1 3 3 14 2 3" xfId="1427"/>
    <cellStyle name="ColStyle1 3 3 14 3" xfId="1428"/>
    <cellStyle name="ColStyle1 3 3 14 4" xfId="1429"/>
    <cellStyle name="ColStyle1 3 3 14 5" xfId="1430"/>
    <cellStyle name="ColStyle1 3 3 15" xfId="1431"/>
    <cellStyle name="ColStyle1 3 3 15 2" xfId="1432"/>
    <cellStyle name="ColStyle1 3 3 15 2 2" xfId="1433"/>
    <cellStyle name="ColStyle1 3 3 15 2 3" xfId="1434"/>
    <cellStyle name="ColStyle1 3 3 15 3" xfId="1435"/>
    <cellStyle name="ColStyle1 3 3 15 4" xfId="1436"/>
    <cellStyle name="ColStyle1 3 3 15 5" xfId="1437"/>
    <cellStyle name="ColStyle1 3 3 16" xfId="1438"/>
    <cellStyle name="ColStyle1 3 3 16 2" xfId="1439"/>
    <cellStyle name="ColStyle1 3 3 16 2 2" xfId="1440"/>
    <cellStyle name="ColStyle1 3 3 16 2 3" xfId="1441"/>
    <cellStyle name="ColStyle1 3 3 16 3" xfId="1442"/>
    <cellStyle name="ColStyle1 3 3 16 4" xfId="1443"/>
    <cellStyle name="ColStyle1 3 3 16 5" xfId="1444"/>
    <cellStyle name="ColStyle1 3 3 17" xfId="1445"/>
    <cellStyle name="ColStyle1 3 3 17 2" xfId="1446"/>
    <cellStyle name="ColStyle1 3 3 17 2 2" xfId="1447"/>
    <cellStyle name="ColStyle1 3 3 17 2 3" xfId="1448"/>
    <cellStyle name="ColStyle1 3 3 17 3" xfId="1449"/>
    <cellStyle name="ColStyle1 3 3 17 4" xfId="1450"/>
    <cellStyle name="ColStyle1 3 3 17 5" xfId="1451"/>
    <cellStyle name="ColStyle1 3 3 18" xfId="1452"/>
    <cellStyle name="ColStyle1 3 3 18 2" xfId="1453"/>
    <cellStyle name="ColStyle1 3 3 18 2 2" xfId="1454"/>
    <cellStyle name="ColStyle1 3 3 18 2 3" xfId="1455"/>
    <cellStyle name="ColStyle1 3 3 18 3" xfId="1456"/>
    <cellStyle name="ColStyle1 3 3 18 4" xfId="1457"/>
    <cellStyle name="ColStyle1 3 3 18 5" xfId="1458"/>
    <cellStyle name="ColStyle1 3 3 19" xfId="1459"/>
    <cellStyle name="ColStyle1 3 3 19 2" xfId="1460"/>
    <cellStyle name="ColStyle1 3 3 19 2 2" xfId="1461"/>
    <cellStyle name="ColStyle1 3 3 19 2 3" xfId="1462"/>
    <cellStyle name="ColStyle1 3 3 19 3" xfId="1463"/>
    <cellStyle name="ColStyle1 3 3 19 4" xfId="1464"/>
    <cellStyle name="ColStyle1 3 3 19 5" xfId="1465"/>
    <cellStyle name="ColStyle1 3 3 2" xfId="1466"/>
    <cellStyle name="ColStyle1 3 3 2 2" xfId="1467"/>
    <cellStyle name="ColStyle1 3 3 2 2 2" xfId="1468"/>
    <cellStyle name="ColStyle1 3 3 2 2 3" xfId="1469"/>
    <cellStyle name="ColStyle1 3 3 2 3" xfId="1470"/>
    <cellStyle name="ColStyle1 3 3 2 4" xfId="1471"/>
    <cellStyle name="ColStyle1 3 3 2 5" xfId="1472"/>
    <cellStyle name="ColStyle1 3 3 20" xfId="1473"/>
    <cellStyle name="ColStyle1 3 3 20 2" xfId="1474"/>
    <cellStyle name="ColStyle1 3 3 20 2 2" xfId="1475"/>
    <cellStyle name="ColStyle1 3 3 20 2 3" xfId="1476"/>
    <cellStyle name="ColStyle1 3 3 20 3" xfId="1477"/>
    <cellStyle name="ColStyle1 3 3 20 4" xfId="1478"/>
    <cellStyle name="ColStyle1 3 3 20 5" xfId="1479"/>
    <cellStyle name="ColStyle1 3 3 21" xfId="1480"/>
    <cellStyle name="ColStyle1 3 3 21 2" xfId="1481"/>
    <cellStyle name="ColStyle1 3 3 21 2 2" xfId="1482"/>
    <cellStyle name="ColStyle1 3 3 21 2 3" xfId="1483"/>
    <cellStyle name="ColStyle1 3 3 21 3" xfId="1484"/>
    <cellStyle name="ColStyle1 3 3 21 4" xfId="1485"/>
    <cellStyle name="ColStyle1 3 3 21 5" xfId="1486"/>
    <cellStyle name="ColStyle1 3 3 22" xfId="1487"/>
    <cellStyle name="ColStyle1 3 3 22 2" xfId="1488"/>
    <cellStyle name="ColStyle1 3 3 22 2 2" xfId="1489"/>
    <cellStyle name="ColStyle1 3 3 22 2 3" xfId="1490"/>
    <cellStyle name="ColStyle1 3 3 22 3" xfId="1491"/>
    <cellStyle name="ColStyle1 3 3 22 4" xfId="1492"/>
    <cellStyle name="ColStyle1 3 3 23" xfId="1493"/>
    <cellStyle name="ColStyle1 3 3 23 2" xfId="1494"/>
    <cellStyle name="ColStyle1 3 3 23 3" xfId="1495"/>
    <cellStyle name="ColStyle1 3 3 24" xfId="1496"/>
    <cellStyle name="ColStyle1 3 3 24 2" xfId="1497"/>
    <cellStyle name="ColStyle1 3 3 25" xfId="1498"/>
    <cellStyle name="ColStyle1 3 3 25 2" xfId="1499"/>
    <cellStyle name="ColStyle1 3 3 26" xfId="1500"/>
    <cellStyle name="ColStyle1 3 3 27" xfId="1501"/>
    <cellStyle name="ColStyle1 3 3 28" xfId="1502"/>
    <cellStyle name="ColStyle1 3 3 29" xfId="1503"/>
    <cellStyle name="ColStyle1 3 3 3" xfId="1504"/>
    <cellStyle name="ColStyle1 3 3 3 2" xfId="1505"/>
    <cellStyle name="ColStyle1 3 3 3 2 2" xfId="1506"/>
    <cellStyle name="ColStyle1 3 3 3 2 3" xfId="1507"/>
    <cellStyle name="ColStyle1 3 3 3 3" xfId="1508"/>
    <cellStyle name="ColStyle1 3 3 3 4" xfId="1509"/>
    <cellStyle name="ColStyle1 3 3 3 5" xfId="1510"/>
    <cellStyle name="ColStyle1 3 3 30" xfId="1511"/>
    <cellStyle name="ColStyle1 3 3 4" xfId="1512"/>
    <cellStyle name="ColStyle1 3 3 4 2" xfId="1513"/>
    <cellStyle name="ColStyle1 3 3 4 2 2" xfId="1514"/>
    <cellStyle name="ColStyle1 3 3 4 2 3" xfId="1515"/>
    <cellStyle name="ColStyle1 3 3 4 3" xfId="1516"/>
    <cellStyle name="ColStyle1 3 3 4 4" xfId="1517"/>
    <cellStyle name="ColStyle1 3 3 4 5" xfId="1518"/>
    <cellStyle name="ColStyle1 3 3 5" xfId="1519"/>
    <cellStyle name="ColStyle1 3 3 5 2" xfId="1520"/>
    <cellStyle name="ColStyle1 3 3 5 2 2" xfId="1521"/>
    <cellStyle name="ColStyle1 3 3 5 2 3" xfId="1522"/>
    <cellStyle name="ColStyle1 3 3 5 3" xfId="1523"/>
    <cellStyle name="ColStyle1 3 3 5 4" xfId="1524"/>
    <cellStyle name="ColStyle1 3 3 5 5" xfId="1525"/>
    <cellStyle name="ColStyle1 3 3 6" xfId="1526"/>
    <cellStyle name="ColStyle1 3 3 6 2" xfId="1527"/>
    <cellStyle name="ColStyle1 3 3 6 2 2" xfId="1528"/>
    <cellStyle name="ColStyle1 3 3 6 2 3" xfId="1529"/>
    <cellStyle name="ColStyle1 3 3 6 3" xfId="1530"/>
    <cellStyle name="ColStyle1 3 3 6 4" xfId="1531"/>
    <cellStyle name="ColStyle1 3 3 6 5" xfId="1532"/>
    <cellStyle name="ColStyle1 3 3 7" xfId="1533"/>
    <cellStyle name="ColStyle1 3 3 7 2" xfId="1534"/>
    <cellStyle name="ColStyle1 3 3 7 2 2" xfId="1535"/>
    <cellStyle name="ColStyle1 3 3 7 2 3" xfId="1536"/>
    <cellStyle name="ColStyle1 3 3 7 3" xfId="1537"/>
    <cellStyle name="ColStyle1 3 3 7 4" xfId="1538"/>
    <cellStyle name="ColStyle1 3 3 7 5" xfId="1539"/>
    <cellStyle name="ColStyle1 3 3 8" xfId="1540"/>
    <cellStyle name="ColStyle1 3 3 8 2" xfId="1541"/>
    <cellStyle name="ColStyle1 3 3 8 2 2" xfId="1542"/>
    <cellStyle name="ColStyle1 3 3 8 2 3" xfId="1543"/>
    <cellStyle name="ColStyle1 3 3 8 3" xfId="1544"/>
    <cellStyle name="ColStyle1 3 3 8 4" xfId="1545"/>
    <cellStyle name="ColStyle1 3 3 8 5" xfId="1546"/>
    <cellStyle name="ColStyle1 3 3 9" xfId="1547"/>
    <cellStyle name="ColStyle1 3 3 9 2" xfId="1548"/>
    <cellStyle name="ColStyle1 3 3 9 2 2" xfId="1549"/>
    <cellStyle name="ColStyle1 3 3 9 2 3" xfId="1550"/>
    <cellStyle name="ColStyle1 3 3 9 3" xfId="1551"/>
    <cellStyle name="ColStyle1 3 3 9 4" xfId="1552"/>
    <cellStyle name="ColStyle1 3 3 9 5" xfId="1553"/>
    <cellStyle name="ColStyle1 3 30" xfId="1554"/>
    <cellStyle name="ColStyle1 3 30 2" xfId="1555"/>
    <cellStyle name="ColStyle1 3 31" xfId="1556"/>
    <cellStyle name="ColStyle1 3 32" xfId="1557"/>
    <cellStyle name="ColStyle1 3 33" xfId="1558"/>
    <cellStyle name="ColStyle1 3 34" xfId="1559"/>
    <cellStyle name="ColStyle1 3 35" xfId="1560"/>
    <cellStyle name="ColStyle1 3 4" xfId="1561"/>
    <cellStyle name="ColStyle1 3 4 10" xfId="1562"/>
    <cellStyle name="ColStyle1 3 4 10 2" xfId="1563"/>
    <cellStyle name="ColStyle1 3 4 10 2 2" xfId="1564"/>
    <cellStyle name="ColStyle1 3 4 10 2 3" xfId="1565"/>
    <cellStyle name="ColStyle1 3 4 10 3" xfId="1566"/>
    <cellStyle name="ColStyle1 3 4 10 4" xfId="1567"/>
    <cellStyle name="ColStyle1 3 4 10 5" xfId="1568"/>
    <cellStyle name="ColStyle1 3 4 11" xfId="1569"/>
    <cellStyle name="ColStyle1 3 4 11 2" xfId="1570"/>
    <cellStyle name="ColStyle1 3 4 11 2 2" xfId="1571"/>
    <cellStyle name="ColStyle1 3 4 11 2 3" xfId="1572"/>
    <cellStyle name="ColStyle1 3 4 11 3" xfId="1573"/>
    <cellStyle name="ColStyle1 3 4 11 4" xfId="1574"/>
    <cellStyle name="ColStyle1 3 4 11 5" xfId="1575"/>
    <cellStyle name="ColStyle1 3 4 12" xfId="1576"/>
    <cellStyle name="ColStyle1 3 4 12 2" xfId="1577"/>
    <cellStyle name="ColStyle1 3 4 12 2 2" xfId="1578"/>
    <cellStyle name="ColStyle1 3 4 12 2 3" xfId="1579"/>
    <cellStyle name="ColStyle1 3 4 12 3" xfId="1580"/>
    <cellStyle name="ColStyle1 3 4 12 4" xfId="1581"/>
    <cellStyle name="ColStyle1 3 4 12 5" xfId="1582"/>
    <cellStyle name="ColStyle1 3 4 13" xfId="1583"/>
    <cellStyle name="ColStyle1 3 4 13 2" xfId="1584"/>
    <cellStyle name="ColStyle1 3 4 13 2 2" xfId="1585"/>
    <cellStyle name="ColStyle1 3 4 13 2 3" xfId="1586"/>
    <cellStyle name="ColStyle1 3 4 13 3" xfId="1587"/>
    <cellStyle name="ColStyle1 3 4 13 4" xfId="1588"/>
    <cellStyle name="ColStyle1 3 4 13 5" xfId="1589"/>
    <cellStyle name="ColStyle1 3 4 14" xfId="1590"/>
    <cellStyle name="ColStyle1 3 4 14 2" xfId="1591"/>
    <cellStyle name="ColStyle1 3 4 14 2 2" xfId="1592"/>
    <cellStyle name="ColStyle1 3 4 14 2 3" xfId="1593"/>
    <cellStyle name="ColStyle1 3 4 14 3" xfId="1594"/>
    <cellStyle name="ColStyle1 3 4 14 4" xfId="1595"/>
    <cellStyle name="ColStyle1 3 4 14 5" xfId="1596"/>
    <cellStyle name="ColStyle1 3 4 15" xfId="1597"/>
    <cellStyle name="ColStyle1 3 4 15 2" xfId="1598"/>
    <cellStyle name="ColStyle1 3 4 15 2 2" xfId="1599"/>
    <cellStyle name="ColStyle1 3 4 15 2 3" xfId="1600"/>
    <cellStyle name="ColStyle1 3 4 15 3" xfId="1601"/>
    <cellStyle name="ColStyle1 3 4 15 4" xfId="1602"/>
    <cellStyle name="ColStyle1 3 4 15 5" xfId="1603"/>
    <cellStyle name="ColStyle1 3 4 16" xfId="1604"/>
    <cellStyle name="ColStyle1 3 4 16 2" xfId="1605"/>
    <cellStyle name="ColStyle1 3 4 16 2 2" xfId="1606"/>
    <cellStyle name="ColStyle1 3 4 16 2 3" xfId="1607"/>
    <cellStyle name="ColStyle1 3 4 16 3" xfId="1608"/>
    <cellStyle name="ColStyle1 3 4 16 4" xfId="1609"/>
    <cellStyle name="ColStyle1 3 4 16 5" xfId="1610"/>
    <cellStyle name="ColStyle1 3 4 17" xfId="1611"/>
    <cellStyle name="ColStyle1 3 4 17 2" xfId="1612"/>
    <cellStyle name="ColStyle1 3 4 17 2 2" xfId="1613"/>
    <cellStyle name="ColStyle1 3 4 17 2 3" xfId="1614"/>
    <cellStyle name="ColStyle1 3 4 17 3" xfId="1615"/>
    <cellStyle name="ColStyle1 3 4 17 4" xfId="1616"/>
    <cellStyle name="ColStyle1 3 4 17 5" xfId="1617"/>
    <cellStyle name="ColStyle1 3 4 18" xfId="1618"/>
    <cellStyle name="ColStyle1 3 4 18 2" xfId="1619"/>
    <cellStyle name="ColStyle1 3 4 18 2 2" xfId="1620"/>
    <cellStyle name="ColStyle1 3 4 18 2 3" xfId="1621"/>
    <cellStyle name="ColStyle1 3 4 18 3" xfId="1622"/>
    <cellStyle name="ColStyle1 3 4 18 4" xfId="1623"/>
    <cellStyle name="ColStyle1 3 4 18 5" xfId="1624"/>
    <cellStyle name="ColStyle1 3 4 19" xfId="1625"/>
    <cellStyle name="ColStyle1 3 4 19 2" xfId="1626"/>
    <cellStyle name="ColStyle1 3 4 19 2 2" xfId="1627"/>
    <cellStyle name="ColStyle1 3 4 19 2 3" xfId="1628"/>
    <cellStyle name="ColStyle1 3 4 19 3" xfId="1629"/>
    <cellStyle name="ColStyle1 3 4 19 4" xfId="1630"/>
    <cellStyle name="ColStyle1 3 4 19 5" xfId="1631"/>
    <cellStyle name="ColStyle1 3 4 2" xfId="1632"/>
    <cellStyle name="ColStyle1 3 4 2 2" xfId="1633"/>
    <cellStyle name="ColStyle1 3 4 2 2 2" xfId="1634"/>
    <cellStyle name="ColStyle1 3 4 2 2 3" xfId="1635"/>
    <cellStyle name="ColStyle1 3 4 2 3" xfId="1636"/>
    <cellStyle name="ColStyle1 3 4 2 4" xfId="1637"/>
    <cellStyle name="ColStyle1 3 4 2 5" xfId="1638"/>
    <cellStyle name="ColStyle1 3 4 20" xfId="1639"/>
    <cellStyle name="ColStyle1 3 4 20 2" xfId="1640"/>
    <cellStyle name="ColStyle1 3 4 20 2 2" xfId="1641"/>
    <cellStyle name="ColStyle1 3 4 20 2 3" xfId="1642"/>
    <cellStyle name="ColStyle1 3 4 20 3" xfId="1643"/>
    <cellStyle name="ColStyle1 3 4 20 4" xfId="1644"/>
    <cellStyle name="ColStyle1 3 4 20 5" xfId="1645"/>
    <cellStyle name="ColStyle1 3 4 21" xfId="1646"/>
    <cellStyle name="ColStyle1 3 4 21 2" xfId="1647"/>
    <cellStyle name="ColStyle1 3 4 21 2 2" xfId="1648"/>
    <cellStyle name="ColStyle1 3 4 21 2 3" xfId="1649"/>
    <cellStyle name="ColStyle1 3 4 21 3" xfId="1650"/>
    <cellStyle name="ColStyle1 3 4 21 4" xfId="1651"/>
    <cellStyle name="ColStyle1 3 4 21 5" xfId="1652"/>
    <cellStyle name="ColStyle1 3 4 22" xfId="1653"/>
    <cellStyle name="ColStyle1 3 4 22 2" xfId="1654"/>
    <cellStyle name="ColStyle1 3 4 22 2 2" xfId="1655"/>
    <cellStyle name="ColStyle1 3 4 22 2 3" xfId="1656"/>
    <cellStyle name="ColStyle1 3 4 22 3" xfId="1657"/>
    <cellStyle name="ColStyle1 3 4 22 4" xfId="1658"/>
    <cellStyle name="ColStyle1 3 4 23" xfId="1659"/>
    <cellStyle name="ColStyle1 3 4 23 2" xfId="1660"/>
    <cellStyle name="ColStyle1 3 4 23 3" xfId="1661"/>
    <cellStyle name="ColStyle1 3 4 24" xfId="1662"/>
    <cellStyle name="ColStyle1 3 4 24 2" xfId="1663"/>
    <cellStyle name="ColStyle1 3 4 25" xfId="1664"/>
    <cellStyle name="ColStyle1 3 4 25 2" xfId="1665"/>
    <cellStyle name="ColStyle1 3 4 26" xfId="1666"/>
    <cellStyle name="ColStyle1 3 4 27" xfId="1667"/>
    <cellStyle name="ColStyle1 3 4 28" xfId="1668"/>
    <cellStyle name="ColStyle1 3 4 29" xfId="1669"/>
    <cellStyle name="ColStyle1 3 4 3" xfId="1670"/>
    <cellStyle name="ColStyle1 3 4 3 2" xfId="1671"/>
    <cellStyle name="ColStyle1 3 4 3 2 2" xfId="1672"/>
    <cellStyle name="ColStyle1 3 4 3 2 3" xfId="1673"/>
    <cellStyle name="ColStyle1 3 4 3 3" xfId="1674"/>
    <cellStyle name="ColStyle1 3 4 3 4" xfId="1675"/>
    <cellStyle name="ColStyle1 3 4 3 5" xfId="1676"/>
    <cellStyle name="ColStyle1 3 4 30" xfId="1677"/>
    <cellStyle name="ColStyle1 3 4 4" xfId="1678"/>
    <cellStyle name="ColStyle1 3 4 4 2" xfId="1679"/>
    <cellStyle name="ColStyle1 3 4 4 2 2" xfId="1680"/>
    <cellStyle name="ColStyle1 3 4 4 2 3" xfId="1681"/>
    <cellStyle name="ColStyle1 3 4 4 3" xfId="1682"/>
    <cellStyle name="ColStyle1 3 4 4 4" xfId="1683"/>
    <cellStyle name="ColStyle1 3 4 4 5" xfId="1684"/>
    <cellStyle name="ColStyle1 3 4 5" xfId="1685"/>
    <cellStyle name="ColStyle1 3 4 5 2" xfId="1686"/>
    <cellStyle name="ColStyle1 3 4 5 2 2" xfId="1687"/>
    <cellStyle name="ColStyle1 3 4 5 2 3" xfId="1688"/>
    <cellStyle name="ColStyle1 3 4 5 3" xfId="1689"/>
    <cellStyle name="ColStyle1 3 4 5 4" xfId="1690"/>
    <cellStyle name="ColStyle1 3 4 5 5" xfId="1691"/>
    <cellStyle name="ColStyle1 3 4 6" xfId="1692"/>
    <cellStyle name="ColStyle1 3 4 6 2" xfId="1693"/>
    <cellStyle name="ColStyle1 3 4 6 2 2" xfId="1694"/>
    <cellStyle name="ColStyle1 3 4 6 2 3" xfId="1695"/>
    <cellStyle name="ColStyle1 3 4 6 3" xfId="1696"/>
    <cellStyle name="ColStyle1 3 4 6 4" xfId="1697"/>
    <cellStyle name="ColStyle1 3 4 6 5" xfId="1698"/>
    <cellStyle name="ColStyle1 3 4 7" xfId="1699"/>
    <cellStyle name="ColStyle1 3 4 7 2" xfId="1700"/>
    <cellStyle name="ColStyle1 3 4 7 2 2" xfId="1701"/>
    <cellStyle name="ColStyle1 3 4 7 2 3" xfId="1702"/>
    <cellStyle name="ColStyle1 3 4 7 3" xfId="1703"/>
    <cellStyle name="ColStyle1 3 4 7 4" xfId="1704"/>
    <cellStyle name="ColStyle1 3 4 7 5" xfId="1705"/>
    <cellStyle name="ColStyle1 3 4 8" xfId="1706"/>
    <cellStyle name="ColStyle1 3 4 8 2" xfId="1707"/>
    <cellStyle name="ColStyle1 3 4 8 2 2" xfId="1708"/>
    <cellStyle name="ColStyle1 3 4 8 2 3" xfId="1709"/>
    <cellStyle name="ColStyle1 3 4 8 3" xfId="1710"/>
    <cellStyle name="ColStyle1 3 4 8 4" xfId="1711"/>
    <cellStyle name="ColStyle1 3 4 8 5" xfId="1712"/>
    <cellStyle name="ColStyle1 3 4 9" xfId="1713"/>
    <cellStyle name="ColStyle1 3 4 9 2" xfId="1714"/>
    <cellStyle name="ColStyle1 3 4 9 2 2" xfId="1715"/>
    <cellStyle name="ColStyle1 3 4 9 2 3" xfId="1716"/>
    <cellStyle name="ColStyle1 3 4 9 3" xfId="1717"/>
    <cellStyle name="ColStyle1 3 4 9 4" xfId="1718"/>
    <cellStyle name="ColStyle1 3 4 9 5" xfId="1719"/>
    <cellStyle name="ColStyle1 3 5" xfId="1720"/>
    <cellStyle name="ColStyle1 3 5 2" xfId="1721"/>
    <cellStyle name="ColStyle1 3 5 2 2" xfId="1722"/>
    <cellStyle name="ColStyle1 3 5 2 3" xfId="1723"/>
    <cellStyle name="ColStyle1 3 5 3" xfId="1724"/>
    <cellStyle name="ColStyle1 3 5 3 2" xfId="1725"/>
    <cellStyle name="ColStyle1 3 5 4" xfId="1726"/>
    <cellStyle name="ColStyle1 3 5 4 2" xfId="1727"/>
    <cellStyle name="ColStyle1 3 5 5" xfId="1728"/>
    <cellStyle name="ColStyle1 3 5 6" xfId="1729"/>
    <cellStyle name="ColStyle1 3 5 7" xfId="1730"/>
    <cellStyle name="ColStyle1 3 5 8" xfId="1731"/>
    <cellStyle name="ColStyle1 3 5 9" xfId="1732"/>
    <cellStyle name="ColStyle1 3 6" xfId="1733"/>
    <cellStyle name="ColStyle1 3 6 2" xfId="1734"/>
    <cellStyle name="ColStyle1 3 6 2 2" xfId="1735"/>
    <cellStyle name="ColStyle1 3 6 2 3" xfId="1736"/>
    <cellStyle name="ColStyle1 3 6 3" xfId="1737"/>
    <cellStyle name="ColStyle1 3 6 3 2" xfId="1738"/>
    <cellStyle name="ColStyle1 3 6 4" xfId="1739"/>
    <cellStyle name="ColStyle1 3 6 4 2" xfId="1740"/>
    <cellStyle name="ColStyle1 3 6 5" xfId="1741"/>
    <cellStyle name="ColStyle1 3 6 6" xfId="1742"/>
    <cellStyle name="ColStyle1 3 6 7" xfId="1743"/>
    <cellStyle name="ColStyle1 3 6 8" xfId="1744"/>
    <cellStyle name="ColStyle1 3 6 9" xfId="1745"/>
    <cellStyle name="ColStyle1 3 7" xfId="1746"/>
    <cellStyle name="ColStyle1 3 7 2" xfId="1747"/>
    <cellStyle name="ColStyle1 3 7 2 2" xfId="1748"/>
    <cellStyle name="ColStyle1 3 7 2 3" xfId="1749"/>
    <cellStyle name="ColStyle1 3 7 3" xfId="1750"/>
    <cellStyle name="ColStyle1 3 7 4" xfId="1751"/>
    <cellStyle name="ColStyle1 3 7 5" xfId="1752"/>
    <cellStyle name="ColStyle1 3 8" xfId="1753"/>
    <cellStyle name="ColStyle1 3 8 2" xfId="1754"/>
    <cellStyle name="ColStyle1 3 8 2 2" xfId="1755"/>
    <cellStyle name="ColStyle1 3 8 2 3" xfId="1756"/>
    <cellStyle name="ColStyle1 3 8 3" xfId="1757"/>
    <cellStyle name="ColStyle1 3 8 4" xfId="1758"/>
    <cellStyle name="ColStyle1 3 8 5" xfId="1759"/>
    <cellStyle name="ColStyle1 3 9" xfId="1760"/>
    <cellStyle name="ColStyle1 3 9 2" xfId="1761"/>
    <cellStyle name="ColStyle1 3 9 2 2" xfId="1762"/>
    <cellStyle name="ColStyle1 3 9 2 3" xfId="1763"/>
    <cellStyle name="ColStyle1 3 9 3" xfId="1764"/>
    <cellStyle name="ColStyle1 3 9 4" xfId="1765"/>
    <cellStyle name="ColStyle1 3 9 5" xfId="1766"/>
    <cellStyle name="ColStyle1 30" xfId="1767"/>
    <cellStyle name="ColStyle1 30 2" xfId="1768"/>
    <cellStyle name="ColStyle1 30 2 2" xfId="1769"/>
    <cellStyle name="ColStyle1 30 2 2 2" xfId="1770"/>
    <cellStyle name="ColStyle1 30 2 2 2 2" xfId="1771"/>
    <cellStyle name="ColStyle1 30 2 2 2 3" xfId="1772"/>
    <cellStyle name="ColStyle1 30 2 2 3" xfId="1773"/>
    <cellStyle name="ColStyle1 30 2 2 4" xfId="1774"/>
    <cellStyle name="ColStyle1 30 2 3" xfId="1775"/>
    <cellStyle name="ColStyle1 30 2 3 2" xfId="1776"/>
    <cellStyle name="ColStyle1 30 2 3 3" xfId="1777"/>
    <cellStyle name="ColStyle1 30 2 4" xfId="1778"/>
    <cellStyle name="ColStyle1 30 2 4 2" xfId="1779"/>
    <cellStyle name="ColStyle1 30 2 5" xfId="1780"/>
    <cellStyle name="ColStyle1 30 3" xfId="1781"/>
    <cellStyle name="ColStyle1 30 3 2" xfId="1782"/>
    <cellStyle name="ColStyle1 30 3 2 2" xfId="1783"/>
    <cellStyle name="ColStyle1 30 3 2 3" xfId="1784"/>
    <cellStyle name="ColStyle1 30 3 3" xfId="1785"/>
    <cellStyle name="ColStyle1 30 3 4" xfId="1786"/>
    <cellStyle name="ColStyle1 30 4" xfId="1787"/>
    <cellStyle name="ColStyle1 30 4 2" xfId="1788"/>
    <cellStyle name="ColStyle1 30 4 2 2" xfId="1789"/>
    <cellStyle name="ColStyle1 30 4 2 3" xfId="1790"/>
    <cellStyle name="ColStyle1 30 4 3" xfId="1791"/>
    <cellStyle name="ColStyle1 30 4 4" xfId="1792"/>
    <cellStyle name="ColStyle1 30 5" xfId="1793"/>
    <cellStyle name="ColStyle1 30 5 2" xfId="1794"/>
    <cellStyle name="ColStyle1 30 5 3" xfId="1795"/>
    <cellStyle name="ColStyle1 30 6" xfId="1796"/>
    <cellStyle name="ColStyle1 30 6 2" xfId="1797"/>
    <cellStyle name="ColStyle1 30 7" xfId="1798"/>
    <cellStyle name="ColStyle1 30 8" xfId="1799"/>
    <cellStyle name="ColStyle1 31" xfId="1800"/>
    <cellStyle name="ColStyle1 31 2" xfId="1801"/>
    <cellStyle name="ColStyle1 31 2 2" xfId="1802"/>
    <cellStyle name="ColStyle1 31 2 2 2" xfId="1803"/>
    <cellStyle name="ColStyle1 31 2 2 2 2" xfId="1804"/>
    <cellStyle name="ColStyle1 31 2 2 2 3" xfId="1805"/>
    <cellStyle name="ColStyle1 31 2 2 3" xfId="1806"/>
    <cellStyle name="ColStyle1 31 2 2 4" xfId="1807"/>
    <cellStyle name="ColStyle1 31 2 3" xfId="1808"/>
    <cellStyle name="ColStyle1 31 2 3 2" xfId="1809"/>
    <cellStyle name="ColStyle1 31 2 3 3" xfId="1810"/>
    <cellStyle name="ColStyle1 31 2 4" xfId="1811"/>
    <cellStyle name="ColStyle1 31 2 4 2" xfId="1812"/>
    <cellStyle name="ColStyle1 31 2 5" xfId="1813"/>
    <cellStyle name="ColStyle1 31 3" xfId="1814"/>
    <cellStyle name="ColStyle1 31 3 2" xfId="1815"/>
    <cellStyle name="ColStyle1 31 3 2 2" xfId="1816"/>
    <cellStyle name="ColStyle1 31 3 2 3" xfId="1817"/>
    <cellStyle name="ColStyle1 31 3 3" xfId="1818"/>
    <cellStyle name="ColStyle1 31 3 4" xfId="1819"/>
    <cellStyle name="ColStyle1 31 4" xfId="1820"/>
    <cellStyle name="ColStyle1 31 4 2" xfId="1821"/>
    <cellStyle name="ColStyle1 31 4 2 2" xfId="1822"/>
    <cellStyle name="ColStyle1 31 4 2 3" xfId="1823"/>
    <cellStyle name="ColStyle1 31 4 3" xfId="1824"/>
    <cellStyle name="ColStyle1 31 4 4" xfId="1825"/>
    <cellStyle name="ColStyle1 31 5" xfId="1826"/>
    <cellStyle name="ColStyle1 31 5 2" xfId="1827"/>
    <cellStyle name="ColStyle1 31 5 3" xfId="1828"/>
    <cellStyle name="ColStyle1 31 6" xfId="1829"/>
    <cellStyle name="ColStyle1 31 6 2" xfId="1830"/>
    <cellStyle name="ColStyle1 31 7" xfId="1831"/>
    <cellStyle name="ColStyle1 31 8" xfId="1832"/>
    <cellStyle name="ColStyle1 32" xfId="1833"/>
    <cellStyle name="ColStyle1 32 2" xfId="1834"/>
    <cellStyle name="ColStyle1 32 2 2" xfId="1835"/>
    <cellStyle name="ColStyle1 32 2 2 2" xfId="1836"/>
    <cellStyle name="ColStyle1 32 2 2 2 2" xfId="1837"/>
    <cellStyle name="ColStyle1 32 2 2 2 3" xfId="1838"/>
    <cellStyle name="ColStyle1 32 2 2 3" xfId="1839"/>
    <cellStyle name="ColStyle1 32 2 2 4" xfId="1840"/>
    <cellStyle name="ColStyle1 32 2 3" xfId="1841"/>
    <cellStyle name="ColStyle1 32 2 3 2" xfId="1842"/>
    <cellStyle name="ColStyle1 32 2 3 3" xfId="1843"/>
    <cellStyle name="ColStyle1 32 2 4" xfId="1844"/>
    <cellStyle name="ColStyle1 32 2 4 2" xfId="1845"/>
    <cellStyle name="ColStyle1 32 2 5" xfId="1846"/>
    <cellStyle name="ColStyle1 32 3" xfId="1847"/>
    <cellStyle name="ColStyle1 32 3 2" xfId="1848"/>
    <cellStyle name="ColStyle1 32 3 2 2" xfId="1849"/>
    <cellStyle name="ColStyle1 32 3 2 3" xfId="1850"/>
    <cellStyle name="ColStyle1 32 3 3" xfId="1851"/>
    <cellStyle name="ColStyle1 32 3 4" xfId="1852"/>
    <cellStyle name="ColStyle1 32 4" xfId="1853"/>
    <cellStyle name="ColStyle1 32 4 2" xfId="1854"/>
    <cellStyle name="ColStyle1 32 4 2 2" xfId="1855"/>
    <cellStyle name="ColStyle1 32 4 2 3" xfId="1856"/>
    <cellStyle name="ColStyle1 32 4 3" xfId="1857"/>
    <cellStyle name="ColStyle1 32 4 4" xfId="1858"/>
    <cellStyle name="ColStyle1 32 5" xfId="1859"/>
    <cellStyle name="ColStyle1 32 5 2" xfId="1860"/>
    <cellStyle name="ColStyle1 32 5 3" xfId="1861"/>
    <cellStyle name="ColStyle1 32 6" xfId="1862"/>
    <cellStyle name="ColStyle1 32 6 2" xfId="1863"/>
    <cellStyle name="ColStyle1 32 7" xfId="1864"/>
    <cellStyle name="ColStyle1 32 8" xfId="1865"/>
    <cellStyle name="ColStyle1 33" xfId="1866"/>
    <cellStyle name="ColStyle1 33 2" xfId="1867"/>
    <cellStyle name="ColStyle1 33 2 2" xfId="1868"/>
    <cellStyle name="ColStyle1 33 2 2 2" xfId="1869"/>
    <cellStyle name="ColStyle1 33 2 2 2 2" xfId="1870"/>
    <cellStyle name="ColStyle1 33 2 2 2 3" xfId="1871"/>
    <cellStyle name="ColStyle1 33 2 2 3" xfId="1872"/>
    <cellStyle name="ColStyle1 33 2 2 4" xfId="1873"/>
    <cellStyle name="ColStyle1 33 2 3" xfId="1874"/>
    <cellStyle name="ColStyle1 33 2 3 2" xfId="1875"/>
    <cellStyle name="ColStyle1 33 2 3 3" xfId="1876"/>
    <cellStyle name="ColStyle1 33 2 4" xfId="1877"/>
    <cellStyle name="ColStyle1 33 2 4 2" xfId="1878"/>
    <cellStyle name="ColStyle1 33 2 5" xfId="1879"/>
    <cellStyle name="ColStyle1 33 3" xfId="1880"/>
    <cellStyle name="ColStyle1 33 3 2" xfId="1881"/>
    <cellStyle name="ColStyle1 33 3 2 2" xfId="1882"/>
    <cellStyle name="ColStyle1 33 3 2 3" xfId="1883"/>
    <cellStyle name="ColStyle1 33 3 3" xfId="1884"/>
    <cellStyle name="ColStyle1 33 3 4" xfId="1885"/>
    <cellStyle name="ColStyle1 33 4" xfId="1886"/>
    <cellStyle name="ColStyle1 33 4 2" xfId="1887"/>
    <cellStyle name="ColStyle1 33 4 2 2" xfId="1888"/>
    <cellStyle name="ColStyle1 33 4 2 3" xfId="1889"/>
    <cellStyle name="ColStyle1 33 4 3" xfId="1890"/>
    <cellStyle name="ColStyle1 33 4 4" xfId="1891"/>
    <cellStyle name="ColStyle1 33 5" xfId="1892"/>
    <cellStyle name="ColStyle1 33 5 2" xfId="1893"/>
    <cellStyle name="ColStyle1 33 5 3" xfId="1894"/>
    <cellStyle name="ColStyle1 33 6" xfId="1895"/>
    <cellStyle name="ColStyle1 33 6 2" xfId="1896"/>
    <cellStyle name="ColStyle1 33 7" xfId="1897"/>
    <cellStyle name="ColStyle1 33 8" xfId="1898"/>
    <cellStyle name="ColStyle1 34" xfId="1899"/>
    <cellStyle name="ColStyle1 34 2" xfId="1900"/>
    <cellStyle name="ColStyle1 34 2 2" xfId="1901"/>
    <cellStyle name="ColStyle1 34 2 2 2" xfId="1902"/>
    <cellStyle name="ColStyle1 34 2 2 2 2" xfId="1903"/>
    <cellStyle name="ColStyle1 34 2 2 2 3" xfId="1904"/>
    <cellStyle name="ColStyle1 34 2 2 3" xfId="1905"/>
    <cellStyle name="ColStyle1 34 2 2 4" xfId="1906"/>
    <cellStyle name="ColStyle1 34 2 3" xfId="1907"/>
    <cellStyle name="ColStyle1 34 2 3 2" xfId="1908"/>
    <cellStyle name="ColStyle1 34 2 3 3" xfId="1909"/>
    <cellStyle name="ColStyle1 34 2 4" xfId="1910"/>
    <cellStyle name="ColStyle1 34 2 4 2" xfId="1911"/>
    <cellStyle name="ColStyle1 34 2 5" xfId="1912"/>
    <cellStyle name="ColStyle1 34 3" xfId="1913"/>
    <cellStyle name="ColStyle1 34 3 2" xfId="1914"/>
    <cellStyle name="ColStyle1 34 3 2 2" xfId="1915"/>
    <cellStyle name="ColStyle1 34 3 2 3" xfId="1916"/>
    <cellStyle name="ColStyle1 34 3 3" xfId="1917"/>
    <cellStyle name="ColStyle1 34 3 4" xfId="1918"/>
    <cellStyle name="ColStyle1 34 4" xfId="1919"/>
    <cellStyle name="ColStyle1 34 4 2" xfId="1920"/>
    <cellStyle name="ColStyle1 34 4 2 2" xfId="1921"/>
    <cellStyle name="ColStyle1 34 4 2 3" xfId="1922"/>
    <cellStyle name="ColStyle1 34 4 3" xfId="1923"/>
    <cellStyle name="ColStyle1 34 4 4" xfId="1924"/>
    <cellStyle name="ColStyle1 34 5" xfId="1925"/>
    <cellStyle name="ColStyle1 34 5 2" xfId="1926"/>
    <cellStyle name="ColStyle1 34 5 3" xfId="1927"/>
    <cellStyle name="ColStyle1 34 6" xfId="1928"/>
    <cellStyle name="ColStyle1 34 6 2" xfId="1929"/>
    <cellStyle name="ColStyle1 34 7" xfId="1930"/>
    <cellStyle name="ColStyle1 34 8" xfId="1931"/>
    <cellStyle name="ColStyle1 35" xfId="1932"/>
    <cellStyle name="ColStyle1 35 2" xfId="1933"/>
    <cellStyle name="ColStyle1 35 2 2" xfId="1934"/>
    <cellStyle name="ColStyle1 35 2 2 2" xfId="1935"/>
    <cellStyle name="ColStyle1 35 2 2 2 2" xfId="1936"/>
    <cellStyle name="ColStyle1 35 2 2 2 3" xfId="1937"/>
    <cellStyle name="ColStyle1 35 2 2 3" xfId="1938"/>
    <cellStyle name="ColStyle1 35 2 2 4" xfId="1939"/>
    <cellStyle name="ColStyle1 35 2 3" xfId="1940"/>
    <cellStyle name="ColStyle1 35 2 3 2" xfId="1941"/>
    <cellStyle name="ColStyle1 35 2 3 3" xfId="1942"/>
    <cellStyle name="ColStyle1 35 2 4" xfId="1943"/>
    <cellStyle name="ColStyle1 35 2 4 2" xfId="1944"/>
    <cellStyle name="ColStyle1 35 2 5" xfId="1945"/>
    <cellStyle name="ColStyle1 35 3" xfId="1946"/>
    <cellStyle name="ColStyle1 35 3 2" xfId="1947"/>
    <cellStyle name="ColStyle1 35 3 2 2" xfId="1948"/>
    <cellStyle name="ColStyle1 35 3 2 3" xfId="1949"/>
    <cellStyle name="ColStyle1 35 3 3" xfId="1950"/>
    <cellStyle name="ColStyle1 35 3 4" xfId="1951"/>
    <cellStyle name="ColStyle1 35 4" xfId="1952"/>
    <cellStyle name="ColStyle1 35 4 2" xfId="1953"/>
    <cellStyle name="ColStyle1 35 4 3" xfId="1954"/>
    <cellStyle name="ColStyle1 35 5" xfId="1955"/>
    <cellStyle name="ColStyle1 35 5 2" xfId="1956"/>
    <cellStyle name="ColStyle1 35 6" xfId="1957"/>
    <cellStyle name="ColStyle1 36" xfId="1958"/>
    <cellStyle name="ColStyle1 36 2" xfId="1959"/>
    <cellStyle name="ColStyle1 36 2 2" xfId="1960"/>
    <cellStyle name="ColStyle1 36 2 2 2" xfId="1961"/>
    <cellStyle name="ColStyle1 36 2 2 2 2" xfId="1962"/>
    <cellStyle name="ColStyle1 36 2 2 2 3" xfId="1963"/>
    <cellStyle name="ColStyle1 36 2 2 3" xfId="1964"/>
    <cellStyle name="ColStyle1 36 2 2 4" xfId="1965"/>
    <cellStyle name="ColStyle1 36 2 3" xfId="1966"/>
    <cellStyle name="ColStyle1 36 2 3 2" xfId="1967"/>
    <cellStyle name="ColStyle1 36 2 3 3" xfId="1968"/>
    <cellStyle name="ColStyle1 36 2 4" xfId="1969"/>
    <cellStyle name="ColStyle1 36 2 4 2" xfId="1970"/>
    <cellStyle name="ColStyle1 36 2 5" xfId="1971"/>
    <cellStyle name="ColStyle1 36 3" xfId="1972"/>
    <cellStyle name="ColStyle1 36 3 2" xfId="1973"/>
    <cellStyle name="ColStyle1 36 3 2 2" xfId="1974"/>
    <cellStyle name="ColStyle1 36 3 2 3" xfId="1975"/>
    <cellStyle name="ColStyle1 36 3 3" xfId="1976"/>
    <cellStyle name="ColStyle1 36 3 4" xfId="1977"/>
    <cellStyle name="ColStyle1 36 4" xfId="1978"/>
    <cellStyle name="ColStyle1 36 4 2" xfId="1979"/>
    <cellStyle name="ColStyle1 36 4 3" xfId="1980"/>
    <cellStyle name="ColStyle1 36 5" xfId="1981"/>
    <cellStyle name="ColStyle1 36 5 2" xfId="1982"/>
    <cellStyle name="ColStyle1 36 6" xfId="1983"/>
    <cellStyle name="ColStyle1 37" xfId="1984"/>
    <cellStyle name="ColStyle1 37 2" xfId="1985"/>
    <cellStyle name="ColStyle1 37 2 2" xfId="1986"/>
    <cellStyle name="ColStyle1 37 2 2 2" xfId="1987"/>
    <cellStyle name="ColStyle1 37 2 2 3" xfId="1988"/>
    <cellStyle name="ColStyle1 37 2 3" xfId="1989"/>
    <cellStyle name="ColStyle1 37 2 4" xfId="1990"/>
    <cellStyle name="ColStyle1 37 3" xfId="1991"/>
    <cellStyle name="ColStyle1 37 3 2" xfId="1992"/>
    <cellStyle name="ColStyle1 37 3 3" xfId="1993"/>
    <cellStyle name="ColStyle1 37 4" xfId="1994"/>
    <cellStyle name="ColStyle1 37 4 2" xfId="1995"/>
    <cellStyle name="ColStyle1 37 5" xfId="1996"/>
    <cellStyle name="ColStyle1 38" xfId="1997"/>
    <cellStyle name="ColStyle1 38 2" xfId="1998"/>
    <cellStyle name="ColStyle1 38 2 2" xfId="1999"/>
    <cellStyle name="ColStyle1 38 2 2 2" xfId="2000"/>
    <cellStyle name="ColStyle1 38 2 2 3" xfId="2001"/>
    <cellStyle name="ColStyle1 38 2 3" xfId="2002"/>
    <cellStyle name="ColStyle1 38 2 4" xfId="2003"/>
    <cellStyle name="ColStyle1 38 3" xfId="2004"/>
    <cellStyle name="ColStyle1 38 3 2" xfId="2005"/>
    <cellStyle name="ColStyle1 38 3 3" xfId="2006"/>
    <cellStyle name="ColStyle1 38 4" xfId="2007"/>
    <cellStyle name="ColStyle1 38 4 2" xfId="2008"/>
    <cellStyle name="ColStyle1 38 5" xfId="2009"/>
    <cellStyle name="ColStyle1 39" xfId="2010"/>
    <cellStyle name="ColStyle1 39 2" xfId="2011"/>
    <cellStyle name="ColStyle1 39 2 2" xfId="2012"/>
    <cellStyle name="ColStyle1 39 2 2 2" xfId="2013"/>
    <cellStyle name="ColStyle1 39 2 2 3" xfId="2014"/>
    <cellStyle name="ColStyle1 39 2 3" xfId="2015"/>
    <cellStyle name="ColStyle1 39 2 4" xfId="2016"/>
    <cellStyle name="ColStyle1 39 3" xfId="2017"/>
    <cellStyle name="ColStyle1 39 3 2" xfId="2018"/>
    <cellStyle name="ColStyle1 39 3 3" xfId="2019"/>
    <cellStyle name="ColStyle1 39 4" xfId="2020"/>
    <cellStyle name="ColStyle1 39 4 2" xfId="2021"/>
    <cellStyle name="ColStyle1 39 5" xfId="2022"/>
    <cellStyle name="ColStyle1 4" xfId="2023"/>
    <cellStyle name="ColStyle1 4 10" xfId="2024"/>
    <cellStyle name="ColStyle1 4 11" xfId="2025"/>
    <cellStyle name="ColStyle1 4 12" xfId="2026"/>
    <cellStyle name="ColStyle1 4 13" xfId="2027"/>
    <cellStyle name="ColStyle1 4 2" xfId="2028"/>
    <cellStyle name="ColStyle1 4 2 10" xfId="2029"/>
    <cellStyle name="ColStyle1 4 2 10 2" xfId="2030"/>
    <cellStyle name="ColStyle1 4 2 10 2 2" xfId="2031"/>
    <cellStyle name="ColStyle1 4 2 10 2 3" xfId="2032"/>
    <cellStyle name="ColStyle1 4 2 10 3" xfId="2033"/>
    <cellStyle name="ColStyle1 4 2 10 4" xfId="2034"/>
    <cellStyle name="ColStyle1 4 2 10 5" xfId="2035"/>
    <cellStyle name="ColStyle1 4 2 11" xfId="2036"/>
    <cellStyle name="ColStyle1 4 2 11 2" xfId="2037"/>
    <cellStyle name="ColStyle1 4 2 11 2 2" xfId="2038"/>
    <cellStyle name="ColStyle1 4 2 11 2 3" xfId="2039"/>
    <cellStyle name="ColStyle1 4 2 11 3" xfId="2040"/>
    <cellStyle name="ColStyle1 4 2 11 4" xfId="2041"/>
    <cellStyle name="ColStyle1 4 2 11 5" xfId="2042"/>
    <cellStyle name="ColStyle1 4 2 12" xfId="2043"/>
    <cellStyle name="ColStyle1 4 2 12 2" xfId="2044"/>
    <cellStyle name="ColStyle1 4 2 12 2 2" xfId="2045"/>
    <cellStyle name="ColStyle1 4 2 12 2 3" xfId="2046"/>
    <cellStyle name="ColStyle1 4 2 12 3" xfId="2047"/>
    <cellStyle name="ColStyle1 4 2 12 4" xfId="2048"/>
    <cellStyle name="ColStyle1 4 2 12 5" xfId="2049"/>
    <cellStyle name="ColStyle1 4 2 13" xfId="2050"/>
    <cellStyle name="ColStyle1 4 2 13 2" xfId="2051"/>
    <cellStyle name="ColStyle1 4 2 13 2 2" xfId="2052"/>
    <cellStyle name="ColStyle1 4 2 13 2 3" xfId="2053"/>
    <cellStyle name="ColStyle1 4 2 13 3" xfId="2054"/>
    <cellStyle name="ColStyle1 4 2 13 4" xfId="2055"/>
    <cellStyle name="ColStyle1 4 2 13 5" xfId="2056"/>
    <cellStyle name="ColStyle1 4 2 14" xfId="2057"/>
    <cellStyle name="ColStyle1 4 2 14 2" xfId="2058"/>
    <cellStyle name="ColStyle1 4 2 14 2 2" xfId="2059"/>
    <cellStyle name="ColStyle1 4 2 14 2 3" xfId="2060"/>
    <cellStyle name="ColStyle1 4 2 14 3" xfId="2061"/>
    <cellStyle name="ColStyle1 4 2 14 4" xfId="2062"/>
    <cellStyle name="ColStyle1 4 2 14 5" xfId="2063"/>
    <cellStyle name="ColStyle1 4 2 15" xfId="2064"/>
    <cellStyle name="ColStyle1 4 2 15 2" xfId="2065"/>
    <cellStyle name="ColStyle1 4 2 15 2 2" xfId="2066"/>
    <cellStyle name="ColStyle1 4 2 15 2 3" xfId="2067"/>
    <cellStyle name="ColStyle1 4 2 15 3" xfId="2068"/>
    <cellStyle name="ColStyle1 4 2 15 4" xfId="2069"/>
    <cellStyle name="ColStyle1 4 2 15 5" xfId="2070"/>
    <cellStyle name="ColStyle1 4 2 16" xfId="2071"/>
    <cellStyle name="ColStyle1 4 2 16 2" xfId="2072"/>
    <cellStyle name="ColStyle1 4 2 16 2 2" xfId="2073"/>
    <cellStyle name="ColStyle1 4 2 16 2 3" xfId="2074"/>
    <cellStyle name="ColStyle1 4 2 16 3" xfId="2075"/>
    <cellStyle name="ColStyle1 4 2 16 4" xfId="2076"/>
    <cellStyle name="ColStyle1 4 2 16 5" xfId="2077"/>
    <cellStyle name="ColStyle1 4 2 17" xfId="2078"/>
    <cellStyle name="ColStyle1 4 2 17 2" xfId="2079"/>
    <cellStyle name="ColStyle1 4 2 17 2 2" xfId="2080"/>
    <cellStyle name="ColStyle1 4 2 17 2 3" xfId="2081"/>
    <cellStyle name="ColStyle1 4 2 17 3" xfId="2082"/>
    <cellStyle name="ColStyle1 4 2 17 4" xfId="2083"/>
    <cellStyle name="ColStyle1 4 2 17 5" xfId="2084"/>
    <cellStyle name="ColStyle1 4 2 18" xfId="2085"/>
    <cellStyle name="ColStyle1 4 2 18 2" xfId="2086"/>
    <cellStyle name="ColStyle1 4 2 18 2 2" xfId="2087"/>
    <cellStyle name="ColStyle1 4 2 18 2 3" xfId="2088"/>
    <cellStyle name="ColStyle1 4 2 18 3" xfId="2089"/>
    <cellStyle name="ColStyle1 4 2 18 4" xfId="2090"/>
    <cellStyle name="ColStyle1 4 2 18 5" xfId="2091"/>
    <cellStyle name="ColStyle1 4 2 19" xfId="2092"/>
    <cellStyle name="ColStyle1 4 2 19 2" xfId="2093"/>
    <cellStyle name="ColStyle1 4 2 19 2 2" xfId="2094"/>
    <cellStyle name="ColStyle1 4 2 19 2 3" xfId="2095"/>
    <cellStyle name="ColStyle1 4 2 19 3" xfId="2096"/>
    <cellStyle name="ColStyle1 4 2 19 4" xfId="2097"/>
    <cellStyle name="ColStyle1 4 2 19 5" xfId="2098"/>
    <cellStyle name="ColStyle1 4 2 2" xfId="2099"/>
    <cellStyle name="ColStyle1 4 2 2 2" xfId="2100"/>
    <cellStyle name="ColStyle1 4 2 2 2 2" xfId="2101"/>
    <cellStyle name="ColStyle1 4 2 2 2 2 2" xfId="2102"/>
    <cellStyle name="ColStyle1 4 2 2 2 2 3" xfId="2103"/>
    <cellStyle name="ColStyle1 4 2 2 2 3" xfId="2104"/>
    <cellStyle name="ColStyle1 4 2 2 2 4" xfId="2105"/>
    <cellStyle name="ColStyle1 4 2 2 3" xfId="2106"/>
    <cellStyle name="ColStyle1 4 2 2 3 2" xfId="2107"/>
    <cellStyle name="ColStyle1 4 2 2 3 3" xfId="2108"/>
    <cellStyle name="ColStyle1 4 2 2 4" xfId="2109"/>
    <cellStyle name="ColStyle1 4 2 2 5" xfId="2110"/>
    <cellStyle name="ColStyle1 4 2 2 6" xfId="2111"/>
    <cellStyle name="ColStyle1 4 2 20" xfId="2112"/>
    <cellStyle name="ColStyle1 4 2 20 2" xfId="2113"/>
    <cellStyle name="ColStyle1 4 2 20 2 2" xfId="2114"/>
    <cellStyle name="ColStyle1 4 2 20 2 3" xfId="2115"/>
    <cellStyle name="ColStyle1 4 2 20 3" xfId="2116"/>
    <cellStyle name="ColStyle1 4 2 20 4" xfId="2117"/>
    <cellStyle name="ColStyle1 4 2 20 5" xfId="2118"/>
    <cellStyle name="ColStyle1 4 2 21" xfId="2119"/>
    <cellStyle name="ColStyle1 4 2 21 2" xfId="2120"/>
    <cellStyle name="ColStyle1 4 2 21 2 2" xfId="2121"/>
    <cellStyle name="ColStyle1 4 2 21 2 3" xfId="2122"/>
    <cellStyle name="ColStyle1 4 2 21 3" xfId="2123"/>
    <cellStyle name="ColStyle1 4 2 21 4" xfId="2124"/>
    <cellStyle name="ColStyle1 4 2 21 5" xfId="2125"/>
    <cellStyle name="ColStyle1 4 2 22" xfId="2126"/>
    <cellStyle name="ColStyle1 4 2 22 2" xfId="2127"/>
    <cellStyle name="ColStyle1 4 2 22 2 2" xfId="2128"/>
    <cellStyle name="ColStyle1 4 2 22 2 3" xfId="2129"/>
    <cellStyle name="ColStyle1 4 2 22 3" xfId="2130"/>
    <cellStyle name="ColStyle1 4 2 22 4" xfId="2131"/>
    <cellStyle name="ColStyle1 4 2 23" xfId="2132"/>
    <cellStyle name="ColStyle1 4 2 23 2" xfId="2133"/>
    <cellStyle name="ColStyle1 4 2 23 3" xfId="2134"/>
    <cellStyle name="ColStyle1 4 2 24" xfId="2135"/>
    <cellStyle name="ColStyle1 4 2 24 2" xfId="2136"/>
    <cellStyle name="ColStyle1 4 2 24 3" xfId="2137"/>
    <cellStyle name="ColStyle1 4 2 25" xfId="2138"/>
    <cellStyle name="ColStyle1 4 2 25 2" xfId="2139"/>
    <cellStyle name="ColStyle1 4 2 26" xfId="2140"/>
    <cellStyle name="ColStyle1 4 2 27" xfId="2141"/>
    <cellStyle name="ColStyle1 4 2 28" xfId="2142"/>
    <cellStyle name="ColStyle1 4 2 29" xfId="2143"/>
    <cellStyle name="ColStyle1 4 2 3" xfId="2144"/>
    <cellStyle name="ColStyle1 4 2 3 2" xfId="2145"/>
    <cellStyle name="ColStyle1 4 2 3 2 2" xfId="2146"/>
    <cellStyle name="ColStyle1 4 2 3 2 3" xfId="2147"/>
    <cellStyle name="ColStyle1 4 2 3 3" xfId="2148"/>
    <cellStyle name="ColStyle1 4 2 3 4" xfId="2149"/>
    <cellStyle name="ColStyle1 4 2 3 5" xfId="2150"/>
    <cellStyle name="ColStyle1 4 2 30" xfId="2151"/>
    <cellStyle name="ColStyle1 4 2 4" xfId="2152"/>
    <cellStyle name="ColStyle1 4 2 4 2" xfId="2153"/>
    <cellStyle name="ColStyle1 4 2 4 2 2" xfId="2154"/>
    <cellStyle name="ColStyle1 4 2 4 2 3" xfId="2155"/>
    <cellStyle name="ColStyle1 4 2 4 3" xfId="2156"/>
    <cellStyle name="ColStyle1 4 2 4 4" xfId="2157"/>
    <cellStyle name="ColStyle1 4 2 4 5" xfId="2158"/>
    <cellStyle name="ColStyle1 4 2 5" xfId="2159"/>
    <cellStyle name="ColStyle1 4 2 5 2" xfId="2160"/>
    <cellStyle name="ColStyle1 4 2 5 2 2" xfId="2161"/>
    <cellStyle name="ColStyle1 4 2 5 2 3" xfId="2162"/>
    <cellStyle name="ColStyle1 4 2 5 3" xfId="2163"/>
    <cellStyle name="ColStyle1 4 2 5 4" xfId="2164"/>
    <cellStyle name="ColStyle1 4 2 5 5" xfId="2165"/>
    <cellStyle name="ColStyle1 4 2 6" xfId="2166"/>
    <cellStyle name="ColStyle1 4 2 6 2" xfId="2167"/>
    <cellStyle name="ColStyle1 4 2 6 2 2" xfId="2168"/>
    <cellStyle name="ColStyle1 4 2 6 2 3" xfId="2169"/>
    <cellStyle name="ColStyle1 4 2 6 3" xfId="2170"/>
    <cellStyle name="ColStyle1 4 2 6 4" xfId="2171"/>
    <cellStyle name="ColStyle1 4 2 6 5" xfId="2172"/>
    <cellStyle name="ColStyle1 4 2 7" xfId="2173"/>
    <cellStyle name="ColStyle1 4 2 7 2" xfId="2174"/>
    <cellStyle name="ColStyle1 4 2 7 2 2" xfId="2175"/>
    <cellStyle name="ColStyle1 4 2 7 2 3" xfId="2176"/>
    <cellStyle name="ColStyle1 4 2 7 3" xfId="2177"/>
    <cellStyle name="ColStyle1 4 2 7 4" xfId="2178"/>
    <cellStyle name="ColStyle1 4 2 7 5" xfId="2179"/>
    <cellStyle name="ColStyle1 4 2 8" xfId="2180"/>
    <cellStyle name="ColStyle1 4 2 8 2" xfId="2181"/>
    <cellStyle name="ColStyle1 4 2 8 2 2" xfId="2182"/>
    <cellStyle name="ColStyle1 4 2 8 2 3" xfId="2183"/>
    <cellStyle name="ColStyle1 4 2 8 3" xfId="2184"/>
    <cellStyle name="ColStyle1 4 2 8 4" xfId="2185"/>
    <cellStyle name="ColStyle1 4 2 8 5" xfId="2186"/>
    <cellStyle name="ColStyle1 4 2 9" xfId="2187"/>
    <cellStyle name="ColStyle1 4 2 9 2" xfId="2188"/>
    <cellStyle name="ColStyle1 4 2 9 2 2" xfId="2189"/>
    <cellStyle name="ColStyle1 4 2 9 2 3" xfId="2190"/>
    <cellStyle name="ColStyle1 4 2 9 3" xfId="2191"/>
    <cellStyle name="ColStyle1 4 2 9 4" xfId="2192"/>
    <cellStyle name="ColStyle1 4 2 9 5" xfId="2193"/>
    <cellStyle name="ColStyle1 4 3" xfId="2194"/>
    <cellStyle name="ColStyle1 4 3 2" xfId="2195"/>
    <cellStyle name="ColStyle1 4 3 2 2" xfId="2196"/>
    <cellStyle name="ColStyle1 4 3 2 3" xfId="2197"/>
    <cellStyle name="ColStyle1 4 3 3" xfId="2198"/>
    <cellStyle name="ColStyle1 4 3 3 2" xfId="2199"/>
    <cellStyle name="ColStyle1 4 3 4" xfId="2200"/>
    <cellStyle name="ColStyle1 4 3 4 2" xfId="2201"/>
    <cellStyle name="ColStyle1 4 3 5" xfId="2202"/>
    <cellStyle name="ColStyle1 4 3 6" xfId="2203"/>
    <cellStyle name="ColStyle1 4 3 7" xfId="2204"/>
    <cellStyle name="ColStyle1 4 3 8" xfId="2205"/>
    <cellStyle name="ColStyle1 4 4" xfId="2206"/>
    <cellStyle name="ColStyle1 4 4 2" xfId="2207"/>
    <cellStyle name="ColStyle1 4 4 2 2" xfId="2208"/>
    <cellStyle name="ColStyle1 4 4 3" xfId="2209"/>
    <cellStyle name="ColStyle1 4 4 3 2" xfId="2210"/>
    <cellStyle name="ColStyle1 4 4 4" xfId="2211"/>
    <cellStyle name="ColStyle1 4 4 5" xfId="2212"/>
    <cellStyle name="ColStyle1 4 4 6" xfId="2213"/>
    <cellStyle name="ColStyle1 4 5" xfId="2214"/>
    <cellStyle name="ColStyle1 4 5 2" xfId="2215"/>
    <cellStyle name="ColStyle1 4 5 2 2" xfId="2216"/>
    <cellStyle name="ColStyle1 4 5 3" xfId="2217"/>
    <cellStyle name="ColStyle1 4 5 3 2" xfId="2218"/>
    <cellStyle name="ColStyle1 4 5 4" xfId="2219"/>
    <cellStyle name="ColStyle1 4 5 5" xfId="2220"/>
    <cellStyle name="ColStyle1 4 5 6" xfId="2221"/>
    <cellStyle name="ColStyle1 4 5 7" xfId="2222"/>
    <cellStyle name="ColStyle1 4 6" xfId="2223"/>
    <cellStyle name="ColStyle1 4 6 2" xfId="2224"/>
    <cellStyle name="ColStyle1 4 6 2 2" xfId="2225"/>
    <cellStyle name="ColStyle1 4 6 3" xfId="2226"/>
    <cellStyle name="ColStyle1 4 6 3 2" xfId="2227"/>
    <cellStyle name="ColStyle1 4 6 4" xfId="2228"/>
    <cellStyle name="ColStyle1 4 6 5" xfId="2229"/>
    <cellStyle name="ColStyle1 4 6 6" xfId="2230"/>
    <cellStyle name="ColStyle1 4 6 7" xfId="2231"/>
    <cellStyle name="ColStyle1 4 7" xfId="2232"/>
    <cellStyle name="ColStyle1 4 7 2" xfId="2233"/>
    <cellStyle name="ColStyle1 4 7 3" xfId="2234"/>
    <cellStyle name="ColStyle1 4 8" xfId="2235"/>
    <cellStyle name="ColStyle1 4 8 2" xfId="2236"/>
    <cellStyle name="ColStyle1 4 9" xfId="2237"/>
    <cellStyle name="ColStyle1 4 9 2" xfId="2238"/>
    <cellStyle name="ColStyle1 40" xfId="2239"/>
    <cellStyle name="ColStyle1 40 2" xfId="2240"/>
    <cellStyle name="ColStyle1 40 2 2" xfId="2241"/>
    <cellStyle name="ColStyle1 40 2 3" xfId="2242"/>
    <cellStyle name="ColStyle1 40 3" xfId="2243"/>
    <cellStyle name="ColStyle1 40 4" xfId="2244"/>
    <cellStyle name="ColStyle1 41" xfId="2245"/>
    <cellStyle name="ColStyle1 41 2" xfId="2246"/>
    <cellStyle name="ColStyle1 41 2 2" xfId="2247"/>
    <cellStyle name="ColStyle1 41 2 3" xfId="2248"/>
    <cellStyle name="ColStyle1 41 3" xfId="2249"/>
    <cellStyle name="ColStyle1 41 4" xfId="2250"/>
    <cellStyle name="ColStyle1 42" xfId="2251"/>
    <cellStyle name="ColStyle1 42 2" xfId="2252"/>
    <cellStyle name="ColStyle1 42 2 2" xfId="2253"/>
    <cellStyle name="ColStyle1 42 2 3" xfId="2254"/>
    <cellStyle name="ColStyle1 42 3" xfId="2255"/>
    <cellStyle name="ColStyle1 42 4" xfId="2256"/>
    <cellStyle name="ColStyle1 43" xfId="2257"/>
    <cellStyle name="ColStyle1 43 2" xfId="2258"/>
    <cellStyle name="ColStyle1 43 2 2" xfId="2259"/>
    <cellStyle name="ColStyle1 43 2 3" xfId="2260"/>
    <cellStyle name="ColStyle1 43 3" xfId="2261"/>
    <cellStyle name="ColStyle1 43 4" xfId="2262"/>
    <cellStyle name="ColStyle1 44" xfId="2263"/>
    <cellStyle name="ColStyle1 44 2" xfId="2264"/>
    <cellStyle name="ColStyle1 44 3" xfId="2265"/>
    <cellStyle name="ColStyle1 45" xfId="2266"/>
    <cellStyle name="ColStyle1 45 2" xfId="2267"/>
    <cellStyle name="ColStyle1 45 3" xfId="2268"/>
    <cellStyle name="ColStyle1 46" xfId="2269"/>
    <cellStyle name="ColStyle1 47" xfId="2270"/>
    <cellStyle name="ColStyle1 48" xfId="2271"/>
    <cellStyle name="ColStyle1 49" xfId="2272"/>
    <cellStyle name="ColStyle1 5" xfId="2273"/>
    <cellStyle name="ColStyle1 5 10" xfId="2274"/>
    <cellStyle name="ColStyle1 5 10 2" xfId="2275"/>
    <cellStyle name="ColStyle1 5 10 2 2" xfId="2276"/>
    <cellStyle name="ColStyle1 5 10 2 3" xfId="2277"/>
    <cellStyle name="ColStyle1 5 10 3" xfId="2278"/>
    <cellStyle name="ColStyle1 5 10 4" xfId="2279"/>
    <cellStyle name="ColStyle1 5 10 5" xfId="2280"/>
    <cellStyle name="ColStyle1 5 11" xfId="2281"/>
    <cellStyle name="ColStyle1 5 11 2" xfId="2282"/>
    <cellStyle name="ColStyle1 5 11 2 2" xfId="2283"/>
    <cellStyle name="ColStyle1 5 11 2 3" xfId="2284"/>
    <cellStyle name="ColStyle1 5 11 3" xfId="2285"/>
    <cellStyle name="ColStyle1 5 11 4" xfId="2286"/>
    <cellStyle name="ColStyle1 5 11 5" xfId="2287"/>
    <cellStyle name="ColStyle1 5 12" xfId="2288"/>
    <cellStyle name="ColStyle1 5 12 2" xfId="2289"/>
    <cellStyle name="ColStyle1 5 12 2 2" xfId="2290"/>
    <cellStyle name="ColStyle1 5 12 2 3" xfId="2291"/>
    <cellStyle name="ColStyle1 5 12 3" xfId="2292"/>
    <cellStyle name="ColStyle1 5 12 4" xfId="2293"/>
    <cellStyle name="ColStyle1 5 12 5" xfId="2294"/>
    <cellStyle name="ColStyle1 5 13" xfId="2295"/>
    <cellStyle name="ColStyle1 5 13 2" xfId="2296"/>
    <cellStyle name="ColStyle1 5 13 2 2" xfId="2297"/>
    <cellStyle name="ColStyle1 5 13 2 3" xfId="2298"/>
    <cellStyle name="ColStyle1 5 13 3" xfId="2299"/>
    <cellStyle name="ColStyle1 5 13 4" xfId="2300"/>
    <cellStyle name="ColStyle1 5 13 5" xfId="2301"/>
    <cellStyle name="ColStyle1 5 14" xfId="2302"/>
    <cellStyle name="ColStyle1 5 14 2" xfId="2303"/>
    <cellStyle name="ColStyle1 5 14 2 2" xfId="2304"/>
    <cellStyle name="ColStyle1 5 14 2 3" xfId="2305"/>
    <cellStyle name="ColStyle1 5 14 3" xfId="2306"/>
    <cellStyle name="ColStyle1 5 14 4" xfId="2307"/>
    <cellStyle name="ColStyle1 5 14 5" xfId="2308"/>
    <cellStyle name="ColStyle1 5 15" xfId="2309"/>
    <cellStyle name="ColStyle1 5 15 2" xfId="2310"/>
    <cellStyle name="ColStyle1 5 15 2 2" xfId="2311"/>
    <cellStyle name="ColStyle1 5 15 2 3" xfId="2312"/>
    <cellStyle name="ColStyle1 5 15 3" xfId="2313"/>
    <cellStyle name="ColStyle1 5 15 4" xfId="2314"/>
    <cellStyle name="ColStyle1 5 15 5" xfId="2315"/>
    <cellStyle name="ColStyle1 5 16" xfId="2316"/>
    <cellStyle name="ColStyle1 5 16 2" xfId="2317"/>
    <cellStyle name="ColStyle1 5 16 2 2" xfId="2318"/>
    <cellStyle name="ColStyle1 5 16 2 3" xfId="2319"/>
    <cellStyle name="ColStyle1 5 16 3" xfId="2320"/>
    <cellStyle name="ColStyle1 5 16 4" xfId="2321"/>
    <cellStyle name="ColStyle1 5 16 5" xfId="2322"/>
    <cellStyle name="ColStyle1 5 17" xfId="2323"/>
    <cellStyle name="ColStyle1 5 17 2" xfId="2324"/>
    <cellStyle name="ColStyle1 5 17 2 2" xfId="2325"/>
    <cellStyle name="ColStyle1 5 17 2 3" xfId="2326"/>
    <cellStyle name="ColStyle1 5 17 3" xfId="2327"/>
    <cellStyle name="ColStyle1 5 17 4" xfId="2328"/>
    <cellStyle name="ColStyle1 5 17 5" xfId="2329"/>
    <cellStyle name="ColStyle1 5 18" xfId="2330"/>
    <cellStyle name="ColStyle1 5 18 2" xfId="2331"/>
    <cellStyle name="ColStyle1 5 18 2 2" xfId="2332"/>
    <cellStyle name="ColStyle1 5 18 2 3" xfId="2333"/>
    <cellStyle name="ColStyle1 5 18 3" xfId="2334"/>
    <cellStyle name="ColStyle1 5 18 4" xfId="2335"/>
    <cellStyle name="ColStyle1 5 18 5" xfId="2336"/>
    <cellStyle name="ColStyle1 5 19" xfId="2337"/>
    <cellStyle name="ColStyle1 5 19 2" xfId="2338"/>
    <cellStyle name="ColStyle1 5 19 2 2" xfId="2339"/>
    <cellStyle name="ColStyle1 5 19 2 3" xfId="2340"/>
    <cellStyle name="ColStyle1 5 19 3" xfId="2341"/>
    <cellStyle name="ColStyle1 5 19 4" xfId="2342"/>
    <cellStyle name="ColStyle1 5 19 5" xfId="2343"/>
    <cellStyle name="ColStyle1 5 2" xfId="2344"/>
    <cellStyle name="ColStyle1 5 2 10" xfId="2345"/>
    <cellStyle name="ColStyle1 5 2 11" xfId="2346"/>
    <cellStyle name="ColStyle1 5 2 2" xfId="2347"/>
    <cellStyle name="ColStyle1 5 2 2 2" xfId="2348"/>
    <cellStyle name="ColStyle1 5 2 2 2 2" xfId="2349"/>
    <cellStyle name="ColStyle1 5 2 2 2 3" xfId="2350"/>
    <cellStyle name="ColStyle1 5 2 2 3" xfId="2351"/>
    <cellStyle name="ColStyle1 5 2 2 4" xfId="2352"/>
    <cellStyle name="ColStyle1 5 2 3" xfId="2353"/>
    <cellStyle name="ColStyle1 5 2 3 2" xfId="2354"/>
    <cellStyle name="ColStyle1 5 2 3 2 2" xfId="2355"/>
    <cellStyle name="ColStyle1 5 2 3 2 3" xfId="2356"/>
    <cellStyle name="ColStyle1 5 2 3 3" xfId="2357"/>
    <cellStyle name="ColStyle1 5 2 3 4" xfId="2358"/>
    <cellStyle name="ColStyle1 5 2 4" xfId="2359"/>
    <cellStyle name="ColStyle1 5 2 4 2" xfId="2360"/>
    <cellStyle name="ColStyle1 5 2 4 3" xfId="2361"/>
    <cellStyle name="ColStyle1 5 2 5" xfId="2362"/>
    <cellStyle name="ColStyle1 5 2 5 2" xfId="2363"/>
    <cellStyle name="ColStyle1 5 2 5 3" xfId="2364"/>
    <cellStyle name="ColStyle1 5 2 6" xfId="2365"/>
    <cellStyle name="ColStyle1 5 2 6 2" xfId="2366"/>
    <cellStyle name="ColStyle1 5 2 7" xfId="2367"/>
    <cellStyle name="ColStyle1 5 2 8" xfId="2368"/>
    <cellStyle name="ColStyle1 5 2 9" xfId="2369"/>
    <cellStyle name="ColStyle1 5 20" xfId="2370"/>
    <cellStyle name="ColStyle1 5 20 2" xfId="2371"/>
    <cellStyle name="ColStyle1 5 20 2 2" xfId="2372"/>
    <cellStyle name="ColStyle1 5 20 2 3" xfId="2373"/>
    <cellStyle name="ColStyle1 5 20 3" xfId="2374"/>
    <cellStyle name="ColStyle1 5 20 4" xfId="2375"/>
    <cellStyle name="ColStyle1 5 20 5" xfId="2376"/>
    <cellStyle name="ColStyle1 5 21" xfId="2377"/>
    <cellStyle name="ColStyle1 5 21 2" xfId="2378"/>
    <cellStyle name="ColStyle1 5 21 2 2" xfId="2379"/>
    <cellStyle name="ColStyle1 5 21 2 3" xfId="2380"/>
    <cellStyle name="ColStyle1 5 21 3" xfId="2381"/>
    <cellStyle name="ColStyle1 5 21 4" xfId="2382"/>
    <cellStyle name="ColStyle1 5 21 5" xfId="2383"/>
    <cellStyle name="ColStyle1 5 22" xfId="2384"/>
    <cellStyle name="ColStyle1 5 22 2" xfId="2385"/>
    <cellStyle name="ColStyle1 5 22 2 2" xfId="2386"/>
    <cellStyle name="ColStyle1 5 22 2 3" xfId="2387"/>
    <cellStyle name="ColStyle1 5 22 3" xfId="2388"/>
    <cellStyle name="ColStyle1 5 22 4" xfId="2389"/>
    <cellStyle name="ColStyle1 5 23" xfId="2390"/>
    <cellStyle name="ColStyle1 5 23 2" xfId="2391"/>
    <cellStyle name="ColStyle1 5 23 3" xfId="2392"/>
    <cellStyle name="ColStyle1 5 24" xfId="2393"/>
    <cellStyle name="ColStyle1 5 24 2" xfId="2394"/>
    <cellStyle name="ColStyle1 5 24 3" xfId="2395"/>
    <cellStyle name="ColStyle1 5 25" xfId="2396"/>
    <cellStyle name="ColStyle1 5 25 2" xfId="2397"/>
    <cellStyle name="ColStyle1 5 25 3" xfId="2398"/>
    <cellStyle name="ColStyle1 5 26" xfId="2399"/>
    <cellStyle name="ColStyle1 5 26 2" xfId="2400"/>
    <cellStyle name="ColStyle1 5 27" xfId="2401"/>
    <cellStyle name="ColStyle1 5 27 2" xfId="2402"/>
    <cellStyle name="ColStyle1 5 28" xfId="2403"/>
    <cellStyle name="ColStyle1 5 29" xfId="2404"/>
    <cellStyle name="ColStyle1 5 3" xfId="2405"/>
    <cellStyle name="ColStyle1 5 3 10" xfId="2406"/>
    <cellStyle name="ColStyle1 5 3 2" xfId="2407"/>
    <cellStyle name="ColStyle1 5 3 2 2" xfId="2408"/>
    <cellStyle name="ColStyle1 5 3 2 2 2" xfId="2409"/>
    <cellStyle name="ColStyle1 5 3 2 2 3" xfId="2410"/>
    <cellStyle name="ColStyle1 5 3 2 3" xfId="2411"/>
    <cellStyle name="ColStyle1 5 3 2 4" xfId="2412"/>
    <cellStyle name="ColStyle1 5 3 3" xfId="2413"/>
    <cellStyle name="ColStyle1 5 3 3 2" xfId="2414"/>
    <cellStyle name="ColStyle1 5 3 3 3" xfId="2415"/>
    <cellStyle name="ColStyle1 5 3 4" xfId="2416"/>
    <cellStyle name="ColStyle1 5 3 4 2" xfId="2417"/>
    <cellStyle name="ColStyle1 5 3 5" xfId="2418"/>
    <cellStyle name="ColStyle1 5 3 5 2" xfId="2419"/>
    <cellStyle name="ColStyle1 5 3 6" xfId="2420"/>
    <cellStyle name="ColStyle1 5 3 7" xfId="2421"/>
    <cellStyle name="ColStyle1 5 3 8" xfId="2422"/>
    <cellStyle name="ColStyle1 5 3 9" xfId="2423"/>
    <cellStyle name="ColStyle1 5 30" xfId="2424"/>
    <cellStyle name="ColStyle1 5 31" xfId="2425"/>
    <cellStyle name="ColStyle1 5 32" xfId="2426"/>
    <cellStyle name="ColStyle1 5 4" xfId="2427"/>
    <cellStyle name="ColStyle1 5 4 2" xfId="2428"/>
    <cellStyle name="ColStyle1 5 4 2 2" xfId="2429"/>
    <cellStyle name="ColStyle1 5 4 2 3" xfId="2430"/>
    <cellStyle name="ColStyle1 5 4 3" xfId="2431"/>
    <cellStyle name="ColStyle1 5 4 3 2" xfId="2432"/>
    <cellStyle name="ColStyle1 5 4 4" xfId="2433"/>
    <cellStyle name="ColStyle1 5 4 4 2" xfId="2434"/>
    <cellStyle name="ColStyle1 5 4 5" xfId="2435"/>
    <cellStyle name="ColStyle1 5 4 6" xfId="2436"/>
    <cellStyle name="ColStyle1 5 4 7" xfId="2437"/>
    <cellStyle name="ColStyle1 5 4 8" xfId="2438"/>
    <cellStyle name="ColStyle1 5 4 9" xfId="2439"/>
    <cellStyle name="ColStyle1 5 5" xfId="2440"/>
    <cellStyle name="ColStyle1 5 5 2" xfId="2441"/>
    <cellStyle name="ColStyle1 5 5 2 2" xfId="2442"/>
    <cellStyle name="ColStyle1 5 5 2 3" xfId="2443"/>
    <cellStyle name="ColStyle1 5 5 3" xfId="2444"/>
    <cellStyle name="ColStyle1 5 5 3 2" xfId="2445"/>
    <cellStyle name="ColStyle1 5 5 4" xfId="2446"/>
    <cellStyle name="ColStyle1 5 5 4 2" xfId="2447"/>
    <cellStyle name="ColStyle1 5 5 5" xfId="2448"/>
    <cellStyle name="ColStyle1 5 5 6" xfId="2449"/>
    <cellStyle name="ColStyle1 5 5 7" xfId="2450"/>
    <cellStyle name="ColStyle1 5 5 8" xfId="2451"/>
    <cellStyle name="ColStyle1 5 5 9" xfId="2452"/>
    <cellStyle name="ColStyle1 5 6" xfId="2453"/>
    <cellStyle name="ColStyle1 5 6 2" xfId="2454"/>
    <cellStyle name="ColStyle1 5 6 2 2" xfId="2455"/>
    <cellStyle name="ColStyle1 5 6 2 3" xfId="2456"/>
    <cellStyle name="ColStyle1 5 6 3" xfId="2457"/>
    <cellStyle name="ColStyle1 5 6 3 2" xfId="2458"/>
    <cellStyle name="ColStyle1 5 6 4" xfId="2459"/>
    <cellStyle name="ColStyle1 5 6 4 2" xfId="2460"/>
    <cellStyle name="ColStyle1 5 6 5" xfId="2461"/>
    <cellStyle name="ColStyle1 5 6 6" xfId="2462"/>
    <cellStyle name="ColStyle1 5 6 7" xfId="2463"/>
    <cellStyle name="ColStyle1 5 6 8" xfId="2464"/>
    <cellStyle name="ColStyle1 5 6 9" xfId="2465"/>
    <cellStyle name="ColStyle1 5 7" xfId="2466"/>
    <cellStyle name="ColStyle1 5 7 2" xfId="2467"/>
    <cellStyle name="ColStyle1 5 7 2 2" xfId="2468"/>
    <cellStyle name="ColStyle1 5 7 2 3" xfId="2469"/>
    <cellStyle name="ColStyle1 5 7 3" xfId="2470"/>
    <cellStyle name="ColStyle1 5 7 4" xfId="2471"/>
    <cellStyle name="ColStyle1 5 7 5" xfId="2472"/>
    <cellStyle name="ColStyle1 5 8" xfId="2473"/>
    <cellStyle name="ColStyle1 5 8 2" xfId="2474"/>
    <cellStyle name="ColStyle1 5 8 2 2" xfId="2475"/>
    <cellStyle name="ColStyle1 5 8 2 3" xfId="2476"/>
    <cellStyle name="ColStyle1 5 8 3" xfId="2477"/>
    <cellStyle name="ColStyle1 5 8 4" xfId="2478"/>
    <cellStyle name="ColStyle1 5 8 5" xfId="2479"/>
    <cellStyle name="ColStyle1 5 9" xfId="2480"/>
    <cellStyle name="ColStyle1 5 9 2" xfId="2481"/>
    <cellStyle name="ColStyle1 5 9 2 2" xfId="2482"/>
    <cellStyle name="ColStyle1 5 9 2 3" xfId="2483"/>
    <cellStyle name="ColStyle1 5 9 3" xfId="2484"/>
    <cellStyle name="ColStyle1 5 9 4" xfId="2485"/>
    <cellStyle name="ColStyle1 5 9 5" xfId="2486"/>
    <cellStyle name="ColStyle1 50" xfId="2487"/>
    <cellStyle name="ColStyle1 51" xfId="2488"/>
    <cellStyle name="ColStyle1 6" xfId="2489"/>
    <cellStyle name="ColStyle1 6 10" xfId="2490"/>
    <cellStyle name="ColStyle1 6 10 2" xfId="2491"/>
    <cellStyle name="ColStyle1 6 10 2 2" xfId="2492"/>
    <cellStyle name="ColStyle1 6 10 2 3" xfId="2493"/>
    <cellStyle name="ColStyle1 6 10 3" xfId="2494"/>
    <cellStyle name="ColStyle1 6 10 4" xfId="2495"/>
    <cellStyle name="ColStyle1 6 10 5" xfId="2496"/>
    <cellStyle name="ColStyle1 6 11" xfId="2497"/>
    <cellStyle name="ColStyle1 6 11 2" xfId="2498"/>
    <cellStyle name="ColStyle1 6 11 2 2" xfId="2499"/>
    <cellStyle name="ColStyle1 6 11 2 3" xfId="2500"/>
    <cellStyle name="ColStyle1 6 11 3" xfId="2501"/>
    <cellStyle name="ColStyle1 6 11 4" xfId="2502"/>
    <cellStyle name="ColStyle1 6 11 5" xfId="2503"/>
    <cellStyle name="ColStyle1 6 12" xfId="2504"/>
    <cellStyle name="ColStyle1 6 12 2" xfId="2505"/>
    <cellStyle name="ColStyle1 6 12 2 2" xfId="2506"/>
    <cellStyle name="ColStyle1 6 12 2 3" xfId="2507"/>
    <cellStyle name="ColStyle1 6 12 3" xfId="2508"/>
    <cellStyle name="ColStyle1 6 12 4" xfId="2509"/>
    <cellStyle name="ColStyle1 6 12 5" xfId="2510"/>
    <cellStyle name="ColStyle1 6 13" xfId="2511"/>
    <cellStyle name="ColStyle1 6 13 2" xfId="2512"/>
    <cellStyle name="ColStyle1 6 13 2 2" xfId="2513"/>
    <cellStyle name="ColStyle1 6 13 2 3" xfId="2514"/>
    <cellStyle name="ColStyle1 6 13 3" xfId="2515"/>
    <cellStyle name="ColStyle1 6 13 4" xfId="2516"/>
    <cellStyle name="ColStyle1 6 13 5" xfId="2517"/>
    <cellStyle name="ColStyle1 6 14" xfId="2518"/>
    <cellStyle name="ColStyle1 6 14 2" xfId="2519"/>
    <cellStyle name="ColStyle1 6 14 2 2" xfId="2520"/>
    <cellStyle name="ColStyle1 6 14 2 3" xfId="2521"/>
    <cellStyle name="ColStyle1 6 14 3" xfId="2522"/>
    <cellStyle name="ColStyle1 6 14 4" xfId="2523"/>
    <cellStyle name="ColStyle1 6 14 5" xfId="2524"/>
    <cellStyle name="ColStyle1 6 15" xfId="2525"/>
    <cellStyle name="ColStyle1 6 15 2" xfId="2526"/>
    <cellStyle name="ColStyle1 6 15 2 2" xfId="2527"/>
    <cellStyle name="ColStyle1 6 15 2 3" xfId="2528"/>
    <cellStyle name="ColStyle1 6 15 3" xfId="2529"/>
    <cellStyle name="ColStyle1 6 15 4" xfId="2530"/>
    <cellStyle name="ColStyle1 6 15 5" xfId="2531"/>
    <cellStyle name="ColStyle1 6 16" xfId="2532"/>
    <cellStyle name="ColStyle1 6 16 2" xfId="2533"/>
    <cellStyle name="ColStyle1 6 16 2 2" xfId="2534"/>
    <cellStyle name="ColStyle1 6 16 2 3" xfId="2535"/>
    <cellStyle name="ColStyle1 6 16 3" xfId="2536"/>
    <cellStyle name="ColStyle1 6 16 4" xfId="2537"/>
    <cellStyle name="ColStyle1 6 16 5" xfId="2538"/>
    <cellStyle name="ColStyle1 6 17" xfId="2539"/>
    <cellStyle name="ColStyle1 6 17 2" xfId="2540"/>
    <cellStyle name="ColStyle1 6 17 2 2" xfId="2541"/>
    <cellStyle name="ColStyle1 6 17 2 3" xfId="2542"/>
    <cellStyle name="ColStyle1 6 17 3" xfId="2543"/>
    <cellStyle name="ColStyle1 6 17 4" xfId="2544"/>
    <cellStyle name="ColStyle1 6 17 5" xfId="2545"/>
    <cellStyle name="ColStyle1 6 18" xfId="2546"/>
    <cellStyle name="ColStyle1 6 18 2" xfId="2547"/>
    <cellStyle name="ColStyle1 6 18 2 2" xfId="2548"/>
    <cellStyle name="ColStyle1 6 18 2 3" xfId="2549"/>
    <cellStyle name="ColStyle1 6 18 3" xfId="2550"/>
    <cellStyle name="ColStyle1 6 18 4" xfId="2551"/>
    <cellStyle name="ColStyle1 6 18 5" xfId="2552"/>
    <cellStyle name="ColStyle1 6 19" xfId="2553"/>
    <cellStyle name="ColStyle1 6 19 2" xfId="2554"/>
    <cellStyle name="ColStyle1 6 19 2 2" xfId="2555"/>
    <cellStyle name="ColStyle1 6 19 2 3" xfId="2556"/>
    <cellStyle name="ColStyle1 6 19 3" xfId="2557"/>
    <cellStyle name="ColStyle1 6 19 4" xfId="2558"/>
    <cellStyle name="ColStyle1 6 19 5" xfId="2559"/>
    <cellStyle name="ColStyle1 6 2" xfId="2560"/>
    <cellStyle name="ColStyle1 6 2 10" xfId="2561"/>
    <cellStyle name="ColStyle1 6 2 11" xfId="2562"/>
    <cellStyle name="ColStyle1 6 2 2" xfId="2563"/>
    <cellStyle name="ColStyle1 6 2 2 2" xfId="2564"/>
    <cellStyle name="ColStyle1 6 2 2 2 2" xfId="2565"/>
    <cellStyle name="ColStyle1 6 2 2 2 3" xfId="2566"/>
    <cellStyle name="ColStyle1 6 2 2 3" xfId="2567"/>
    <cellStyle name="ColStyle1 6 2 2 4" xfId="2568"/>
    <cellStyle name="ColStyle1 6 2 3" xfId="2569"/>
    <cellStyle name="ColStyle1 6 2 3 2" xfId="2570"/>
    <cellStyle name="ColStyle1 6 2 3 2 2" xfId="2571"/>
    <cellStyle name="ColStyle1 6 2 3 2 3" xfId="2572"/>
    <cellStyle name="ColStyle1 6 2 3 3" xfId="2573"/>
    <cellStyle name="ColStyle1 6 2 3 4" xfId="2574"/>
    <cellStyle name="ColStyle1 6 2 4" xfId="2575"/>
    <cellStyle name="ColStyle1 6 2 4 2" xfId="2576"/>
    <cellStyle name="ColStyle1 6 2 4 3" xfId="2577"/>
    <cellStyle name="ColStyle1 6 2 5" xfId="2578"/>
    <cellStyle name="ColStyle1 6 2 5 2" xfId="2579"/>
    <cellStyle name="ColStyle1 6 2 5 3" xfId="2580"/>
    <cellStyle name="ColStyle1 6 2 6" xfId="2581"/>
    <cellStyle name="ColStyle1 6 2 6 2" xfId="2582"/>
    <cellStyle name="ColStyle1 6 2 7" xfId="2583"/>
    <cellStyle name="ColStyle1 6 2 8" xfId="2584"/>
    <cellStyle name="ColStyle1 6 2 9" xfId="2585"/>
    <cellStyle name="ColStyle1 6 20" xfId="2586"/>
    <cellStyle name="ColStyle1 6 20 2" xfId="2587"/>
    <cellStyle name="ColStyle1 6 20 2 2" xfId="2588"/>
    <cellStyle name="ColStyle1 6 20 2 3" xfId="2589"/>
    <cellStyle name="ColStyle1 6 20 3" xfId="2590"/>
    <cellStyle name="ColStyle1 6 20 4" xfId="2591"/>
    <cellStyle name="ColStyle1 6 20 5" xfId="2592"/>
    <cellStyle name="ColStyle1 6 21" xfId="2593"/>
    <cellStyle name="ColStyle1 6 21 2" xfId="2594"/>
    <cellStyle name="ColStyle1 6 21 2 2" xfId="2595"/>
    <cellStyle name="ColStyle1 6 21 2 3" xfId="2596"/>
    <cellStyle name="ColStyle1 6 21 3" xfId="2597"/>
    <cellStyle name="ColStyle1 6 21 4" xfId="2598"/>
    <cellStyle name="ColStyle1 6 21 5" xfId="2599"/>
    <cellStyle name="ColStyle1 6 22" xfId="2600"/>
    <cellStyle name="ColStyle1 6 22 2" xfId="2601"/>
    <cellStyle name="ColStyle1 6 22 2 2" xfId="2602"/>
    <cellStyle name="ColStyle1 6 22 2 3" xfId="2603"/>
    <cellStyle name="ColStyle1 6 22 3" xfId="2604"/>
    <cellStyle name="ColStyle1 6 22 4" xfId="2605"/>
    <cellStyle name="ColStyle1 6 23" xfId="2606"/>
    <cellStyle name="ColStyle1 6 23 2" xfId="2607"/>
    <cellStyle name="ColStyle1 6 23 3" xfId="2608"/>
    <cellStyle name="ColStyle1 6 24" xfId="2609"/>
    <cellStyle name="ColStyle1 6 24 2" xfId="2610"/>
    <cellStyle name="ColStyle1 6 24 3" xfId="2611"/>
    <cellStyle name="ColStyle1 6 25" xfId="2612"/>
    <cellStyle name="ColStyle1 6 25 2" xfId="2613"/>
    <cellStyle name="ColStyle1 6 25 3" xfId="2614"/>
    <cellStyle name="ColStyle1 6 26" xfId="2615"/>
    <cellStyle name="ColStyle1 6 26 2" xfId="2616"/>
    <cellStyle name="ColStyle1 6 27" xfId="2617"/>
    <cellStyle name="ColStyle1 6 27 2" xfId="2618"/>
    <cellStyle name="ColStyle1 6 28" xfId="2619"/>
    <cellStyle name="ColStyle1 6 29" xfId="2620"/>
    <cellStyle name="ColStyle1 6 3" xfId="2621"/>
    <cellStyle name="ColStyle1 6 3 10" xfId="2622"/>
    <cellStyle name="ColStyle1 6 3 2" xfId="2623"/>
    <cellStyle name="ColStyle1 6 3 2 2" xfId="2624"/>
    <cellStyle name="ColStyle1 6 3 2 2 2" xfId="2625"/>
    <cellStyle name="ColStyle1 6 3 2 2 3" xfId="2626"/>
    <cellStyle name="ColStyle1 6 3 2 3" xfId="2627"/>
    <cellStyle name="ColStyle1 6 3 2 4" xfId="2628"/>
    <cellStyle name="ColStyle1 6 3 3" xfId="2629"/>
    <cellStyle name="ColStyle1 6 3 3 2" xfId="2630"/>
    <cellStyle name="ColStyle1 6 3 3 3" xfId="2631"/>
    <cellStyle name="ColStyle1 6 3 4" xfId="2632"/>
    <cellStyle name="ColStyle1 6 3 4 2" xfId="2633"/>
    <cellStyle name="ColStyle1 6 3 5" xfId="2634"/>
    <cellStyle name="ColStyle1 6 3 5 2" xfId="2635"/>
    <cellStyle name="ColStyle1 6 3 6" xfId="2636"/>
    <cellStyle name="ColStyle1 6 3 7" xfId="2637"/>
    <cellStyle name="ColStyle1 6 3 8" xfId="2638"/>
    <cellStyle name="ColStyle1 6 3 9" xfId="2639"/>
    <cellStyle name="ColStyle1 6 30" xfId="2640"/>
    <cellStyle name="ColStyle1 6 31" xfId="2641"/>
    <cellStyle name="ColStyle1 6 32" xfId="2642"/>
    <cellStyle name="ColStyle1 6 4" xfId="2643"/>
    <cellStyle name="ColStyle1 6 4 2" xfId="2644"/>
    <cellStyle name="ColStyle1 6 4 2 2" xfId="2645"/>
    <cellStyle name="ColStyle1 6 4 2 3" xfId="2646"/>
    <cellStyle name="ColStyle1 6 4 3" xfId="2647"/>
    <cellStyle name="ColStyle1 6 4 3 2" xfId="2648"/>
    <cellStyle name="ColStyle1 6 4 4" xfId="2649"/>
    <cellStyle name="ColStyle1 6 4 4 2" xfId="2650"/>
    <cellStyle name="ColStyle1 6 4 5" xfId="2651"/>
    <cellStyle name="ColStyle1 6 4 6" xfId="2652"/>
    <cellStyle name="ColStyle1 6 4 7" xfId="2653"/>
    <cellStyle name="ColStyle1 6 4 8" xfId="2654"/>
    <cellStyle name="ColStyle1 6 4 9" xfId="2655"/>
    <cellStyle name="ColStyle1 6 5" xfId="2656"/>
    <cellStyle name="ColStyle1 6 5 2" xfId="2657"/>
    <cellStyle name="ColStyle1 6 5 2 2" xfId="2658"/>
    <cellStyle name="ColStyle1 6 5 2 3" xfId="2659"/>
    <cellStyle name="ColStyle1 6 5 3" xfId="2660"/>
    <cellStyle name="ColStyle1 6 5 3 2" xfId="2661"/>
    <cellStyle name="ColStyle1 6 5 4" xfId="2662"/>
    <cellStyle name="ColStyle1 6 5 4 2" xfId="2663"/>
    <cellStyle name="ColStyle1 6 5 5" xfId="2664"/>
    <cellStyle name="ColStyle1 6 5 6" xfId="2665"/>
    <cellStyle name="ColStyle1 6 5 7" xfId="2666"/>
    <cellStyle name="ColStyle1 6 5 8" xfId="2667"/>
    <cellStyle name="ColStyle1 6 5 9" xfId="2668"/>
    <cellStyle name="ColStyle1 6 6" xfId="2669"/>
    <cellStyle name="ColStyle1 6 6 2" xfId="2670"/>
    <cellStyle name="ColStyle1 6 6 2 2" xfId="2671"/>
    <cellStyle name="ColStyle1 6 6 2 3" xfId="2672"/>
    <cellStyle name="ColStyle1 6 6 3" xfId="2673"/>
    <cellStyle name="ColStyle1 6 6 3 2" xfId="2674"/>
    <cellStyle name="ColStyle1 6 6 4" xfId="2675"/>
    <cellStyle name="ColStyle1 6 6 4 2" xfId="2676"/>
    <cellStyle name="ColStyle1 6 6 5" xfId="2677"/>
    <cellStyle name="ColStyle1 6 6 6" xfId="2678"/>
    <cellStyle name="ColStyle1 6 6 7" xfId="2679"/>
    <cellStyle name="ColStyle1 6 6 8" xfId="2680"/>
    <cellStyle name="ColStyle1 6 6 9" xfId="2681"/>
    <cellStyle name="ColStyle1 6 7" xfId="2682"/>
    <cellStyle name="ColStyle1 6 7 2" xfId="2683"/>
    <cellStyle name="ColStyle1 6 7 2 2" xfId="2684"/>
    <cellStyle name="ColStyle1 6 7 2 3" xfId="2685"/>
    <cellStyle name="ColStyle1 6 7 3" xfId="2686"/>
    <cellStyle name="ColStyle1 6 7 4" xfId="2687"/>
    <cellStyle name="ColStyle1 6 7 5" xfId="2688"/>
    <cellStyle name="ColStyle1 6 8" xfId="2689"/>
    <cellStyle name="ColStyle1 6 8 2" xfId="2690"/>
    <cellStyle name="ColStyle1 6 8 2 2" xfId="2691"/>
    <cellStyle name="ColStyle1 6 8 2 3" xfId="2692"/>
    <cellStyle name="ColStyle1 6 8 3" xfId="2693"/>
    <cellStyle name="ColStyle1 6 8 4" xfId="2694"/>
    <cellStyle name="ColStyle1 6 8 5" xfId="2695"/>
    <cellStyle name="ColStyle1 6 9" xfId="2696"/>
    <cellStyle name="ColStyle1 6 9 2" xfId="2697"/>
    <cellStyle name="ColStyle1 6 9 2 2" xfId="2698"/>
    <cellStyle name="ColStyle1 6 9 2 3" xfId="2699"/>
    <cellStyle name="ColStyle1 6 9 3" xfId="2700"/>
    <cellStyle name="ColStyle1 6 9 4" xfId="2701"/>
    <cellStyle name="ColStyle1 6 9 5" xfId="2702"/>
    <cellStyle name="ColStyle1 7" xfId="2703"/>
    <cellStyle name="ColStyle1 7 10" xfId="2704"/>
    <cellStyle name="ColStyle1 7 10 2" xfId="2705"/>
    <cellStyle name="ColStyle1 7 10 2 2" xfId="2706"/>
    <cellStyle name="ColStyle1 7 10 2 3" xfId="2707"/>
    <cellStyle name="ColStyle1 7 10 3" xfId="2708"/>
    <cellStyle name="ColStyle1 7 10 4" xfId="2709"/>
    <cellStyle name="ColStyle1 7 10 5" xfId="2710"/>
    <cellStyle name="ColStyle1 7 11" xfId="2711"/>
    <cellStyle name="ColStyle1 7 11 2" xfId="2712"/>
    <cellStyle name="ColStyle1 7 11 2 2" xfId="2713"/>
    <cellStyle name="ColStyle1 7 11 2 3" xfId="2714"/>
    <cellStyle name="ColStyle1 7 11 3" xfId="2715"/>
    <cellStyle name="ColStyle1 7 11 4" xfId="2716"/>
    <cellStyle name="ColStyle1 7 11 5" xfId="2717"/>
    <cellStyle name="ColStyle1 7 12" xfId="2718"/>
    <cellStyle name="ColStyle1 7 12 2" xfId="2719"/>
    <cellStyle name="ColStyle1 7 12 2 2" xfId="2720"/>
    <cellStyle name="ColStyle1 7 12 2 3" xfId="2721"/>
    <cellStyle name="ColStyle1 7 12 3" xfId="2722"/>
    <cellStyle name="ColStyle1 7 12 4" xfId="2723"/>
    <cellStyle name="ColStyle1 7 12 5" xfId="2724"/>
    <cellStyle name="ColStyle1 7 13" xfId="2725"/>
    <cellStyle name="ColStyle1 7 13 2" xfId="2726"/>
    <cellStyle name="ColStyle1 7 13 2 2" xfId="2727"/>
    <cellStyle name="ColStyle1 7 13 2 3" xfId="2728"/>
    <cellStyle name="ColStyle1 7 13 3" xfId="2729"/>
    <cellStyle name="ColStyle1 7 13 4" xfId="2730"/>
    <cellStyle name="ColStyle1 7 13 5" xfId="2731"/>
    <cellStyle name="ColStyle1 7 14" xfId="2732"/>
    <cellStyle name="ColStyle1 7 14 2" xfId="2733"/>
    <cellStyle name="ColStyle1 7 14 2 2" xfId="2734"/>
    <cellStyle name="ColStyle1 7 14 2 3" xfId="2735"/>
    <cellStyle name="ColStyle1 7 14 3" xfId="2736"/>
    <cellStyle name="ColStyle1 7 14 4" xfId="2737"/>
    <cellStyle name="ColStyle1 7 14 5" xfId="2738"/>
    <cellStyle name="ColStyle1 7 15" xfId="2739"/>
    <cellStyle name="ColStyle1 7 15 2" xfId="2740"/>
    <cellStyle name="ColStyle1 7 15 2 2" xfId="2741"/>
    <cellStyle name="ColStyle1 7 15 2 3" xfId="2742"/>
    <cellStyle name="ColStyle1 7 15 3" xfId="2743"/>
    <cellStyle name="ColStyle1 7 15 4" xfId="2744"/>
    <cellStyle name="ColStyle1 7 15 5" xfId="2745"/>
    <cellStyle name="ColStyle1 7 16" xfId="2746"/>
    <cellStyle name="ColStyle1 7 16 2" xfId="2747"/>
    <cellStyle name="ColStyle1 7 16 2 2" xfId="2748"/>
    <cellStyle name="ColStyle1 7 16 2 3" xfId="2749"/>
    <cellStyle name="ColStyle1 7 16 3" xfId="2750"/>
    <cellStyle name="ColStyle1 7 16 4" xfId="2751"/>
    <cellStyle name="ColStyle1 7 16 5" xfId="2752"/>
    <cellStyle name="ColStyle1 7 17" xfId="2753"/>
    <cellStyle name="ColStyle1 7 17 2" xfId="2754"/>
    <cellStyle name="ColStyle1 7 17 2 2" xfId="2755"/>
    <cellStyle name="ColStyle1 7 17 2 3" xfId="2756"/>
    <cellStyle name="ColStyle1 7 17 3" xfId="2757"/>
    <cellStyle name="ColStyle1 7 17 4" xfId="2758"/>
    <cellStyle name="ColStyle1 7 17 5" xfId="2759"/>
    <cellStyle name="ColStyle1 7 18" xfId="2760"/>
    <cellStyle name="ColStyle1 7 18 2" xfId="2761"/>
    <cellStyle name="ColStyle1 7 18 2 2" xfId="2762"/>
    <cellStyle name="ColStyle1 7 18 2 3" xfId="2763"/>
    <cellStyle name="ColStyle1 7 18 3" xfId="2764"/>
    <cellStyle name="ColStyle1 7 18 4" xfId="2765"/>
    <cellStyle name="ColStyle1 7 18 5" xfId="2766"/>
    <cellStyle name="ColStyle1 7 19" xfId="2767"/>
    <cellStyle name="ColStyle1 7 19 2" xfId="2768"/>
    <cellStyle name="ColStyle1 7 19 2 2" xfId="2769"/>
    <cellStyle name="ColStyle1 7 19 2 3" xfId="2770"/>
    <cellStyle name="ColStyle1 7 19 3" xfId="2771"/>
    <cellStyle name="ColStyle1 7 19 4" xfId="2772"/>
    <cellStyle name="ColStyle1 7 19 5" xfId="2773"/>
    <cellStyle name="ColStyle1 7 2" xfId="2774"/>
    <cellStyle name="ColStyle1 7 2 10" xfId="2775"/>
    <cellStyle name="ColStyle1 7 2 11" xfId="2776"/>
    <cellStyle name="ColStyle1 7 2 2" xfId="2777"/>
    <cellStyle name="ColStyle1 7 2 2 2" xfId="2778"/>
    <cellStyle name="ColStyle1 7 2 2 2 2" xfId="2779"/>
    <cellStyle name="ColStyle1 7 2 2 2 3" xfId="2780"/>
    <cellStyle name="ColStyle1 7 2 2 3" xfId="2781"/>
    <cellStyle name="ColStyle1 7 2 2 4" xfId="2782"/>
    <cellStyle name="ColStyle1 7 2 3" xfId="2783"/>
    <cellStyle name="ColStyle1 7 2 3 2" xfId="2784"/>
    <cellStyle name="ColStyle1 7 2 3 2 2" xfId="2785"/>
    <cellStyle name="ColStyle1 7 2 3 2 3" xfId="2786"/>
    <cellStyle name="ColStyle1 7 2 3 3" xfId="2787"/>
    <cellStyle name="ColStyle1 7 2 3 4" xfId="2788"/>
    <cellStyle name="ColStyle1 7 2 4" xfId="2789"/>
    <cellStyle name="ColStyle1 7 2 4 2" xfId="2790"/>
    <cellStyle name="ColStyle1 7 2 4 3" xfId="2791"/>
    <cellStyle name="ColStyle1 7 2 5" xfId="2792"/>
    <cellStyle name="ColStyle1 7 2 5 2" xfId="2793"/>
    <cellStyle name="ColStyle1 7 2 5 3" xfId="2794"/>
    <cellStyle name="ColStyle1 7 2 6" xfId="2795"/>
    <cellStyle name="ColStyle1 7 2 6 2" xfId="2796"/>
    <cellStyle name="ColStyle1 7 2 7" xfId="2797"/>
    <cellStyle name="ColStyle1 7 2 8" xfId="2798"/>
    <cellStyle name="ColStyle1 7 2 9" xfId="2799"/>
    <cellStyle name="ColStyle1 7 20" xfId="2800"/>
    <cellStyle name="ColStyle1 7 20 2" xfId="2801"/>
    <cellStyle name="ColStyle1 7 20 2 2" xfId="2802"/>
    <cellStyle name="ColStyle1 7 20 2 3" xfId="2803"/>
    <cellStyle name="ColStyle1 7 20 3" xfId="2804"/>
    <cellStyle name="ColStyle1 7 20 4" xfId="2805"/>
    <cellStyle name="ColStyle1 7 20 5" xfId="2806"/>
    <cellStyle name="ColStyle1 7 21" xfId="2807"/>
    <cellStyle name="ColStyle1 7 21 2" xfId="2808"/>
    <cellStyle name="ColStyle1 7 21 2 2" xfId="2809"/>
    <cellStyle name="ColStyle1 7 21 2 3" xfId="2810"/>
    <cellStyle name="ColStyle1 7 21 3" xfId="2811"/>
    <cellStyle name="ColStyle1 7 21 4" xfId="2812"/>
    <cellStyle name="ColStyle1 7 21 5" xfId="2813"/>
    <cellStyle name="ColStyle1 7 22" xfId="2814"/>
    <cellStyle name="ColStyle1 7 22 2" xfId="2815"/>
    <cellStyle name="ColStyle1 7 22 2 2" xfId="2816"/>
    <cellStyle name="ColStyle1 7 22 2 3" xfId="2817"/>
    <cellStyle name="ColStyle1 7 22 3" xfId="2818"/>
    <cellStyle name="ColStyle1 7 22 4" xfId="2819"/>
    <cellStyle name="ColStyle1 7 23" xfId="2820"/>
    <cellStyle name="ColStyle1 7 23 2" xfId="2821"/>
    <cellStyle name="ColStyle1 7 23 3" xfId="2822"/>
    <cellStyle name="ColStyle1 7 24" xfId="2823"/>
    <cellStyle name="ColStyle1 7 24 2" xfId="2824"/>
    <cellStyle name="ColStyle1 7 24 3" xfId="2825"/>
    <cellStyle name="ColStyle1 7 25" xfId="2826"/>
    <cellStyle name="ColStyle1 7 25 2" xfId="2827"/>
    <cellStyle name="ColStyle1 7 25 3" xfId="2828"/>
    <cellStyle name="ColStyle1 7 26" xfId="2829"/>
    <cellStyle name="ColStyle1 7 26 2" xfId="2830"/>
    <cellStyle name="ColStyle1 7 27" xfId="2831"/>
    <cellStyle name="ColStyle1 7 27 2" xfId="2832"/>
    <cellStyle name="ColStyle1 7 28" xfId="2833"/>
    <cellStyle name="ColStyle1 7 29" xfId="2834"/>
    <cellStyle name="ColStyle1 7 3" xfId="2835"/>
    <cellStyle name="ColStyle1 7 3 10" xfId="2836"/>
    <cellStyle name="ColStyle1 7 3 2" xfId="2837"/>
    <cellStyle name="ColStyle1 7 3 2 2" xfId="2838"/>
    <cellStyle name="ColStyle1 7 3 2 2 2" xfId="2839"/>
    <cellStyle name="ColStyle1 7 3 2 2 3" xfId="2840"/>
    <cellStyle name="ColStyle1 7 3 2 3" xfId="2841"/>
    <cellStyle name="ColStyle1 7 3 2 4" xfId="2842"/>
    <cellStyle name="ColStyle1 7 3 3" xfId="2843"/>
    <cellStyle name="ColStyle1 7 3 3 2" xfId="2844"/>
    <cellStyle name="ColStyle1 7 3 3 3" xfId="2845"/>
    <cellStyle name="ColStyle1 7 3 4" xfId="2846"/>
    <cellStyle name="ColStyle1 7 3 4 2" xfId="2847"/>
    <cellStyle name="ColStyle1 7 3 5" xfId="2848"/>
    <cellStyle name="ColStyle1 7 3 5 2" xfId="2849"/>
    <cellStyle name="ColStyle1 7 3 6" xfId="2850"/>
    <cellStyle name="ColStyle1 7 3 7" xfId="2851"/>
    <cellStyle name="ColStyle1 7 3 8" xfId="2852"/>
    <cellStyle name="ColStyle1 7 3 9" xfId="2853"/>
    <cellStyle name="ColStyle1 7 30" xfId="2854"/>
    <cellStyle name="ColStyle1 7 31" xfId="2855"/>
    <cellStyle name="ColStyle1 7 32" xfId="2856"/>
    <cellStyle name="ColStyle1 7 4" xfId="2857"/>
    <cellStyle name="ColStyle1 7 4 2" xfId="2858"/>
    <cellStyle name="ColStyle1 7 4 2 2" xfId="2859"/>
    <cellStyle name="ColStyle1 7 4 2 3" xfId="2860"/>
    <cellStyle name="ColStyle1 7 4 3" xfId="2861"/>
    <cellStyle name="ColStyle1 7 4 3 2" xfId="2862"/>
    <cellStyle name="ColStyle1 7 4 4" xfId="2863"/>
    <cellStyle name="ColStyle1 7 4 4 2" xfId="2864"/>
    <cellStyle name="ColStyle1 7 4 5" xfId="2865"/>
    <cellStyle name="ColStyle1 7 4 6" xfId="2866"/>
    <cellStyle name="ColStyle1 7 4 7" xfId="2867"/>
    <cellStyle name="ColStyle1 7 4 8" xfId="2868"/>
    <cellStyle name="ColStyle1 7 4 9" xfId="2869"/>
    <cellStyle name="ColStyle1 7 5" xfId="2870"/>
    <cellStyle name="ColStyle1 7 5 2" xfId="2871"/>
    <cellStyle name="ColStyle1 7 5 2 2" xfId="2872"/>
    <cellStyle name="ColStyle1 7 5 2 3" xfId="2873"/>
    <cellStyle name="ColStyle1 7 5 3" xfId="2874"/>
    <cellStyle name="ColStyle1 7 5 3 2" xfId="2875"/>
    <cellStyle name="ColStyle1 7 5 4" xfId="2876"/>
    <cellStyle name="ColStyle1 7 5 4 2" xfId="2877"/>
    <cellStyle name="ColStyle1 7 5 5" xfId="2878"/>
    <cellStyle name="ColStyle1 7 5 6" xfId="2879"/>
    <cellStyle name="ColStyle1 7 5 7" xfId="2880"/>
    <cellStyle name="ColStyle1 7 5 8" xfId="2881"/>
    <cellStyle name="ColStyle1 7 5 9" xfId="2882"/>
    <cellStyle name="ColStyle1 7 6" xfId="2883"/>
    <cellStyle name="ColStyle1 7 6 2" xfId="2884"/>
    <cellStyle name="ColStyle1 7 6 2 2" xfId="2885"/>
    <cellStyle name="ColStyle1 7 6 2 3" xfId="2886"/>
    <cellStyle name="ColStyle1 7 6 3" xfId="2887"/>
    <cellStyle name="ColStyle1 7 6 3 2" xfId="2888"/>
    <cellStyle name="ColStyle1 7 6 4" xfId="2889"/>
    <cellStyle name="ColStyle1 7 6 4 2" xfId="2890"/>
    <cellStyle name="ColStyle1 7 6 5" xfId="2891"/>
    <cellStyle name="ColStyle1 7 6 6" xfId="2892"/>
    <cellStyle name="ColStyle1 7 6 7" xfId="2893"/>
    <cellStyle name="ColStyle1 7 6 8" xfId="2894"/>
    <cellStyle name="ColStyle1 7 6 9" xfId="2895"/>
    <cellStyle name="ColStyle1 7 7" xfId="2896"/>
    <cellStyle name="ColStyle1 7 7 2" xfId="2897"/>
    <cellStyle name="ColStyle1 7 7 2 2" xfId="2898"/>
    <cellStyle name="ColStyle1 7 7 2 3" xfId="2899"/>
    <cellStyle name="ColStyle1 7 7 3" xfId="2900"/>
    <cellStyle name="ColStyle1 7 7 4" xfId="2901"/>
    <cellStyle name="ColStyle1 7 7 5" xfId="2902"/>
    <cellStyle name="ColStyle1 7 8" xfId="2903"/>
    <cellStyle name="ColStyle1 7 8 2" xfId="2904"/>
    <cellStyle name="ColStyle1 7 8 2 2" xfId="2905"/>
    <cellStyle name="ColStyle1 7 8 2 3" xfId="2906"/>
    <cellStyle name="ColStyle1 7 8 3" xfId="2907"/>
    <cellStyle name="ColStyle1 7 8 4" xfId="2908"/>
    <cellStyle name="ColStyle1 7 8 5" xfId="2909"/>
    <cellStyle name="ColStyle1 7 9" xfId="2910"/>
    <cellStyle name="ColStyle1 7 9 2" xfId="2911"/>
    <cellStyle name="ColStyle1 7 9 2 2" xfId="2912"/>
    <cellStyle name="ColStyle1 7 9 2 3" xfId="2913"/>
    <cellStyle name="ColStyle1 7 9 3" xfId="2914"/>
    <cellStyle name="ColStyle1 7 9 4" xfId="2915"/>
    <cellStyle name="ColStyle1 7 9 5" xfId="2916"/>
    <cellStyle name="ColStyle1 8" xfId="2917"/>
    <cellStyle name="ColStyle1 8 10" xfId="2918"/>
    <cellStyle name="ColStyle1 8 11" xfId="2919"/>
    <cellStyle name="ColStyle1 8 12" xfId="2920"/>
    <cellStyle name="ColStyle1 8 13" xfId="2921"/>
    <cellStyle name="ColStyle1 8 2" xfId="2922"/>
    <cellStyle name="ColStyle1 8 2 2" xfId="2923"/>
    <cellStyle name="ColStyle1 8 2 2 2" xfId="2924"/>
    <cellStyle name="ColStyle1 8 2 2 2 2" xfId="2925"/>
    <cellStyle name="ColStyle1 8 2 2 2 3" xfId="2926"/>
    <cellStyle name="ColStyle1 8 2 2 3" xfId="2927"/>
    <cellStyle name="ColStyle1 8 2 2 4" xfId="2928"/>
    <cellStyle name="ColStyle1 8 2 3" xfId="2929"/>
    <cellStyle name="ColStyle1 8 2 3 2" xfId="2930"/>
    <cellStyle name="ColStyle1 8 2 3 3" xfId="2931"/>
    <cellStyle name="ColStyle1 8 2 4" xfId="2932"/>
    <cellStyle name="ColStyle1 8 2 4 2" xfId="2933"/>
    <cellStyle name="ColStyle1 8 2 4 3" xfId="2934"/>
    <cellStyle name="ColStyle1 8 2 5" xfId="2935"/>
    <cellStyle name="ColStyle1 8 2 5 2" xfId="2936"/>
    <cellStyle name="ColStyle1 8 2 6" xfId="2937"/>
    <cellStyle name="ColStyle1 8 2 7" xfId="2938"/>
    <cellStyle name="ColStyle1 8 2 8" xfId="2939"/>
    <cellStyle name="ColStyle1 8 2 9" xfId="2940"/>
    <cellStyle name="ColStyle1 8 3" xfId="2941"/>
    <cellStyle name="ColStyle1 8 3 2" xfId="2942"/>
    <cellStyle name="ColStyle1 8 3 2 2" xfId="2943"/>
    <cellStyle name="ColStyle1 8 3 2 3" xfId="2944"/>
    <cellStyle name="ColStyle1 8 3 3" xfId="2945"/>
    <cellStyle name="ColStyle1 8 3 3 2" xfId="2946"/>
    <cellStyle name="ColStyle1 8 3 4" xfId="2947"/>
    <cellStyle name="ColStyle1 8 3 4 2" xfId="2948"/>
    <cellStyle name="ColStyle1 8 3 5" xfId="2949"/>
    <cellStyle name="ColStyle1 8 3 6" xfId="2950"/>
    <cellStyle name="ColStyle1 8 3 7" xfId="2951"/>
    <cellStyle name="ColStyle1 8 3 8" xfId="2952"/>
    <cellStyle name="ColStyle1 8 4" xfId="2953"/>
    <cellStyle name="ColStyle1 8 4 2" xfId="2954"/>
    <cellStyle name="ColStyle1 8 4 2 2" xfId="2955"/>
    <cellStyle name="ColStyle1 8 4 3" xfId="2956"/>
    <cellStyle name="ColStyle1 8 4 3 2" xfId="2957"/>
    <cellStyle name="ColStyle1 8 4 4" xfId="2958"/>
    <cellStyle name="ColStyle1 8 4 5" xfId="2959"/>
    <cellStyle name="ColStyle1 8 4 6" xfId="2960"/>
    <cellStyle name="ColStyle1 8 5" xfId="2961"/>
    <cellStyle name="ColStyle1 8 5 2" xfId="2962"/>
    <cellStyle name="ColStyle1 8 5 2 2" xfId="2963"/>
    <cellStyle name="ColStyle1 8 5 3" xfId="2964"/>
    <cellStyle name="ColStyle1 8 5 3 2" xfId="2965"/>
    <cellStyle name="ColStyle1 8 5 4" xfId="2966"/>
    <cellStyle name="ColStyle1 8 5 5" xfId="2967"/>
    <cellStyle name="ColStyle1 8 5 6" xfId="2968"/>
    <cellStyle name="ColStyle1 8 5 7" xfId="2969"/>
    <cellStyle name="ColStyle1 8 6" xfId="2970"/>
    <cellStyle name="ColStyle1 8 6 2" xfId="2971"/>
    <cellStyle name="ColStyle1 8 6 2 2" xfId="2972"/>
    <cellStyle name="ColStyle1 8 6 3" xfId="2973"/>
    <cellStyle name="ColStyle1 8 6 3 2" xfId="2974"/>
    <cellStyle name="ColStyle1 8 6 4" xfId="2975"/>
    <cellStyle name="ColStyle1 8 6 5" xfId="2976"/>
    <cellStyle name="ColStyle1 8 6 6" xfId="2977"/>
    <cellStyle name="ColStyle1 8 6 7" xfId="2978"/>
    <cellStyle name="ColStyle1 8 7" xfId="2979"/>
    <cellStyle name="ColStyle1 8 7 2" xfId="2980"/>
    <cellStyle name="ColStyle1 8 7 3" xfId="2981"/>
    <cellStyle name="ColStyle1 8 8" xfId="2982"/>
    <cellStyle name="ColStyle1 8 8 2" xfId="2983"/>
    <cellStyle name="ColStyle1 8 9" xfId="2984"/>
    <cellStyle name="ColStyle1 8 9 2" xfId="2985"/>
    <cellStyle name="ColStyle1 9" xfId="2986"/>
    <cellStyle name="ColStyle1 9 10" xfId="2987"/>
    <cellStyle name="ColStyle1 9 11" xfId="2988"/>
    <cellStyle name="ColStyle1 9 12" xfId="2989"/>
    <cellStyle name="ColStyle1 9 13" xfId="2990"/>
    <cellStyle name="ColStyle1 9 2" xfId="2991"/>
    <cellStyle name="ColStyle1 9 2 2" xfId="2992"/>
    <cellStyle name="ColStyle1 9 2 2 2" xfId="2993"/>
    <cellStyle name="ColStyle1 9 2 2 2 2" xfId="2994"/>
    <cellStyle name="ColStyle1 9 2 2 2 3" xfId="2995"/>
    <cellStyle name="ColStyle1 9 2 2 3" xfId="2996"/>
    <cellStyle name="ColStyle1 9 2 2 4" xfId="2997"/>
    <cellStyle name="ColStyle1 9 2 3" xfId="2998"/>
    <cellStyle name="ColStyle1 9 2 3 2" xfId="2999"/>
    <cellStyle name="ColStyle1 9 2 3 3" xfId="3000"/>
    <cellStyle name="ColStyle1 9 2 4" xfId="3001"/>
    <cellStyle name="ColStyle1 9 2 4 2" xfId="3002"/>
    <cellStyle name="ColStyle1 9 2 4 3" xfId="3003"/>
    <cellStyle name="ColStyle1 9 2 5" xfId="3004"/>
    <cellStyle name="ColStyle1 9 2 5 2" xfId="3005"/>
    <cellStyle name="ColStyle1 9 2 6" xfId="3006"/>
    <cellStyle name="ColStyle1 9 2 7" xfId="3007"/>
    <cellStyle name="ColStyle1 9 2 8" xfId="3008"/>
    <cellStyle name="ColStyle1 9 2 9" xfId="3009"/>
    <cellStyle name="ColStyle1 9 3" xfId="3010"/>
    <cellStyle name="ColStyle1 9 3 2" xfId="3011"/>
    <cellStyle name="ColStyle1 9 3 2 2" xfId="3012"/>
    <cellStyle name="ColStyle1 9 3 2 3" xfId="3013"/>
    <cellStyle name="ColStyle1 9 3 3" xfId="3014"/>
    <cellStyle name="ColStyle1 9 3 3 2" xfId="3015"/>
    <cellStyle name="ColStyle1 9 3 4" xfId="3016"/>
    <cellStyle name="ColStyle1 9 3 4 2" xfId="3017"/>
    <cellStyle name="ColStyle1 9 3 5" xfId="3018"/>
    <cellStyle name="ColStyle1 9 3 6" xfId="3019"/>
    <cellStyle name="ColStyle1 9 3 7" xfId="3020"/>
    <cellStyle name="ColStyle1 9 3 8" xfId="3021"/>
    <cellStyle name="ColStyle1 9 4" xfId="3022"/>
    <cellStyle name="ColStyle1 9 4 2" xfId="3023"/>
    <cellStyle name="ColStyle1 9 4 2 2" xfId="3024"/>
    <cellStyle name="ColStyle1 9 4 3" xfId="3025"/>
    <cellStyle name="ColStyle1 9 4 3 2" xfId="3026"/>
    <cellStyle name="ColStyle1 9 4 4" xfId="3027"/>
    <cellStyle name="ColStyle1 9 4 5" xfId="3028"/>
    <cellStyle name="ColStyle1 9 4 6" xfId="3029"/>
    <cellStyle name="ColStyle1 9 5" xfId="3030"/>
    <cellStyle name="ColStyle1 9 5 2" xfId="3031"/>
    <cellStyle name="ColStyle1 9 5 2 2" xfId="3032"/>
    <cellStyle name="ColStyle1 9 5 3" xfId="3033"/>
    <cellStyle name="ColStyle1 9 5 3 2" xfId="3034"/>
    <cellStyle name="ColStyle1 9 5 4" xfId="3035"/>
    <cellStyle name="ColStyle1 9 5 5" xfId="3036"/>
    <cellStyle name="ColStyle1 9 5 6" xfId="3037"/>
    <cellStyle name="ColStyle1 9 5 7" xfId="3038"/>
    <cellStyle name="ColStyle1 9 6" xfId="3039"/>
    <cellStyle name="ColStyle1 9 6 2" xfId="3040"/>
    <cellStyle name="ColStyle1 9 6 2 2" xfId="3041"/>
    <cellStyle name="ColStyle1 9 6 3" xfId="3042"/>
    <cellStyle name="ColStyle1 9 6 3 2" xfId="3043"/>
    <cellStyle name="ColStyle1 9 6 4" xfId="3044"/>
    <cellStyle name="ColStyle1 9 6 5" xfId="3045"/>
    <cellStyle name="ColStyle1 9 6 6" xfId="3046"/>
    <cellStyle name="ColStyle1 9 6 7" xfId="3047"/>
    <cellStyle name="ColStyle1 9 7" xfId="3048"/>
    <cellStyle name="ColStyle1 9 7 2" xfId="3049"/>
    <cellStyle name="ColStyle1 9 7 3" xfId="3050"/>
    <cellStyle name="ColStyle1 9 8" xfId="3051"/>
    <cellStyle name="ColStyle1 9 8 2" xfId="3052"/>
    <cellStyle name="ColStyle1 9 9" xfId="3053"/>
    <cellStyle name="ColStyle1 9 9 2" xfId="3054"/>
    <cellStyle name="ColStyle10" xfId="3055"/>
    <cellStyle name="ColStyle10 10" xfId="3056"/>
    <cellStyle name="ColStyle10 10 10" xfId="3057"/>
    <cellStyle name="ColStyle10 10 2" xfId="3058"/>
    <cellStyle name="ColStyle10 10 2 2" xfId="3059"/>
    <cellStyle name="ColStyle10 10 2 2 2" xfId="3060"/>
    <cellStyle name="ColStyle10 10 2 2 2 2" xfId="3061"/>
    <cellStyle name="ColStyle10 10 2 2 2 3" xfId="3062"/>
    <cellStyle name="ColStyle10 10 2 2 3" xfId="3063"/>
    <cellStyle name="ColStyle10 10 2 2 4" xfId="3064"/>
    <cellStyle name="ColStyle10 10 2 3" xfId="3065"/>
    <cellStyle name="ColStyle10 10 2 3 2" xfId="3066"/>
    <cellStyle name="ColStyle10 10 2 3 3" xfId="3067"/>
    <cellStyle name="ColStyle10 10 2 4" xfId="3068"/>
    <cellStyle name="ColStyle10 10 2 4 2" xfId="3069"/>
    <cellStyle name="ColStyle10 10 2 5" xfId="3070"/>
    <cellStyle name="ColStyle10 10 3" xfId="3071"/>
    <cellStyle name="ColStyle10 10 3 2" xfId="3072"/>
    <cellStyle name="ColStyle10 10 3 2 2" xfId="3073"/>
    <cellStyle name="ColStyle10 10 3 2 3" xfId="3074"/>
    <cellStyle name="ColStyle10 10 3 3" xfId="3075"/>
    <cellStyle name="ColStyle10 10 3 4" xfId="3076"/>
    <cellStyle name="ColStyle10 10 4" xfId="3077"/>
    <cellStyle name="ColStyle10 10 4 2" xfId="3078"/>
    <cellStyle name="ColStyle10 10 4 2 2" xfId="3079"/>
    <cellStyle name="ColStyle10 10 4 2 3" xfId="3080"/>
    <cellStyle name="ColStyle10 10 4 3" xfId="3081"/>
    <cellStyle name="ColStyle10 10 4 4" xfId="3082"/>
    <cellStyle name="ColStyle10 10 5" xfId="3083"/>
    <cellStyle name="ColStyle10 10 5 2" xfId="3084"/>
    <cellStyle name="ColStyle10 10 5 3" xfId="3085"/>
    <cellStyle name="ColStyle10 10 6" xfId="3086"/>
    <cellStyle name="ColStyle10 10 6 2" xfId="3087"/>
    <cellStyle name="ColStyle10 10 6 3" xfId="3088"/>
    <cellStyle name="ColStyle10 10 7" xfId="3089"/>
    <cellStyle name="ColStyle10 10 7 2" xfId="3090"/>
    <cellStyle name="ColStyle10 10 7 3" xfId="3091"/>
    <cellStyle name="ColStyle10 10 8" xfId="3092"/>
    <cellStyle name="ColStyle10 10 9" xfId="3093"/>
    <cellStyle name="ColStyle10 11" xfId="3094"/>
    <cellStyle name="ColStyle10 11 10" xfId="3095"/>
    <cellStyle name="ColStyle10 11 2" xfId="3096"/>
    <cellStyle name="ColStyle10 11 2 2" xfId="3097"/>
    <cellStyle name="ColStyle10 11 2 2 2" xfId="3098"/>
    <cellStyle name="ColStyle10 11 2 2 2 2" xfId="3099"/>
    <cellStyle name="ColStyle10 11 2 2 2 3" xfId="3100"/>
    <cellStyle name="ColStyle10 11 2 2 3" xfId="3101"/>
    <cellStyle name="ColStyle10 11 2 2 4" xfId="3102"/>
    <cellStyle name="ColStyle10 11 2 3" xfId="3103"/>
    <cellStyle name="ColStyle10 11 2 3 2" xfId="3104"/>
    <cellStyle name="ColStyle10 11 2 3 3" xfId="3105"/>
    <cellStyle name="ColStyle10 11 2 4" xfId="3106"/>
    <cellStyle name="ColStyle10 11 2 4 2" xfId="3107"/>
    <cellStyle name="ColStyle10 11 2 5" xfId="3108"/>
    <cellStyle name="ColStyle10 11 3" xfId="3109"/>
    <cellStyle name="ColStyle10 11 3 2" xfId="3110"/>
    <cellStyle name="ColStyle10 11 3 2 2" xfId="3111"/>
    <cellStyle name="ColStyle10 11 3 2 3" xfId="3112"/>
    <cellStyle name="ColStyle10 11 3 3" xfId="3113"/>
    <cellStyle name="ColStyle10 11 3 4" xfId="3114"/>
    <cellStyle name="ColStyle10 11 4" xfId="3115"/>
    <cellStyle name="ColStyle10 11 4 2" xfId="3116"/>
    <cellStyle name="ColStyle10 11 4 2 2" xfId="3117"/>
    <cellStyle name="ColStyle10 11 4 2 3" xfId="3118"/>
    <cellStyle name="ColStyle10 11 4 3" xfId="3119"/>
    <cellStyle name="ColStyle10 11 4 4" xfId="3120"/>
    <cellStyle name="ColStyle10 11 5" xfId="3121"/>
    <cellStyle name="ColStyle10 11 5 2" xfId="3122"/>
    <cellStyle name="ColStyle10 11 5 3" xfId="3123"/>
    <cellStyle name="ColStyle10 11 6" xfId="3124"/>
    <cellStyle name="ColStyle10 11 6 2" xfId="3125"/>
    <cellStyle name="ColStyle10 11 6 3" xfId="3126"/>
    <cellStyle name="ColStyle10 11 7" xfId="3127"/>
    <cellStyle name="ColStyle10 11 7 2" xfId="3128"/>
    <cellStyle name="ColStyle10 11 7 3" xfId="3129"/>
    <cellStyle name="ColStyle10 11 8" xfId="3130"/>
    <cellStyle name="ColStyle10 11 9" xfId="3131"/>
    <cellStyle name="ColStyle10 12" xfId="3132"/>
    <cellStyle name="ColStyle10 12 10" xfId="3133"/>
    <cellStyle name="ColStyle10 12 2" xfId="3134"/>
    <cellStyle name="ColStyle10 12 2 2" xfId="3135"/>
    <cellStyle name="ColStyle10 12 2 2 2" xfId="3136"/>
    <cellStyle name="ColStyle10 12 2 2 2 2" xfId="3137"/>
    <cellStyle name="ColStyle10 12 2 2 2 3" xfId="3138"/>
    <cellStyle name="ColStyle10 12 2 2 3" xfId="3139"/>
    <cellStyle name="ColStyle10 12 2 2 4" xfId="3140"/>
    <cellStyle name="ColStyle10 12 2 3" xfId="3141"/>
    <cellStyle name="ColStyle10 12 2 3 2" xfId="3142"/>
    <cellStyle name="ColStyle10 12 2 3 3" xfId="3143"/>
    <cellStyle name="ColStyle10 12 2 4" xfId="3144"/>
    <cellStyle name="ColStyle10 12 2 4 2" xfId="3145"/>
    <cellStyle name="ColStyle10 12 2 5" xfId="3146"/>
    <cellStyle name="ColStyle10 12 3" xfId="3147"/>
    <cellStyle name="ColStyle10 12 3 2" xfId="3148"/>
    <cellStyle name="ColStyle10 12 3 2 2" xfId="3149"/>
    <cellStyle name="ColStyle10 12 3 2 3" xfId="3150"/>
    <cellStyle name="ColStyle10 12 3 3" xfId="3151"/>
    <cellStyle name="ColStyle10 12 3 4" xfId="3152"/>
    <cellStyle name="ColStyle10 12 4" xfId="3153"/>
    <cellStyle name="ColStyle10 12 4 2" xfId="3154"/>
    <cellStyle name="ColStyle10 12 4 2 2" xfId="3155"/>
    <cellStyle name="ColStyle10 12 4 2 3" xfId="3156"/>
    <cellStyle name="ColStyle10 12 4 3" xfId="3157"/>
    <cellStyle name="ColStyle10 12 4 4" xfId="3158"/>
    <cellStyle name="ColStyle10 12 5" xfId="3159"/>
    <cellStyle name="ColStyle10 12 5 2" xfId="3160"/>
    <cellStyle name="ColStyle10 12 5 3" xfId="3161"/>
    <cellStyle name="ColStyle10 12 6" xfId="3162"/>
    <cellStyle name="ColStyle10 12 6 2" xfId="3163"/>
    <cellStyle name="ColStyle10 12 6 3" xfId="3164"/>
    <cellStyle name="ColStyle10 12 7" xfId="3165"/>
    <cellStyle name="ColStyle10 12 7 2" xfId="3166"/>
    <cellStyle name="ColStyle10 12 7 3" xfId="3167"/>
    <cellStyle name="ColStyle10 12 8" xfId="3168"/>
    <cellStyle name="ColStyle10 12 9" xfId="3169"/>
    <cellStyle name="ColStyle10 13" xfId="3170"/>
    <cellStyle name="ColStyle10 13 10" xfId="3171"/>
    <cellStyle name="ColStyle10 13 2" xfId="3172"/>
    <cellStyle name="ColStyle10 13 2 2" xfId="3173"/>
    <cellStyle name="ColStyle10 13 2 2 2" xfId="3174"/>
    <cellStyle name="ColStyle10 13 2 2 2 2" xfId="3175"/>
    <cellStyle name="ColStyle10 13 2 2 2 3" xfId="3176"/>
    <cellStyle name="ColStyle10 13 2 2 3" xfId="3177"/>
    <cellStyle name="ColStyle10 13 2 2 4" xfId="3178"/>
    <cellStyle name="ColStyle10 13 2 3" xfId="3179"/>
    <cellStyle name="ColStyle10 13 2 3 2" xfId="3180"/>
    <cellStyle name="ColStyle10 13 2 3 3" xfId="3181"/>
    <cellStyle name="ColStyle10 13 2 4" xfId="3182"/>
    <cellStyle name="ColStyle10 13 2 4 2" xfId="3183"/>
    <cellStyle name="ColStyle10 13 2 5" xfId="3184"/>
    <cellStyle name="ColStyle10 13 3" xfId="3185"/>
    <cellStyle name="ColStyle10 13 3 2" xfId="3186"/>
    <cellStyle name="ColStyle10 13 3 2 2" xfId="3187"/>
    <cellStyle name="ColStyle10 13 3 2 3" xfId="3188"/>
    <cellStyle name="ColStyle10 13 3 3" xfId="3189"/>
    <cellStyle name="ColStyle10 13 3 4" xfId="3190"/>
    <cellStyle name="ColStyle10 13 4" xfId="3191"/>
    <cellStyle name="ColStyle10 13 4 2" xfId="3192"/>
    <cellStyle name="ColStyle10 13 4 2 2" xfId="3193"/>
    <cellStyle name="ColStyle10 13 4 2 3" xfId="3194"/>
    <cellStyle name="ColStyle10 13 4 3" xfId="3195"/>
    <cellStyle name="ColStyle10 13 4 4" xfId="3196"/>
    <cellStyle name="ColStyle10 13 5" xfId="3197"/>
    <cellStyle name="ColStyle10 13 5 2" xfId="3198"/>
    <cellStyle name="ColStyle10 13 5 3" xfId="3199"/>
    <cellStyle name="ColStyle10 13 6" xfId="3200"/>
    <cellStyle name="ColStyle10 13 6 2" xfId="3201"/>
    <cellStyle name="ColStyle10 13 6 3" xfId="3202"/>
    <cellStyle name="ColStyle10 13 7" xfId="3203"/>
    <cellStyle name="ColStyle10 13 7 2" xfId="3204"/>
    <cellStyle name="ColStyle10 13 7 3" xfId="3205"/>
    <cellStyle name="ColStyle10 13 8" xfId="3206"/>
    <cellStyle name="ColStyle10 13 9" xfId="3207"/>
    <cellStyle name="ColStyle10 14" xfId="3208"/>
    <cellStyle name="ColStyle10 14 10" xfId="3209"/>
    <cellStyle name="ColStyle10 14 2" xfId="3210"/>
    <cellStyle name="ColStyle10 14 2 2" xfId="3211"/>
    <cellStyle name="ColStyle10 14 2 2 2" xfId="3212"/>
    <cellStyle name="ColStyle10 14 2 2 2 2" xfId="3213"/>
    <cellStyle name="ColStyle10 14 2 2 2 3" xfId="3214"/>
    <cellStyle name="ColStyle10 14 2 2 3" xfId="3215"/>
    <cellStyle name="ColStyle10 14 2 2 4" xfId="3216"/>
    <cellStyle name="ColStyle10 14 2 3" xfId="3217"/>
    <cellStyle name="ColStyle10 14 2 3 2" xfId="3218"/>
    <cellStyle name="ColStyle10 14 2 3 3" xfId="3219"/>
    <cellStyle name="ColStyle10 14 2 4" xfId="3220"/>
    <cellStyle name="ColStyle10 14 2 4 2" xfId="3221"/>
    <cellStyle name="ColStyle10 14 2 5" xfId="3222"/>
    <cellStyle name="ColStyle10 14 3" xfId="3223"/>
    <cellStyle name="ColStyle10 14 3 2" xfId="3224"/>
    <cellStyle name="ColStyle10 14 3 2 2" xfId="3225"/>
    <cellStyle name="ColStyle10 14 3 2 3" xfId="3226"/>
    <cellStyle name="ColStyle10 14 3 3" xfId="3227"/>
    <cellStyle name="ColStyle10 14 3 4" xfId="3228"/>
    <cellStyle name="ColStyle10 14 4" xfId="3229"/>
    <cellStyle name="ColStyle10 14 4 2" xfId="3230"/>
    <cellStyle name="ColStyle10 14 4 2 2" xfId="3231"/>
    <cellStyle name="ColStyle10 14 4 2 3" xfId="3232"/>
    <cellStyle name="ColStyle10 14 4 3" xfId="3233"/>
    <cellStyle name="ColStyle10 14 4 4" xfId="3234"/>
    <cellStyle name="ColStyle10 14 5" xfId="3235"/>
    <cellStyle name="ColStyle10 14 5 2" xfId="3236"/>
    <cellStyle name="ColStyle10 14 5 3" xfId="3237"/>
    <cellStyle name="ColStyle10 14 6" xfId="3238"/>
    <cellStyle name="ColStyle10 14 6 2" xfId="3239"/>
    <cellStyle name="ColStyle10 14 6 3" xfId="3240"/>
    <cellStyle name="ColStyle10 14 7" xfId="3241"/>
    <cellStyle name="ColStyle10 14 7 2" xfId="3242"/>
    <cellStyle name="ColStyle10 14 7 3" xfId="3243"/>
    <cellStyle name="ColStyle10 14 8" xfId="3244"/>
    <cellStyle name="ColStyle10 14 9" xfId="3245"/>
    <cellStyle name="ColStyle10 15" xfId="3246"/>
    <cellStyle name="ColStyle10 15 10" xfId="3247"/>
    <cellStyle name="ColStyle10 15 2" xfId="3248"/>
    <cellStyle name="ColStyle10 15 2 2" xfId="3249"/>
    <cellStyle name="ColStyle10 15 2 2 2" xfId="3250"/>
    <cellStyle name="ColStyle10 15 2 2 2 2" xfId="3251"/>
    <cellStyle name="ColStyle10 15 2 2 2 3" xfId="3252"/>
    <cellStyle name="ColStyle10 15 2 2 3" xfId="3253"/>
    <cellStyle name="ColStyle10 15 2 2 4" xfId="3254"/>
    <cellStyle name="ColStyle10 15 2 3" xfId="3255"/>
    <cellStyle name="ColStyle10 15 2 3 2" xfId="3256"/>
    <cellStyle name="ColStyle10 15 2 3 3" xfId="3257"/>
    <cellStyle name="ColStyle10 15 2 4" xfId="3258"/>
    <cellStyle name="ColStyle10 15 2 4 2" xfId="3259"/>
    <cellStyle name="ColStyle10 15 2 5" xfId="3260"/>
    <cellStyle name="ColStyle10 15 3" xfId="3261"/>
    <cellStyle name="ColStyle10 15 3 2" xfId="3262"/>
    <cellStyle name="ColStyle10 15 3 2 2" xfId="3263"/>
    <cellStyle name="ColStyle10 15 3 2 3" xfId="3264"/>
    <cellStyle name="ColStyle10 15 3 3" xfId="3265"/>
    <cellStyle name="ColStyle10 15 3 4" xfId="3266"/>
    <cellStyle name="ColStyle10 15 4" xfId="3267"/>
    <cellStyle name="ColStyle10 15 4 2" xfId="3268"/>
    <cellStyle name="ColStyle10 15 4 2 2" xfId="3269"/>
    <cellStyle name="ColStyle10 15 4 2 3" xfId="3270"/>
    <cellStyle name="ColStyle10 15 4 3" xfId="3271"/>
    <cellStyle name="ColStyle10 15 4 4" xfId="3272"/>
    <cellStyle name="ColStyle10 15 5" xfId="3273"/>
    <cellStyle name="ColStyle10 15 5 2" xfId="3274"/>
    <cellStyle name="ColStyle10 15 5 3" xfId="3275"/>
    <cellStyle name="ColStyle10 15 6" xfId="3276"/>
    <cellStyle name="ColStyle10 15 6 2" xfId="3277"/>
    <cellStyle name="ColStyle10 15 6 3" xfId="3278"/>
    <cellStyle name="ColStyle10 15 7" xfId="3279"/>
    <cellStyle name="ColStyle10 15 7 2" xfId="3280"/>
    <cellStyle name="ColStyle10 15 7 3" xfId="3281"/>
    <cellStyle name="ColStyle10 15 8" xfId="3282"/>
    <cellStyle name="ColStyle10 15 9" xfId="3283"/>
    <cellStyle name="ColStyle10 16" xfId="3284"/>
    <cellStyle name="ColStyle10 16 10" xfId="3285"/>
    <cellStyle name="ColStyle10 16 2" xfId="3286"/>
    <cellStyle name="ColStyle10 16 2 2" xfId="3287"/>
    <cellStyle name="ColStyle10 16 2 2 2" xfId="3288"/>
    <cellStyle name="ColStyle10 16 2 2 2 2" xfId="3289"/>
    <cellStyle name="ColStyle10 16 2 2 2 3" xfId="3290"/>
    <cellStyle name="ColStyle10 16 2 2 3" xfId="3291"/>
    <cellStyle name="ColStyle10 16 2 2 4" xfId="3292"/>
    <cellStyle name="ColStyle10 16 2 3" xfId="3293"/>
    <cellStyle name="ColStyle10 16 2 3 2" xfId="3294"/>
    <cellStyle name="ColStyle10 16 2 3 3" xfId="3295"/>
    <cellStyle name="ColStyle10 16 2 4" xfId="3296"/>
    <cellStyle name="ColStyle10 16 2 4 2" xfId="3297"/>
    <cellStyle name="ColStyle10 16 2 5" xfId="3298"/>
    <cellStyle name="ColStyle10 16 3" xfId="3299"/>
    <cellStyle name="ColStyle10 16 3 2" xfId="3300"/>
    <cellStyle name="ColStyle10 16 3 2 2" xfId="3301"/>
    <cellStyle name="ColStyle10 16 3 2 3" xfId="3302"/>
    <cellStyle name="ColStyle10 16 3 3" xfId="3303"/>
    <cellStyle name="ColStyle10 16 3 4" xfId="3304"/>
    <cellStyle name="ColStyle10 16 4" xfId="3305"/>
    <cellStyle name="ColStyle10 16 4 2" xfId="3306"/>
    <cellStyle name="ColStyle10 16 4 2 2" xfId="3307"/>
    <cellStyle name="ColStyle10 16 4 2 3" xfId="3308"/>
    <cellStyle name="ColStyle10 16 4 3" xfId="3309"/>
    <cellStyle name="ColStyle10 16 4 4" xfId="3310"/>
    <cellStyle name="ColStyle10 16 5" xfId="3311"/>
    <cellStyle name="ColStyle10 16 5 2" xfId="3312"/>
    <cellStyle name="ColStyle10 16 5 3" xfId="3313"/>
    <cellStyle name="ColStyle10 16 6" xfId="3314"/>
    <cellStyle name="ColStyle10 16 6 2" xfId="3315"/>
    <cellStyle name="ColStyle10 16 6 3" xfId="3316"/>
    <cellStyle name="ColStyle10 16 7" xfId="3317"/>
    <cellStyle name="ColStyle10 16 7 2" xfId="3318"/>
    <cellStyle name="ColStyle10 16 7 3" xfId="3319"/>
    <cellStyle name="ColStyle10 16 8" xfId="3320"/>
    <cellStyle name="ColStyle10 16 9" xfId="3321"/>
    <cellStyle name="ColStyle10 17" xfId="3322"/>
    <cellStyle name="ColStyle10 17 10" xfId="3323"/>
    <cellStyle name="ColStyle10 17 2" xfId="3324"/>
    <cellStyle name="ColStyle10 17 2 2" xfId="3325"/>
    <cellStyle name="ColStyle10 17 2 2 2" xfId="3326"/>
    <cellStyle name="ColStyle10 17 2 2 2 2" xfId="3327"/>
    <cellStyle name="ColStyle10 17 2 2 2 3" xfId="3328"/>
    <cellStyle name="ColStyle10 17 2 2 3" xfId="3329"/>
    <cellStyle name="ColStyle10 17 2 2 4" xfId="3330"/>
    <cellStyle name="ColStyle10 17 2 3" xfId="3331"/>
    <cellStyle name="ColStyle10 17 2 3 2" xfId="3332"/>
    <cellStyle name="ColStyle10 17 2 3 3" xfId="3333"/>
    <cellStyle name="ColStyle10 17 2 4" xfId="3334"/>
    <cellStyle name="ColStyle10 17 2 4 2" xfId="3335"/>
    <cellStyle name="ColStyle10 17 2 5" xfId="3336"/>
    <cellStyle name="ColStyle10 17 3" xfId="3337"/>
    <cellStyle name="ColStyle10 17 3 2" xfId="3338"/>
    <cellStyle name="ColStyle10 17 3 2 2" xfId="3339"/>
    <cellStyle name="ColStyle10 17 3 2 3" xfId="3340"/>
    <cellStyle name="ColStyle10 17 3 3" xfId="3341"/>
    <cellStyle name="ColStyle10 17 3 4" xfId="3342"/>
    <cellStyle name="ColStyle10 17 4" xfId="3343"/>
    <cellStyle name="ColStyle10 17 4 2" xfId="3344"/>
    <cellStyle name="ColStyle10 17 4 2 2" xfId="3345"/>
    <cellStyle name="ColStyle10 17 4 2 3" xfId="3346"/>
    <cellStyle name="ColStyle10 17 4 3" xfId="3347"/>
    <cellStyle name="ColStyle10 17 4 4" xfId="3348"/>
    <cellStyle name="ColStyle10 17 5" xfId="3349"/>
    <cellStyle name="ColStyle10 17 5 2" xfId="3350"/>
    <cellStyle name="ColStyle10 17 5 3" xfId="3351"/>
    <cellStyle name="ColStyle10 17 6" xfId="3352"/>
    <cellStyle name="ColStyle10 17 6 2" xfId="3353"/>
    <cellStyle name="ColStyle10 17 6 3" xfId="3354"/>
    <cellStyle name="ColStyle10 17 7" xfId="3355"/>
    <cellStyle name="ColStyle10 17 7 2" xfId="3356"/>
    <cellStyle name="ColStyle10 17 7 3" xfId="3357"/>
    <cellStyle name="ColStyle10 17 8" xfId="3358"/>
    <cellStyle name="ColStyle10 17 9" xfId="3359"/>
    <cellStyle name="ColStyle10 18" xfId="3360"/>
    <cellStyle name="ColStyle10 18 10" xfId="3361"/>
    <cellStyle name="ColStyle10 18 2" xfId="3362"/>
    <cellStyle name="ColStyle10 18 2 2" xfId="3363"/>
    <cellStyle name="ColStyle10 18 2 2 2" xfId="3364"/>
    <cellStyle name="ColStyle10 18 2 2 2 2" xfId="3365"/>
    <cellStyle name="ColStyle10 18 2 2 2 3" xfId="3366"/>
    <cellStyle name="ColStyle10 18 2 2 3" xfId="3367"/>
    <cellStyle name="ColStyle10 18 2 2 4" xfId="3368"/>
    <cellStyle name="ColStyle10 18 2 3" xfId="3369"/>
    <cellStyle name="ColStyle10 18 2 3 2" xfId="3370"/>
    <cellStyle name="ColStyle10 18 2 3 3" xfId="3371"/>
    <cellStyle name="ColStyle10 18 2 4" xfId="3372"/>
    <cellStyle name="ColStyle10 18 2 4 2" xfId="3373"/>
    <cellStyle name="ColStyle10 18 2 5" xfId="3374"/>
    <cellStyle name="ColStyle10 18 3" xfId="3375"/>
    <cellStyle name="ColStyle10 18 3 2" xfId="3376"/>
    <cellStyle name="ColStyle10 18 3 2 2" xfId="3377"/>
    <cellStyle name="ColStyle10 18 3 2 3" xfId="3378"/>
    <cellStyle name="ColStyle10 18 3 3" xfId="3379"/>
    <cellStyle name="ColStyle10 18 3 4" xfId="3380"/>
    <cellStyle name="ColStyle10 18 4" xfId="3381"/>
    <cellStyle name="ColStyle10 18 4 2" xfId="3382"/>
    <cellStyle name="ColStyle10 18 4 2 2" xfId="3383"/>
    <cellStyle name="ColStyle10 18 4 2 3" xfId="3384"/>
    <cellStyle name="ColStyle10 18 4 3" xfId="3385"/>
    <cellStyle name="ColStyle10 18 4 4" xfId="3386"/>
    <cellStyle name="ColStyle10 18 5" xfId="3387"/>
    <cellStyle name="ColStyle10 18 5 2" xfId="3388"/>
    <cellStyle name="ColStyle10 18 5 3" xfId="3389"/>
    <cellStyle name="ColStyle10 18 6" xfId="3390"/>
    <cellStyle name="ColStyle10 18 6 2" xfId="3391"/>
    <cellStyle name="ColStyle10 18 6 3" xfId="3392"/>
    <cellStyle name="ColStyle10 18 7" xfId="3393"/>
    <cellStyle name="ColStyle10 18 7 2" xfId="3394"/>
    <cellStyle name="ColStyle10 18 7 3" xfId="3395"/>
    <cellStyle name="ColStyle10 18 8" xfId="3396"/>
    <cellStyle name="ColStyle10 18 9" xfId="3397"/>
    <cellStyle name="ColStyle10 19" xfId="3398"/>
    <cellStyle name="ColStyle10 19 10" xfId="3399"/>
    <cellStyle name="ColStyle10 19 2" xfId="3400"/>
    <cellStyle name="ColStyle10 19 2 2" xfId="3401"/>
    <cellStyle name="ColStyle10 19 2 2 2" xfId="3402"/>
    <cellStyle name="ColStyle10 19 2 2 2 2" xfId="3403"/>
    <cellStyle name="ColStyle10 19 2 2 2 3" xfId="3404"/>
    <cellStyle name="ColStyle10 19 2 2 3" xfId="3405"/>
    <cellStyle name="ColStyle10 19 2 2 4" xfId="3406"/>
    <cellStyle name="ColStyle10 19 2 3" xfId="3407"/>
    <cellStyle name="ColStyle10 19 2 3 2" xfId="3408"/>
    <cellStyle name="ColStyle10 19 2 3 3" xfId="3409"/>
    <cellStyle name="ColStyle10 19 2 4" xfId="3410"/>
    <cellStyle name="ColStyle10 19 2 4 2" xfId="3411"/>
    <cellStyle name="ColStyle10 19 2 5" xfId="3412"/>
    <cellStyle name="ColStyle10 19 3" xfId="3413"/>
    <cellStyle name="ColStyle10 19 3 2" xfId="3414"/>
    <cellStyle name="ColStyle10 19 3 2 2" xfId="3415"/>
    <cellStyle name="ColStyle10 19 3 2 3" xfId="3416"/>
    <cellStyle name="ColStyle10 19 3 3" xfId="3417"/>
    <cellStyle name="ColStyle10 19 3 4" xfId="3418"/>
    <cellStyle name="ColStyle10 19 4" xfId="3419"/>
    <cellStyle name="ColStyle10 19 4 2" xfId="3420"/>
    <cellStyle name="ColStyle10 19 4 2 2" xfId="3421"/>
    <cellStyle name="ColStyle10 19 4 2 3" xfId="3422"/>
    <cellStyle name="ColStyle10 19 4 3" xfId="3423"/>
    <cellStyle name="ColStyle10 19 4 4" xfId="3424"/>
    <cellStyle name="ColStyle10 19 5" xfId="3425"/>
    <cellStyle name="ColStyle10 19 5 2" xfId="3426"/>
    <cellStyle name="ColStyle10 19 5 3" xfId="3427"/>
    <cellStyle name="ColStyle10 19 6" xfId="3428"/>
    <cellStyle name="ColStyle10 19 6 2" xfId="3429"/>
    <cellStyle name="ColStyle10 19 6 3" xfId="3430"/>
    <cellStyle name="ColStyle10 19 7" xfId="3431"/>
    <cellStyle name="ColStyle10 19 7 2" xfId="3432"/>
    <cellStyle name="ColStyle10 19 7 3" xfId="3433"/>
    <cellStyle name="ColStyle10 19 8" xfId="3434"/>
    <cellStyle name="ColStyle10 19 9" xfId="3435"/>
    <cellStyle name="ColStyle10 2" xfId="3436"/>
    <cellStyle name="ColStyle10 2 10" xfId="3437"/>
    <cellStyle name="ColStyle10 2 10 2" xfId="3438"/>
    <cellStyle name="ColStyle10 2 10 2 2" xfId="3439"/>
    <cellStyle name="ColStyle10 2 10 2 3" xfId="3440"/>
    <cellStyle name="ColStyle10 2 10 3" xfId="3441"/>
    <cellStyle name="ColStyle10 2 10 4" xfId="3442"/>
    <cellStyle name="ColStyle10 2 10 5" xfId="3443"/>
    <cellStyle name="ColStyle10 2 11" xfId="3444"/>
    <cellStyle name="ColStyle10 2 11 2" xfId="3445"/>
    <cellStyle name="ColStyle10 2 11 2 2" xfId="3446"/>
    <cellStyle name="ColStyle10 2 11 2 3" xfId="3447"/>
    <cellStyle name="ColStyle10 2 11 3" xfId="3448"/>
    <cellStyle name="ColStyle10 2 11 4" xfId="3449"/>
    <cellStyle name="ColStyle10 2 11 5" xfId="3450"/>
    <cellStyle name="ColStyle10 2 12" xfId="3451"/>
    <cellStyle name="ColStyle10 2 12 2" xfId="3452"/>
    <cellStyle name="ColStyle10 2 12 2 2" xfId="3453"/>
    <cellStyle name="ColStyle10 2 12 2 3" xfId="3454"/>
    <cellStyle name="ColStyle10 2 12 3" xfId="3455"/>
    <cellStyle name="ColStyle10 2 12 4" xfId="3456"/>
    <cellStyle name="ColStyle10 2 12 5" xfId="3457"/>
    <cellStyle name="ColStyle10 2 13" xfId="3458"/>
    <cellStyle name="ColStyle10 2 13 2" xfId="3459"/>
    <cellStyle name="ColStyle10 2 13 2 2" xfId="3460"/>
    <cellStyle name="ColStyle10 2 13 2 3" xfId="3461"/>
    <cellStyle name="ColStyle10 2 13 3" xfId="3462"/>
    <cellStyle name="ColStyle10 2 13 4" xfId="3463"/>
    <cellStyle name="ColStyle10 2 13 5" xfId="3464"/>
    <cellStyle name="ColStyle10 2 14" xfId="3465"/>
    <cellStyle name="ColStyle10 2 14 2" xfId="3466"/>
    <cellStyle name="ColStyle10 2 14 2 2" xfId="3467"/>
    <cellStyle name="ColStyle10 2 14 2 3" xfId="3468"/>
    <cellStyle name="ColStyle10 2 14 3" xfId="3469"/>
    <cellStyle name="ColStyle10 2 14 4" xfId="3470"/>
    <cellStyle name="ColStyle10 2 14 5" xfId="3471"/>
    <cellStyle name="ColStyle10 2 15" xfId="3472"/>
    <cellStyle name="ColStyle10 2 15 2" xfId="3473"/>
    <cellStyle name="ColStyle10 2 15 2 2" xfId="3474"/>
    <cellStyle name="ColStyle10 2 15 2 3" xfId="3475"/>
    <cellStyle name="ColStyle10 2 15 3" xfId="3476"/>
    <cellStyle name="ColStyle10 2 15 4" xfId="3477"/>
    <cellStyle name="ColStyle10 2 15 5" xfId="3478"/>
    <cellStyle name="ColStyle10 2 16" xfId="3479"/>
    <cellStyle name="ColStyle10 2 16 2" xfId="3480"/>
    <cellStyle name="ColStyle10 2 16 2 2" xfId="3481"/>
    <cellStyle name="ColStyle10 2 16 2 3" xfId="3482"/>
    <cellStyle name="ColStyle10 2 16 3" xfId="3483"/>
    <cellStyle name="ColStyle10 2 16 4" xfId="3484"/>
    <cellStyle name="ColStyle10 2 16 5" xfId="3485"/>
    <cellStyle name="ColStyle10 2 17" xfId="3486"/>
    <cellStyle name="ColStyle10 2 17 2" xfId="3487"/>
    <cellStyle name="ColStyle10 2 17 2 2" xfId="3488"/>
    <cellStyle name="ColStyle10 2 17 2 3" xfId="3489"/>
    <cellStyle name="ColStyle10 2 17 3" xfId="3490"/>
    <cellStyle name="ColStyle10 2 17 4" xfId="3491"/>
    <cellStyle name="ColStyle10 2 17 5" xfId="3492"/>
    <cellStyle name="ColStyle10 2 18" xfId="3493"/>
    <cellStyle name="ColStyle10 2 18 2" xfId="3494"/>
    <cellStyle name="ColStyle10 2 18 2 2" xfId="3495"/>
    <cellStyle name="ColStyle10 2 18 2 3" xfId="3496"/>
    <cellStyle name="ColStyle10 2 18 3" xfId="3497"/>
    <cellStyle name="ColStyle10 2 18 4" xfId="3498"/>
    <cellStyle name="ColStyle10 2 18 5" xfId="3499"/>
    <cellStyle name="ColStyle10 2 19" xfId="3500"/>
    <cellStyle name="ColStyle10 2 19 2" xfId="3501"/>
    <cellStyle name="ColStyle10 2 19 2 2" xfId="3502"/>
    <cellStyle name="ColStyle10 2 19 2 3" xfId="3503"/>
    <cellStyle name="ColStyle10 2 19 3" xfId="3504"/>
    <cellStyle name="ColStyle10 2 19 4" xfId="3505"/>
    <cellStyle name="ColStyle10 2 19 5" xfId="3506"/>
    <cellStyle name="ColStyle10 2 2" xfId="3507"/>
    <cellStyle name="ColStyle10 2 2 2" xfId="3508"/>
    <cellStyle name="ColStyle10 2 2 2 2" xfId="3509"/>
    <cellStyle name="ColStyle10 2 2 2 2 2" xfId="3510"/>
    <cellStyle name="ColStyle10 2 2 2 2 3" xfId="3511"/>
    <cellStyle name="ColStyle10 2 2 2 3" xfId="3512"/>
    <cellStyle name="ColStyle10 2 2 2 4" xfId="3513"/>
    <cellStyle name="ColStyle10 2 2 3" xfId="3514"/>
    <cellStyle name="ColStyle10 2 2 3 2" xfId="3515"/>
    <cellStyle name="ColStyle10 2 2 3 2 2" xfId="3516"/>
    <cellStyle name="ColStyle10 2 2 3 2 3" xfId="3517"/>
    <cellStyle name="ColStyle10 2 2 3 3" xfId="3518"/>
    <cellStyle name="ColStyle10 2 2 3 4" xfId="3519"/>
    <cellStyle name="ColStyle10 2 2 4" xfId="3520"/>
    <cellStyle name="ColStyle10 2 2 4 2" xfId="3521"/>
    <cellStyle name="ColStyle10 2 2 4 3" xfId="3522"/>
    <cellStyle name="ColStyle10 2 2 5" xfId="3523"/>
    <cellStyle name="ColStyle10 2 2 5 2" xfId="3524"/>
    <cellStyle name="ColStyle10 2 2 6" xfId="3525"/>
    <cellStyle name="ColStyle10 2 2 7" xfId="3526"/>
    <cellStyle name="ColStyle10 2 20" xfId="3527"/>
    <cellStyle name="ColStyle10 2 20 2" xfId="3528"/>
    <cellStyle name="ColStyle10 2 20 2 2" xfId="3529"/>
    <cellStyle name="ColStyle10 2 20 2 3" xfId="3530"/>
    <cellStyle name="ColStyle10 2 20 3" xfId="3531"/>
    <cellStyle name="ColStyle10 2 20 4" xfId="3532"/>
    <cellStyle name="ColStyle10 2 20 5" xfId="3533"/>
    <cellStyle name="ColStyle10 2 21" xfId="3534"/>
    <cellStyle name="ColStyle10 2 21 2" xfId="3535"/>
    <cellStyle name="ColStyle10 2 21 2 2" xfId="3536"/>
    <cellStyle name="ColStyle10 2 21 2 3" xfId="3537"/>
    <cellStyle name="ColStyle10 2 21 3" xfId="3538"/>
    <cellStyle name="ColStyle10 2 21 4" xfId="3539"/>
    <cellStyle name="ColStyle10 2 21 5" xfId="3540"/>
    <cellStyle name="ColStyle10 2 22" xfId="3541"/>
    <cellStyle name="ColStyle10 2 22 2" xfId="3542"/>
    <cellStyle name="ColStyle10 2 22 2 2" xfId="3543"/>
    <cellStyle name="ColStyle10 2 22 2 3" xfId="3544"/>
    <cellStyle name="ColStyle10 2 22 3" xfId="3545"/>
    <cellStyle name="ColStyle10 2 22 4" xfId="3546"/>
    <cellStyle name="ColStyle10 2 23" xfId="3547"/>
    <cellStyle name="ColStyle10 2 23 2" xfId="3548"/>
    <cellStyle name="ColStyle10 2 23 3" xfId="3549"/>
    <cellStyle name="ColStyle10 2 24" xfId="3550"/>
    <cellStyle name="ColStyle10 2 24 2" xfId="3551"/>
    <cellStyle name="ColStyle10 2 24 3" xfId="3552"/>
    <cellStyle name="ColStyle10 2 25" xfId="3553"/>
    <cellStyle name="ColStyle10 2 25 2" xfId="3554"/>
    <cellStyle name="ColStyle10 2 25 3" xfId="3555"/>
    <cellStyle name="ColStyle10 2 26" xfId="3556"/>
    <cellStyle name="ColStyle10 2 26 2" xfId="3557"/>
    <cellStyle name="ColStyle10 2 27" xfId="3558"/>
    <cellStyle name="ColStyle10 2 27 2" xfId="3559"/>
    <cellStyle name="ColStyle10 2 28" xfId="3560"/>
    <cellStyle name="ColStyle10 2 29" xfId="3561"/>
    <cellStyle name="ColStyle10 2 3" xfId="3562"/>
    <cellStyle name="ColStyle10 2 3 2" xfId="3563"/>
    <cellStyle name="ColStyle10 2 3 2 2" xfId="3564"/>
    <cellStyle name="ColStyle10 2 3 2 2 2" xfId="3565"/>
    <cellStyle name="ColStyle10 2 3 2 2 3" xfId="3566"/>
    <cellStyle name="ColStyle10 2 3 2 3" xfId="3567"/>
    <cellStyle name="ColStyle10 2 3 2 4" xfId="3568"/>
    <cellStyle name="ColStyle10 2 3 3" xfId="3569"/>
    <cellStyle name="ColStyle10 2 3 3 2" xfId="3570"/>
    <cellStyle name="ColStyle10 2 3 3 3" xfId="3571"/>
    <cellStyle name="ColStyle10 2 3 4" xfId="3572"/>
    <cellStyle name="ColStyle10 2 3 5" xfId="3573"/>
    <cellStyle name="ColStyle10 2 3 6" xfId="3574"/>
    <cellStyle name="ColStyle10 2 30" xfId="3575"/>
    <cellStyle name="ColStyle10 2 31" xfId="3576"/>
    <cellStyle name="ColStyle10 2 32" xfId="3577"/>
    <cellStyle name="ColStyle10 2 4" xfId="3578"/>
    <cellStyle name="ColStyle10 2 4 2" xfId="3579"/>
    <cellStyle name="ColStyle10 2 4 2 2" xfId="3580"/>
    <cellStyle name="ColStyle10 2 4 2 3" xfId="3581"/>
    <cellStyle name="ColStyle10 2 4 3" xfId="3582"/>
    <cellStyle name="ColStyle10 2 4 4" xfId="3583"/>
    <cellStyle name="ColStyle10 2 4 5" xfId="3584"/>
    <cellStyle name="ColStyle10 2 5" xfId="3585"/>
    <cellStyle name="ColStyle10 2 5 2" xfId="3586"/>
    <cellStyle name="ColStyle10 2 5 2 2" xfId="3587"/>
    <cellStyle name="ColStyle10 2 5 2 3" xfId="3588"/>
    <cellStyle name="ColStyle10 2 5 3" xfId="3589"/>
    <cellStyle name="ColStyle10 2 5 4" xfId="3590"/>
    <cellStyle name="ColStyle10 2 5 5" xfId="3591"/>
    <cellStyle name="ColStyle10 2 6" xfId="3592"/>
    <cellStyle name="ColStyle10 2 6 2" xfId="3593"/>
    <cellStyle name="ColStyle10 2 6 2 2" xfId="3594"/>
    <cellStyle name="ColStyle10 2 6 2 3" xfId="3595"/>
    <cellStyle name="ColStyle10 2 6 3" xfId="3596"/>
    <cellStyle name="ColStyle10 2 6 4" xfId="3597"/>
    <cellStyle name="ColStyle10 2 6 5" xfId="3598"/>
    <cellStyle name="ColStyle10 2 7" xfId="3599"/>
    <cellStyle name="ColStyle10 2 7 2" xfId="3600"/>
    <cellStyle name="ColStyle10 2 7 2 2" xfId="3601"/>
    <cellStyle name="ColStyle10 2 7 2 3" xfId="3602"/>
    <cellStyle name="ColStyle10 2 7 3" xfId="3603"/>
    <cellStyle name="ColStyle10 2 7 4" xfId="3604"/>
    <cellStyle name="ColStyle10 2 7 5" xfId="3605"/>
    <cellStyle name="ColStyle10 2 8" xfId="3606"/>
    <cellStyle name="ColStyle10 2 8 2" xfId="3607"/>
    <cellStyle name="ColStyle10 2 8 2 2" xfId="3608"/>
    <cellStyle name="ColStyle10 2 8 2 3" xfId="3609"/>
    <cellStyle name="ColStyle10 2 8 3" xfId="3610"/>
    <cellStyle name="ColStyle10 2 8 4" xfId="3611"/>
    <cellStyle name="ColStyle10 2 8 5" xfId="3612"/>
    <cellStyle name="ColStyle10 2 9" xfId="3613"/>
    <cellStyle name="ColStyle10 2 9 2" xfId="3614"/>
    <cellStyle name="ColStyle10 2 9 2 2" xfId="3615"/>
    <cellStyle name="ColStyle10 2 9 2 3" xfId="3616"/>
    <cellStyle name="ColStyle10 2 9 3" xfId="3617"/>
    <cellStyle name="ColStyle10 2 9 4" xfId="3618"/>
    <cellStyle name="ColStyle10 2 9 5" xfId="3619"/>
    <cellStyle name="ColStyle10 20" xfId="3620"/>
    <cellStyle name="ColStyle10 20 10" xfId="3621"/>
    <cellStyle name="ColStyle10 20 2" xfId="3622"/>
    <cellStyle name="ColStyle10 20 2 2" xfId="3623"/>
    <cellStyle name="ColStyle10 20 2 2 2" xfId="3624"/>
    <cellStyle name="ColStyle10 20 2 2 2 2" xfId="3625"/>
    <cellStyle name="ColStyle10 20 2 2 2 3" xfId="3626"/>
    <cellStyle name="ColStyle10 20 2 2 3" xfId="3627"/>
    <cellStyle name="ColStyle10 20 2 2 4" xfId="3628"/>
    <cellStyle name="ColStyle10 20 2 3" xfId="3629"/>
    <cellStyle name="ColStyle10 20 2 3 2" xfId="3630"/>
    <cellStyle name="ColStyle10 20 2 3 3" xfId="3631"/>
    <cellStyle name="ColStyle10 20 2 4" xfId="3632"/>
    <cellStyle name="ColStyle10 20 2 4 2" xfId="3633"/>
    <cellStyle name="ColStyle10 20 2 5" xfId="3634"/>
    <cellStyle name="ColStyle10 20 3" xfId="3635"/>
    <cellStyle name="ColStyle10 20 3 2" xfId="3636"/>
    <cellStyle name="ColStyle10 20 3 2 2" xfId="3637"/>
    <cellStyle name="ColStyle10 20 3 2 3" xfId="3638"/>
    <cellStyle name="ColStyle10 20 3 3" xfId="3639"/>
    <cellStyle name="ColStyle10 20 3 4" xfId="3640"/>
    <cellStyle name="ColStyle10 20 4" xfId="3641"/>
    <cellStyle name="ColStyle10 20 4 2" xfId="3642"/>
    <cellStyle name="ColStyle10 20 4 2 2" xfId="3643"/>
    <cellStyle name="ColStyle10 20 4 2 3" xfId="3644"/>
    <cellStyle name="ColStyle10 20 4 3" xfId="3645"/>
    <cellStyle name="ColStyle10 20 4 4" xfId="3646"/>
    <cellStyle name="ColStyle10 20 5" xfId="3647"/>
    <cellStyle name="ColStyle10 20 5 2" xfId="3648"/>
    <cellStyle name="ColStyle10 20 5 3" xfId="3649"/>
    <cellStyle name="ColStyle10 20 6" xfId="3650"/>
    <cellStyle name="ColStyle10 20 6 2" xfId="3651"/>
    <cellStyle name="ColStyle10 20 6 3" xfId="3652"/>
    <cellStyle name="ColStyle10 20 7" xfId="3653"/>
    <cellStyle name="ColStyle10 20 7 2" xfId="3654"/>
    <cellStyle name="ColStyle10 20 7 3" xfId="3655"/>
    <cellStyle name="ColStyle10 20 8" xfId="3656"/>
    <cellStyle name="ColStyle10 20 9" xfId="3657"/>
    <cellStyle name="ColStyle10 21" xfId="3658"/>
    <cellStyle name="ColStyle10 21 10" xfId="3659"/>
    <cellStyle name="ColStyle10 21 2" xfId="3660"/>
    <cellStyle name="ColStyle10 21 2 2" xfId="3661"/>
    <cellStyle name="ColStyle10 21 2 2 2" xfId="3662"/>
    <cellStyle name="ColStyle10 21 2 2 2 2" xfId="3663"/>
    <cellStyle name="ColStyle10 21 2 2 2 3" xfId="3664"/>
    <cellStyle name="ColStyle10 21 2 2 3" xfId="3665"/>
    <cellStyle name="ColStyle10 21 2 2 4" xfId="3666"/>
    <cellStyle name="ColStyle10 21 2 3" xfId="3667"/>
    <cellStyle name="ColStyle10 21 2 3 2" xfId="3668"/>
    <cellStyle name="ColStyle10 21 2 3 3" xfId="3669"/>
    <cellStyle name="ColStyle10 21 2 4" xfId="3670"/>
    <cellStyle name="ColStyle10 21 2 4 2" xfId="3671"/>
    <cellStyle name="ColStyle10 21 2 5" xfId="3672"/>
    <cellStyle name="ColStyle10 21 3" xfId="3673"/>
    <cellStyle name="ColStyle10 21 3 2" xfId="3674"/>
    <cellStyle name="ColStyle10 21 3 2 2" xfId="3675"/>
    <cellStyle name="ColStyle10 21 3 2 3" xfId="3676"/>
    <cellStyle name="ColStyle10 21 3 3" xfId="3677"/>
    <cellStyle name="ColStyle10 21 3 4" xfId="3678"/>
    <cellStyle name="ColStyle10 21 4" xfId="3679"/>
    <cellStyle name="ColStyle10 21 4 2" xfId="3680"/>
    <cellStyle name="ColStyle10 21 4 2 2" xfId="3681"/>
    <cellStyle name="ColStyle10 21 4 2 3" xfId="3682"/>
    <cellStyle name="ColStyle10 21 4 3" xfId="3683"/>
    <cellStyle name="ColStyle10 21 4 4" xfId="3684"/>
    <cellStyle name="ColStyle10 21 5" xfId="3685"/>
    <cellStyle name="ColStyle10 21 5 2" xfId="3686"/>
    <cellStyle name="ColStyle10 21 5 3" xfId="3687"/>
    <cellStyle name="ColStyle10 21 6" xfId="3688"/>
    <cellStyle name="ColStyle10 21 6 2" xfId="3689"/>
    <cellStyle name="ColStyle10 21 6 3" xfId="3690"/>
    <cellStyle name="ColStyle10 21 7" xfId="3691"/>
    <cellStyle name="ColStyle10 21 7 2" xfId="3692"/>
    <cellStyle name="ColStyle10 21 7 3" xfId="3693"/>
    <cellStyle name="ColStyle10 21 8" xfId="3694"/>
    <cellStyle name="ColStyle10 21 9" xfId="3695"/>
    <cellStyle name="ColStyle10 22" xfId="3696"/>
    <cellStyle name="ColStyle10 22 10" xfId="3697"/>
    <cellStyle name="ColStyle10 22 2" xfId="3698"/>
    <cellStyle name="ColStyle10 22 2 2" xfId="3699"/>
    <cellStyle name="ColStyle10 22 2 2 2" xfId="3700"/>
    <cellStyle name="ColStyle10 22 2 2 2 2" xfId="3701"/>
    <cellStyle name="ColStyle10 22 2 2 2 3" xfId="3702"/>
    <cellStyle name="ColStyle10 22 2 2 3" xfId="3703"/>
    <cellStyle name="ColStyle10 22 2 2 4" xfId="3704"/>
    <cellStyle name="ColStyle10 22 2 3" xfId="3705"/>
    <cellStyle name="ColStyle10 22 2 3 2" xfId="3706"/>
    <cellStyle name="ColStyle10 22 2 3 3" xfId="3707"/>
    <cellStyle name="ColStyle10 22 2 4" xfId="3708"/>
    <cellStyle name="ColStyle10 22 2 4 2" xfId="3709"/>
    <cellStyle name="ColStyle10 22 2 5" xfId="3710"/>
    <cellStyle name="ColStyle10 22 3" xfId="3711"/>
    <cellStyle name="ColStyle10 22 3 2" xfId="3712"/>
    <cellStyle name="ColStyle10 22 3 2 2" xfId="3713"/>
    <cellStyle name="ColStyle10 22 3 2 3" xfId="3714"/>
    <cellStyle name="ColStyle10 22 3 3" xfId="3715"/>
    <cellStyle name="ColStyle10 22 3 4" xfId="3716"/>
    <cellStyle name="ColStyle10 22 4" xfId="3717"/>
    <cellStyle name="ColStyle10 22 4 2" xfId="3718"/>
    <cellStyle name="ColStyle10 22 4 2 2" xfId="3719"/>
    <cellStyle name="ColStyle10 22 4 2 3" xfId="3720"/>
    <cellStyle name="ColStyle10 22 4 3" xfId="3721"/>
    <cellStyle name="ColStyle10 22 4 4" xfId="3722"/>
    <cellStyle name="ColStyle10 22 5" xfId="3723"/>
    <cellStyle name="ColStyle10 22 5 2" xfId="3724"/>
    <cellStyle name="ColStyle10 22 5 3" xfId="3725"/>
    <cellStyle name="ColStyle10 22 6" xfId="3726"/>
    <cellStyle name="ColStyle10 22 6 2" xfId="3727"/>
    <cellStyle name="ColStyle10 22 6 3" xfId="3728"/>
    <cellStyle name="ColStyle10 22 7" xfId="3729"/>
    <cellStyle name="ColStyle10 22 7 2" xfId="3730"/>
    <cellStyle name="ColStyle10 22 7 3" xfId="3731"/>
    <cellStyle name="ColStyle10 22 8" xfId="3732"/>
    <cellStyle name="ColStyle10 22 9" xfId="3733"/>
    <cellStyle name="ColStyle10 23" xfId="3734"/>
    <cellStyle name="ColStyle10 23 10" xfId="3735"/>
    <cellStyle name="ColStyle10 23 2" xfId="3736"/>
    <cellStyle name="ColStyle10 23 2 2" xfId="3737"/>
    <cellStyle name="ColStyle10 23 2 2 2" xfId="3738"/>
    <cellStyle name="ColStyle10 23 2 2 2 2" xfId="3739"/>
    <cellStyle name="ColStyle10 23 2 2 2 3" xfId="3740"/>
    <cellStyle name="ColStyle10 23 2 2 3" xfId="3741"/>
    <cellStyle name="ColStyle10 23 2 2 4" xfId="3742"/>
    <cellStyle name="ColStyle10 23 2 3" xfId="3743"/>
    <cellStyle name="ColStyle10 23 2 3 2" xfId="3744"/>
    <cellStyle name="ColStyle10 23 2 3 3" xfId="3745"/>
    <cellStyle name="ColStyle10 23 2 4" xfId="3746"/>
    <cellStyle name="ColStyle10 23 2 4 2" xfId="3747"/>
    <cellStyle name="ColStyle10 23 2 5" xfId="3748"/>
    <cellStyle name="ColStyle10 23 3" xfId="3749"/>
    <cellStyle name="ColStyle10 23 3 2" xfId="3750"/>
    <cellStyle name="ColStyle10 23 3 2 2" xfId="3751"/>
    <cellStyle name="ColStyle10 23 3 2 3" xfId="3752"/>
    <cellStyle name="ColStyle10 23 3 3" xfId="3753"/>
    <cellStyle name="ColStyle10 23 3 4" xfId="3754"/>
    <cellStyle name="ColStyle10 23 4" xfId="3755"/>
    <cellStyle name="ColStyle10 23 4 2" xfId="3756"/>
    <cellStyle name="ColStyle10 23 4 2 2" xfId="3757"/>
    <cellStyle name="ColStyle10 23 4 2 3" xfId="3758"/>
    <cellStyle name="ColStyle10 23 4 3" xfId="3759"/>
    <cellStyle name="ColStyle10 23 4 4" xfId="3760"/>
    <cellStyle name="ColStyle10 23 5" xfId="3761"/>
    <cellStyle name="ColStyle10 23 5 2" xfId="3762"/>
    <cellStyle name="ColStyle10 23 5 3" xfId="3763"/>
    <cellStyle name="ColStyle10 23 6" xfId="3764"/>
    <cellStyle name="ColStyle10 23 6 2" xfId="3765"/>
    <cellStyle name="ColStyle10 23 6 3" xfId="3766"/>
    <cellStyle name="ColStyle10 23 7" xfId="3767"/>
    <cellStyle name="ColStyle10 23 7 2" xfId="3768"/>
    <cellStyle name="ColStyle10 23 7 3" xfId="3769"/>
    <cellStyle name="ColStyle10 23 8" xfId="3770"/>
    <cellStyle name="ColStyle10 23 9" xfId="3771"/>
    <cellStyle name="ColStyle10 24" xfId="3772"/>
    <cellStyle name="ColStyle10 24 10" xfId="3773"/>
    <cellStyle name="ColStyle10 24 2" xfId="3774"/>
    <cellStyle name="ColStyle10 24 2 2" xfId="3775"/>
    <cellStyle name="ColStyle10 24 2 2 2" xfId="3776"/>
    <cellStyle name="ColStyle10 24 2 2 2 2" xfId="3777"/>
    <cellStyle name="ColStyle10 24 2 2 2 3" xfId="3778"/>
    <cellStyle name="ColStyle10 24 2 2 3" xfId="3779"/>
    <cellStyle name="ColStyle10 24 2 2 4" xfId="3780"/>
    <cellStyle name="ColStyle10 24 2 3" xfId="3781"/>
    <cellStyle name="ColStyle10 24 2 3 2" xfId="3782"/>
    <cellStyle name="ColStyle10 24 2 3 3" xfId="3783"/>
    <cellStyle name="ColStyle10 24 2 4" xfId="3784"/>
    <cellStyle name="ColStyle10 24 2 4 2" xfId="3785"/>
    <cellStyle name="ColStyle10 24 2 5" xfId="3786"/>
    <cellStyle name="ColStyle10 24 3" xfId="3787"/>
    <cellStyle name="ColStyle10 24 3 2" xfId="3788"/>
    <cellStyle name="ColStyle10 24 3 2 2" xfId="3789"/>
    <cellStyle name="ColStyle10 24 3 2 3" xfId="3790"/>
    <cellStyle name="ColStyle10 24 3 3" xfId="3791"/>
    <cellStyle name="ColStyle10 24 3 4" xfId="3792"/>
    <cellStyle name="ColStyle10 24 4" xfId="3793"/>
    <cellStyle name="ColStyle10 24 4 2" xfId="3794"/>
    <cellStyle name="ColStyle10 24 4 2 2" xfId="3795"/>
    <cellStyle name="ColStyle10 24 4 2 3" xfId="3796"/>
    <cellStyle name="ColStyle10 24 4 3" xfId="3797"/>
    <cellStyle name="ColStyle10 24 4 4" xfId="3798"/>
    <cellStyle name="ColStyle10 24 5" xfId="3799"/>
    <cellStyle name="ColStyle10 24 5 2" xfId="3800"/>
    <cellStyle name="ColStyle10 24 5 3" xfId="3801"/>
    <cellStyle name="ColStyle10 24 6" xfId="3802"/>
    <cellStyle name="ColStyle10 24 6 2" xfId="3803"/>
    <cellStyle name="ColStyle10 24 6 3" xfId="3804"/>
    <cellStyle name="ColStyle10 24 7" xfId="3805"/>
    <cellStyle name="ColStyle10 24 7 2" xfId="3806"/>
    <cellStyle name="ColStyle10 24 7 3" xfId="3807"/>
    <cellStyle name="ColStyle10 24 8" xfId="3808"/>
    <cellStyle name="ColStyle10 24 9" xfId="3809"/>
    <cellStyle name="ColStyle10 25" xfId="3810"/>
    <cellStyle name="ColStyle10 25 10" xfId="3811"/>
    <cellStyle name="ColStyle10 25 2" xfId="3812"/>
    <cellStyle name="ColStyle10 25 2 2" xfId="3813"/>
    <cellStyle name="ColStyle10 25 2 2 2" xfId="3814"/>
    <cellStyle name="ColStyle10 25 2 2 2 2" xfId="3815"/>
    <cellStyle name="ColStyle10 25 2 2 2 3" xfId="3816"/>
    <cellStyle name="ColStyle10 25 2 2 3" xfId="3817"/>
    <cellStyle name="ColStyle10 25 2 2 4" xfId="3818"/>
    <cellStyle name="ColStyle10 25 2 3" xfId="3819"/>
    <cellStyle name="ColStyle10 25 2 3 2" xfId="3820"/>
    <cellStyle name="ColStyle10 25 2 3 3" xfId="3821"/>
    <cellStyle name="ColStyle10 25 2 4" xfId="3822"/>
    <cellStyle name="ColStyle10 25 2 4 2" xfId="3823"/>
    <cellStyle name="ColStyle10 25 2 5" xfId="3824"/>
    <cellStyle name="ColStyle10 25 3" xfId="3825"/>
    <cellStyle name="ColStyle10 25 3 2" xfId="3826"/>
    <cellStyle name="ColStyle10 25 3 2 2" xfId="3827"/>
    <cellStyle name="ColStyle10 25 3 2 3" xfId="3828"/>
    <cellStyle name="ColStyle10 25 3 3" xfId="3829"/>
    <cellStyle name="ColStyle10 25 3 4" xfId="3830"/>
    <cellStyle name="ColStyle10 25 4" xfId="3831"/>
    <cellStyle name="ColStyle10 25 4 2" xfId="3832"/>
    <cellStyle name="ColStyle10 25 4 2 2" xfId="3833"/>
    <cellStyle name="ColStyle10 25 4 2 3" xfId="3834"/>
    <cellStyle name="ColStyle10 25 4 3" xfId="3835"/>
    <cellStyle name="ColStyle10 25 4 4" xfId="3836"/>
    <cellStyle name="ColStyle10 25 5" xfId="3837"/>
    <cellStyle name="ColStyle10 25 5 2" xfId="3838"/>
    <cellStyle name="ColStyle10 25 5 3" xfId="3839"/>
    <cellStyle name="ColStyle10 25 6" xfId="3840"/>
    <cellStyle name="ColStyle10 25 6 2" xfId="3841"/>
    <cellStyle name="ColStyle10 25 6 3" xfId="3842"/>
    <cellStyle name="ColStyle10 25 7" xfId="3843"/>
    <cellStyle name="ColStyle10 25 7 2" xfId="3844"/>
    <cellStyle name="ColStyle10 25 7 3" xfId="3845"/>
    <cellStyle name="ColStyle10 25 8" xfId="3846"/>
    <cellStyle name="ColStyle10 25 9" xfId="3847"/>
    <cellStyle name="ColStyle10 26" xfId="3848"/>
    <cellStyle name="ColStyle10 26 2" xfId="3849"/>
    <cellStyle name="ColStyle10 26 2 2" xfId="3850"/>
    <cellStyle name="ColStyle10 26 2 2 2" xfId="3851"/>
    <cellStyle name="ColStyle10 26 2 2 2 2" xfId="3852"/>
    <cellStyle name="ColStyle10 26 2 2 2 3" xfId="3853"/>
    <cellStyle name="ColStyle10 26 2 2 3" xfId="3854"/>
    <cellStyle name="ColStyle10 26 2 2 4" xfId="3855"/>
    <cellStyle name="ColStyle10 26 2 3" xfId="3856"/>
    <cellStyle name="ColStyle10 26 2 3 2" xfId="3857"/>
    <cellStyle name="ColStyle10 26 2 3 3" xfId="3858"/>
    <cellStyle name="ColStyle10 26 2 4" xfId="3859"/>
    <cellStyle name="ColStyle10 26 2 4 2" xfId="3860"/>
    <cellStyle name="ColStyle10 26 2 5" xfId="3861"/>
    <cellStyle name="ColStyle10 26 3" xfId="3862"/>
    <cellStyle name="ColStyle10 26 3 2" xfId="3863"/>
    <cellStyle name="ColStyle10 26 3 2 2" xfId="3864"/>
    <cellStyle name="ColStyle10 26 3 2 3" xfId="3865"/>
    <cellStyle name="ColStyle10 26 3 3" xfId="3866"/>
    <cellStyle name="ColStyle10 26 3 4" xfId="3867"/>
    <cellStyle name="ColStyle10 26 4" xfId="3868"/>
    <cellStyle name="ColStyle10 26 4 2" xfId="3869"/>
    <cellStyle name="ColStyle10 26 4 3" xfId="3870"/>
    <cellStyle name="ColStyle10 26 5" xfId="3871"/>
    <cellStyle name="ColStyle10 26 5 2" xfId="3872"/>
    <cellStyle name="ColStyle10 26 6" xfId="3873"/>
    <cellStyle name="ColStyle10 27" xfId="3874"/>
    <cellStyle name="ColStyle10 27 2" xfId="3875"/>
    <cellStyle name="ColStyle10 27 2 2" xfId="3876"/>
    <cellStyle name="ColStyle10 27 2 2 2" xfId="3877"/>
    <cellStyle name="ColStyle10 27 2 2 2 2" xfId="3878"/>
    <cellStyle name="ColStyle10 27 2 2 2 3" xfId="3879"/>
    <cellStyle name="ColStyle10 27 2 2 3" xfId="3880"/>
    <cellStyle name="ColStyle10 27 2 2 4" xfId="3881"/>
    <cellStyle name="ColStyle10 27 2 3" xfId="3882"/>
    <cellStyle name="ColStyle10 27 2 3 2" xfId="3883"/>
    <cellStyle name="ColStyle10 27 2 3 3" xfId="3884"/>
    <cellStyle name="ColStyle10 27 2 4" xfId="3885"/>
    <cellStyle name="ColStyle10 27 2 4 2" xfId="3886"/>
    <cellStyle name="ColStyle10 27 2 5" xfId="3887"/>
    <cellStyle name="ColStyle10 27 3" xfId="3888"/>
    <cellStyle name="ColStyle10 27 3 2" xfId="3889"/>
    <cellStyle name="ColStyle10 27 3 2 2" xfId="3890"/>
    <cellStyle name="ColStyle10 27 3 2 3" xfId="3891"/>
    <cellStyle name="ColStyle10 27 3 3" xfId="3892"/>
    <cellStyle name="ColStyle10 27 3 4" xfId="3893"/>
    <cellStyle name="ColStyle10 27 4" xfId="3894"/>
    <cellStyle name="ColStyle10 27 4 2" xfId="3895"/>
    <cellStyle name="ColStyle10 27 4 3" xfId="3896"/>
    <cellStyle name="ColStyle10 27 5" xfId="3897"/>
    <cellStyle name="ColStyle10 27 5 2" xfId="3898"/>
    <cellStyle name="ColStyle10 27 6" xfId="3899"/>
    <cellStyle name="ColStyle10 28" xfId="3900"/>
    <cellStyle name="ColStyle10 28 2" xfId="3901"/>
    <cellStyle name="ColStyle10 28 2 2" xfId="3902"/>
    <cellStyle name="ColStyle10 28 2 2 2" xfId="3903"/>
    <cellStyle name="ColStyle10 28 2 2 2 2" xfId="3904"/>
    <cellStyle name="ColStyle10 28 2 2 2 3" xfId="3905"/>
    <cellStyle name="ColStyle10 28 2 2 3" xfId="3906"/>
    <cellStyle name="ColStyle10 28 2 2 4" xfId="3907"/>
    <cellStyle name="ColStyle10 28 2 3" xfId="3908"/>
    <cellStyle name="ColStyle10 28 2 3 2" xfId="3909"/>
    <cellStyle name="ColStyle10 28 2 3 3" xfId="3910"/>
    <cellStyle name="ColStyle10 28 2 4" xfId="3911"/>
    <cellStyle name="ColStyle10 28 2 4 2" xfId="3912"/>
    <cellStyle name="ColStyle10 28 2 5" xfId="3913"/>
    <cellStyle name="ColStyle10 28 3" xfId="3914"/>
    <cellStyle name="ColStyle10 28 3 2" xfId="3915"/>
    <cellStyle name="ColStyle10 28 3 2 2" xfId="3916"/>
    <cellStyle name="ColStyle10 28 3 2 3" xfId="3917"/>
    <cellStyle name="ColStyle10 28 3 3" xfId="3918"/>
    <cellStyle name="ColStyle10 28 3 4" xfId="3919"/>
    <cellStyle name="ColStyle10 28 4" xfId="3920"/>
    <cellStyle name="ColStyle10 28 4 2" xfId="3921"/>
    <cellStyle name="ColStyle10 28 4 3" xfId="3922"/>
    <cellStyle name="ColStyle10 28 5" xfId="3923"/>
    <cellStyle name="ColStyle10 28 5 2" xfId="3924"/>
    <cellStyle name="ColStyle10 28 6" xfId="3925"/>
    <cellStyle name="ColStyle10 29" xfId="3926"/>
    <cellStyle name="ColStyle10 29 2" xfId="3927"/>
    <cellStyle name="ColStyle10 29 2 2" xfId="3928"/>
    <cellStyle name="ColStyle10 29 2 2 2" xfId="3929"/>
    <cellStyle name="ColStyle10 29 2 2 2 2" xfId="3930"/>
    <cellStyle name="ColStyle10 29 2 2 2 3" xfId="3931"/>
    <cellStyle name="ColStyle10 29 2 2 3" xfId="3932"/>
    <cellStyle name="ColStyle10 29 2 2 4" xfId="3933"/>
    <cellStyle name="ColStyle10 29 2 3" xfId="3934"/>
    <cellStyle name="ColStyle10 29 2 3 2" xfId="3935"/>
    <cellStyle name="ColStyle10 29 2 3 3" xfId="3936"/>
    <cellStyle name="ColStyle10 29 2 4" xfId="3937"/>
    <cellStyle name="ColStyle10 29 2 4 2" xfId="3938"/>
    <cellStyle name="ColStyle10 29 2 5" xfId="3939"/>
    <cellStyle name="ColStyle10 29 3" xfId="3940"/>
    <cellStyle name="ColStyle10 29 3 2" xfId="3941"/>
    <cellStyle name="ColStyle10 29 3 2 2" xfId="3942"/>
    <cellStyle name="ColStyle10 29 3 2 3" xfId="3943"/>
    <cellStyle name="ColStyle10 29 3 3" xfId="3944"/>
    <cellStyle name="ColStyle10 29 3 4" xfId="3945"/>
    <cellStyle name="ColStyle10 29 4" xfId="3946"/>
    <cellStyle name="ColStyle10 29 4 2" xfId="3947"/>
    <cellStyle name="ColStyle10 29 4 3" xfId="3948"/>
    <cellStyle name="ColStyle10 29 5" xfId="3949"/>
    <cellStyle name="ColStyle10 29 5 2" xfId="3950"/>
    <cellStyle name="ColStyle10 29 6" xfId="3951"/>
    <cellStyle name="ColStyle10 3" xfId="3952"/>
    <cellStyle name="ColStyle10 3 10" xfId="3953"/>
    <cellStyle name="ColStyle10 3 10 2" xfId="3954"/>
    <cellStyle name="ColStyle10 3 10 2 2" xfId="3955"/>
    <cellStyle name="ColStyle10 3 10 2 3" xfId="3956"/>
    <cellStyle name="ColStyle10 3 10 3" xfId="3957"/>
    <cellStyle name="ColStyle10 3 10 4" xfId="3958"/>
    <cellStyle name="ColStyle10 3 10 5" xfId="3959"/>
    <cellStyle name="ColStyle10 3 11" xfId="3960"/>
    <cellStyle name="ColStyle10 3 11 2" xfId="3961"/>
    <cellStyle name="ColStyle10 3 11 2 2" xfId="3962"/>
    <cellStyle name="ColStyle10 3 11 2 3" xfId="3963"/>
    <cellStyle name="ColStyle10 3 11 3" xfId="3964"/>
    <cellStyle name="ColStyle10 3 11 4" xfId="3965"/>
    <cellStyle name="ColStyle10 3 11 5" xfId="3966"/>
    <cellStyle name="ColStyle10 3 12" xfId="3967"/>
    <cellStyle name="ColStyle10 3 12 2" xfId="3968"/>
    <cellStyle name="ColStyle10 3 12 2 2" xfId="3969"/>
    <cellStyle name="ColStyle10 3 12 2 3" xfId="3970"/>
    <cellStyle name="ColStyle10 3 12 3" xfId="3971"/>
    <cellStyle name="ColStyle10 3 12 4" xfId="3972"/>
    <cellStyle name="ColStyle10 3 12 5" xfId="3973"/>
    <cellStyle name="ColStyle10 3 13" xfId="3974"/>
    <cellStyle name="ColStyle10 3 13 2" xfId="3975"/>
    <cellStyle name="ColStyle10 3 13 2 2" xfId="3976"/>
    <cellStyle name="ColStyle10 3 13 2 3" xfId="3977"/>
    <cellStyle name="ColStyle10 3 13 3" xfId="3978"/>
    <cellStyle name="ColStyle10 3 13 4" xfId="3979"/>
    <cellStyle name="ColStyle10 3 13 5" xfId="3980"/>
    <cellStyle name="ColStyle10 3 14" xfId="3981"/>
    <cellStyle name="ColStyle10 3 14 2" xfId="3982"/>
    <cellStyle name="ColStyle10 3 14 2 2" xfId="3983"/>
    <cellStyle name="ColStyle10 3 14 2 3" xfId="3984"/>
    <cellStyle name="ColStyle10 3 14 3" xfId="3985"/>
    <cellStyle name="ColStyle10 3 14 4" xfId="3986"/>
    <cellStyle name="ColStyle10 3 14 5" xfId="3987"/>
    <cellStyle name="ColStyle10 3 15" xfId="3988"/>
    <cellStyle name="ColStyle10 3 15 2" xfId="3989"/>
    <cellStyle name="ColStyle10 3 15 2 2" xfId="3990"/>
    <cellStyle name="ColStyle10 3 15 2 3" xfId="3991"/>
    <cellStyle name="ColStyle10 3 15 3" xfId="3992"/>
    <cellStyle name="ColStyle10 3 15 4" xfId="3993"/>
    <cellStyle name="ColStyle10 3 15 5" xfId="3994"/>
    <cellStyle name="ColStyle10 3 16" xfId="3995"/>
    <cellStyle name="ColStyle10 3 16 2" xfId="3996"/>
    <cellStyle name="ColStyle10 3 16 2 2" xfId="3997"/>
    <cellStyle name="ColStyle10 3 16 2 3" xfId="3998"/>
    <cellStyle name="ColStyle10 3 16 3" xfId="3999"/>
    <cellStyle name="ColStyle10 3 16 4" xfId="4000"/>
    <cellStyle name="ColStyle10 3 16 5" xfId="4001"/>
    <cellStyle name="ColStyle10 3 17" xfId="4002"/>
    <cellStyle name="ColStyle10 3 17 2" xfId="4003"/>
    <cellStyle name="ColStyle10 3 17 2 2" xfId="4004"/>
    <cellStyle name="ColStyle10 3 17 2 3" xfId="4005"/>
    <cellStyle name="ColStyle10 3 17 3" xfId="4006"/>
    <cellStyle name="ColStyle10 3 17 4" xfId="4007"/>
    <cellStyle name="ColStyle10 3 17 5" xfId="4008"/>
    <cellStyle name="ColStyle10 3 18" xfId="4009"/>
    <cellStyle name="ColStyle10 3 18 2" xfId="4010"/>
    <cellStyle name="ColStyle10 3 18 2 2" xfId="4011"/>
    <cellStyle name="ColStyle10 3 18 2 3" xfId="4012"/>
    <cellStyle name="ColStyle10 3 18 3" xfId="4013"/>
    <cellStyle name="ColStyle10 3 18 4" xfId="4014"/>
    <cellStyle name="ColStyle10 3 18 5" xfId="4015"/>
    <cellStyle name="ColStyle10 3 19" xfId="4016"/>
    <cellStyle name="ColStyle10 3 19 2" xfId="4017"/>
    <cellStyle name="ColStyle10 3 19 2 2" xfId="4018"/>
    <cellStyle name="ColStyle10 3 19 2 3" xfId="4019"/>
    <cellStyle name="ColStyle10 3 19 3" xfId="4020"/>
    <cellStyle name="ColStyle10 3 19 4" xfId="4021"/>
    <cellStyle name="ColStyle10 3 19 5" xfId="4022"/>
    <cellStyle name="ColStyle10 3 2" xfId="4023"/>
    <cellStyle name="ColStyle10 3 2 2" xfId="4024"/>
    <cellStyle name="ColStyle10 3 2 2 2" xfId="4025"/>
    <cellStyle name="ColStyle10 3 2 2 2 2" xfId="4026"/>
    <cellStyle name="ColStyle10 3 2 2 2 3" xfId="4027"/>
    <cellStyle name="ColStyle10 3 2 2 3" xfId="4028"/>
    <cellStyle name="ColStyle10 3 2 2 4" xfId="4029"/>
    <cellStyle name="ColStyle10 3 2 3" xfId="4030"/>
    <cellStyle name="ColStyle10 3 2 3 2" xfId="4031"/>
    <cellStyle name="ColStyle10 3 2 3 2 2" xfId="4032"/>
    <cellStyle name="ColStyle10 3 2 3 2 3" xfId="4033"/>
    <cellStyle name="ColStyle10 3 2 3 3" xfId="4034"/>
    <cellStyle name="ColStyle10 3 2 3 4" xfId="4035"/>
    <cellStyle name="ColStyle10 3 2 4" xfId="4036"/>
    <cellStyle name="ColStyle10 3 2 4 2" xfId="4037"/>
    <cellStyle name="ColStyle10 3 2 4 3" xfId="4038"/>
    <cellStyle name="ColStyle10 3 2 5" xfId="4039"/>
    <cellStyle name="ColStyle10 3 2 5 2" xfId="4040"/>
    <cellStyle name="ColStyle10 3 2 6" xfId="4041"/>
    <cellStyle name="ColStyle10 3 2 7" xfId="4042"/>
    <cellStyle name="ColStyle10 3 20" xfId="4043"/>
    <cellStyle name="ColStyle10 3 20 2" xfId="4044"/>
    <cellStyle name="ColStyle10 3 20 2 2" xfId="4045"/>
    <cellStyle name="ColStyle10 3 20 2 3" xfId="4046"/>
    <cellStyle name="ColStyle10 3 20 3" xfId="4047"/>
    <cellStyle name="ColStyle10 3 20 4" xfId="4048"/>
    <cellStyle name="ColStyle10 3 20 5" xfId="4049"/>
    <cellStyle name="ColStyle10 3 21" xfId="4050"/>
    <cellStyle name="ColStyle10 3 21 2" xfId="4051"/>
    <cellStyle name="ColStyle10 3 21 2 2" xfId="4052"/>
    <cellStyle name="ColStyle10 3 21 2 3" xfId="4053"/>
    <cellStyle name="ColStyle10 3 21 3" xfId="4054"/>
    <cellStyle name="ColStyle10 3 21 4" xfId="4055"/>
    <cellStyle name="ColStyle10 3 21 5" xfId="4056"/>
    <cellStyle name="ColStyle10 3 22" xfId="4057"/>
    <cellStyle name="ColStyle10 3 22 2" xfId="4058"/>
    <cellStyle name="ColStyle10 3 22 2 2" xfId="4059"/>
    <cellStyle name="ColStyle10 3 22 2 3" xfId="4060"/>
    <cellStyle name="ColStyle10 3 22 3" xfId="4061"/>
    <cellStyle name="ColStyle10 3 22 4" xfId="4062"/>
    <cellStyle name="ColStyle10 3 23" xfId="4063"/>
    <cellStyle name="ColStyle10 3 23 2" xfId="4064"/>
    <cellStyle name="ColStyle10 3 23 3" xfId="4065"/>
    <cellStyle name="ColStyle10 3 24" xfId="4066"/>
    <cellStyle name="ColStyle10 3 24 2" xfId="4067"/>
    <cellStyle name="ColStyle10 3 24 3" xfId="4068"/>
    <cellStyle name="ColStyle10 3 25" xfId="4069"/>
    <cellStyle name="ColStyle10 3 25 2" xfId="4070"/>
    <cellStyle name="ColStyle10 3 25 3" xfId="4071"/>
    <cellStyle name="ColStyle10 3 26" xfId="4072"/>
    <cellStyle name="ColStyle10 3 26 2" xfId="4073"/>
    <cellStyle name="ColStyle10 3 27" xfId="4074"/>
    <cellStyle name="ColStyle10 3 27 2" xfId="4075"/>
    <cellStyle name="ColStyle10 3 28" xfId="4076"/>
    <cellStyle name="ColStyle10 3 29" xfId="4077"/>
    <cellStyle name="ColStyle10 3 3" xfId="4078"/>
    <cellStyle name="ColStyle10 3 3 2" xfId="4079"/>
    <cellStyle name="ColStyle10 3 3 2 2" xfId="4080"/>
    <cellStyle name="ColStyle10 3 3 2 2 2" xfId="4081"/>
    <cellStyle name="ColStyle10 3 3 2 2 3" xfId="4082"/>
    <cellStyle name="ColStyle10 3 3 2 3" xfId="4083"/>
    <cellStyle name="ColStyle10 3 3 2 4" xfId="4084"/>
    <cellStyle name="ColStyle10 3 3 3" xfId="4085"/>
    <cellStyle name="ColStyle10 3 3 3 2" xfId="4086"/>
    <cellStyle name="ColStyle10 3 3 3 3" xfId="4087"/>
    <cellStyle name="ColStyle10 3 3 4" xfId="4088"/>
    <cellStyle name="ColStyle10 3 3 5" xfId="4089"/>
    <cellStyle name="ColStyle10 3 3 6" xfId="4090"/>
    <cellStyle name="ColStyle10 3 30" xfId="4091"/>
    <cellStyle name="ColStyle10 3 31" xfId="4092"/>
    <cellStyle name="ColStyle10 3 32" xfId="4093"/>
    <cellStyle name="ColStyle10 3 4" xfId="4094"/>
    <cellStyle name="ColStyle10 3 4 2" xfId="4095"/>
    <cellStyle name="ColStyle10 3 4 2 2" xfId="4096"/>
    <cellStyle name="ColStyle10 3 4 2 3" xfId="4097"/>
    <cellStyle name="ColStyle10 3 4 3" xfId="4098"/>
    <cellStyle name="ColStyle10 3 4 4" xfId="4099"/>
    <cellStyle name="ColStyle10 3 4 5" xfId="4100"/>
    <cellStyle name="ColStyle10 3 5" xfId="4101"/>
    <cellStyle name="ColStyle10 3 5 2" xfId="4102"/>
    <cellStyle name="ColStyle10 3 5 2 2" xfId="4103"/>
    <cellStyle name="ColStyle10 3 5 2 3" xfId="4104"/>
    <cellStyle name="ColStyle10 3 5 3" xfId="4105"/>
    <cellStyle name="ColStyle10 3 5 4" xfId="4106"/>
    <cellStyle name="ColStyle10 3 5 5" xfId="4107"/>
    <cellStyle name="ColStyle10 3 6" xfId="4108"/>
    <cellStyle name="ColStyle10 3 6 2" xfId="4109"/>
    <cellStyle name="ColStyle10 3 6 2 2" xfId="4110"/>
    <cellStyle name="ColStyle10 3 6 2 3" xfId="4111"/>
    <cellStyle name="ColStyle10 3 6 3" xfId="4112"/>
    <cellStyle name="ColStyle10 3 6 4" xfId="4113"/>
    <cellStyle name="ColStyle10 3 6 5" xfId="4114"/>
    <cellStyle name="ColStyle10 3 7" xfId="4115"/>
    <cellStyle name="ColStyle10 3 7 2" xfId="4116"/>
    <cellStyle name="ColStyle10 3 7 2 2" xfId="4117"/>
    <cellStyle name="ColStyle10 3 7 2 3" xfId="4118"/>
    <cellStyle name="ColStyle10 3 7 3" xfId="4119"/>
    <cellStyle name="ColStyle10 3 7 4" xfId="4120"/>
    <cellStyle name="ColStyle10 3 7 5" xfId="4121"/>
    <cellStyle name="ColStyle10 3 8" xfId="4122"/>
    <cellStyle name="ColStyle10 3 8 2" xfId="4123"/>
    <cellStyle name="ColStyle10 3 8 2 2" xfId="4124"/>
    <cellStyle name="ColStyle10 3 8 2 3" xfId="4125"/>
    <cellStyle name="ColStyle10 3 8 3" xfId="4126"/>
    <cellStyle name="ColStyle10 3 8 4" xfId="4127"/>
    <cellStyle name="ColStyle10 3 8 5" xfId="4128"/>
    <cellStyle name="ColStyle10 3 9" xfId="4129"/>
    <cellStyle name="ColStyle10 3 9 2" xfId="4130"/>
    <cellStyle name="ColStyle10 3 9 2 2" xfId="4131"/>
    <cellStyle name="ColStyle10 3 9 2 3" xfId="4132"/>
    <cellStyle name="ColStyle10 3 9 3" xfId="4133"/>
    <cellStyle name="ColStyle10 3 9 4" xfId="4134"/>
    <cellStyle name="ColStyle10 3 9 5" xfId="4135"/>
    <cellStyle name="ColStyle10 30" xfId="4136"/>
    <cellStyle name="ColStyle10 30 2" xfId="4137"/>
    <cellStyle name="ColStyle10 30 2 2" xfId="4138"/>
    <cellStyle name="ColStyle10 30 2 2 2" xfId="4139"/>
    <cellStyle name="ColStyle10 30 2 2 2 2" xfId="4140"/>
    <cellStyle name="ColStyle10 30 2 2 2 3" xfId="4141"/>
    <cellStyle name="ColStyle10 30 2 2 3" xfId="4142"/>
    <cellStyle name="ColStyle10 30 2 2 4" xfId="4143"/>
    <cellStyle name="ColStyle10 30 2 3" xfId="4144"/>
    <cellStyle name="ColStyle10 30 2 3 2" xfId="4145"/>
    <cellStyle name="ColStyle10 30 2 3 3" xfId="4146"/>
    <cellStyle name="ColStyle10 30 2 4" xfId="4147"/>
    <cellStyle name="ColStyle10 30 2 4 2" xfId="4148"/>
    <cellStyle name="ColStyle10 30 2 5" xfId="4149"/>
    <cellStyle name="ColStyle10 30 3" xfId="4150"/>
    <cellStyle name="ColStyle10 30 3 2" xfId="4151"/>
    <cellStyle name="ColStyle10 30 3 2 2" xfId="4152"/>
    <cellStyle name="ColStyle10 30 3 2 3" xfId="4153"/>
    <cellStyle name="ColStyle10 30 3 3" xfId="4154"/>
    <cellStyle name="ColStyle10 30 3 4" xfId="4155"/>
    <cellStyle name="ColStyle10 30 4" xfId="4156"/>
    <cellStyle name="ColStyle10 30 4 2" xfId="4157"/>
    <cellStyle name="ColStyle10 30 4 3" xfId="4158"/>
    <cellStyle name="ColStyle10 30 5" xfId="4159"/>
    <cellStyle name="ColStyle10 30 5 2" xfId="4160"/>
    <cellStyle name="ColStyle10 30 6" xfId="4161"/>
    <cellStyle name="ColStyle10 31" xfId="4162"/>
    <cellStyle name="ColStyle10 31 2" xfId="4163"/>
    <cellStyle name="ColStyle10 31 2 2" xfId="4164"/>
    <cellStyle name="ColStyle10 31 2 2 2" xfId="4165"/>
    <cellStyle name="ColStyle10 31 2 2 2 2" xfId="4166"/>
    <cellStyle name="ColStyle10 31 2 2 2 3" xfId="4167"/>
    <cellStyle name="ColStyle10 31 2 2 3" xfId="4168"/>
    <cellStyle name="ColStyle10 31 2 2 4" xfId="4169"/>
    <cellStyle name="ColStyle10 31 2 3" xfId="4170"/>
    <cellStyle name="ColStyle10 31 2 3 2" xfId="4171"/>
    <cellStyle name="ColStyle10 31 2 3 3" xfId="4172"/>
    <cellStyle name="ColStyle10 31 2 4" xfId="4173"/>
    <cellStyle name="ColStyle10 31 2 4 2" xfId="4174"/>
    <cellStyle name="ColStyle10 31 2 5" xfId="4175"/>
    <cellStyle name="ColStyle10 31 3" xfId="4176"/>
    <cellStyle name="ColStyle10 31 3 2" xfId="4177"/>
    <cellStyle name="ColStyle10 31 3 2 2" xfId="4178"/>
    <cellStyle name="ColStyle10 31 3 2 3" xfId="4179"/>
    <cellStyle name="ColStyle10 31 3 3" xfId="4180"/>
    <cellStyle name="ColStyle10 31 3 4" xfId="4181"/>
    <cellStyle name="ColStyle10 31 4" xfId="4182"/>
    <cellStyle name="ColStyle10 31 4 2" xfId="4183"/>
    <cellStyle name="ColStyle10 31 4 3" xfId="4184"/>
    <cellStyle name="ColStyle10 31 5" xfId="4185"/>
    <cellStyle name="ColStyle10 31 5 2" xfId="4186"/>
    <cellStyle name="ColStyle10 31 6" xfId="4187"/>
    <cellStyle name="ColStyle10 32" xfId="4188"/>
    <cellStyle name="ColStyle10 32 2" xfId="4189"/>
    <cellStyle name="ColStyle10 32 2 2" xfId="4190"/>
    <cellStyle name="ColStyle10 32 2 2 2" xfId="4191"/>
    <cellStyle name="ColStyle10 32 2 2 2 2" xfId="4192"/>
    <cellStyle name="ColStyle10 32 2 2 2 3" xfId="4193"/>
    <cellStyle name="ColStyle10 32 2 2 3" xfId="4194"/>
    <cellStyle name="ColStyle10 32 2 2 4" xfId="4195"/>
    <cellStyle name="ColStyle10 32 2 3" xfId="4196"/>
    <cellStyle name="ColStyle10 32 2 3 2" xfId="4197"/>
    <cellStyle name="ColStyle10 32 2 3 3" xfId="4198"/>
    <cellStyle name="ColStyle10 32 2 4" xfId="4199"/>
    <cellStyle name="ColStyle10 32 2 4 2" xfId="4200"/>
    <cellStyle name="ColStyle10 32 2 5" xfId="4201"/>
    <cellStyle name="ColStyle10 32 3" xfId="4202"/>
    <cellStyle name="ColStyle10 32 3 2" xfId="4203"/>
    <cellStyle name="ColStyle10 32 3 2 2" xfId="4204"/>
    <cellStyle name="ColStyle10 32 3 2 3" xfId="4205"/>
    <cellStyle name="ColStyle10 32 3 3" xfId="4206"/>
    <cellStyle name="ColStyle10 32 3 4" xfId="4207"/>
    <cellStyle name="ColStyle10 32 4" xfId="4208"/>
    <cellStyle name="ColStyle10 32 4 2" xfId="4209"/>
    <cellStyle name="ColStyle10 32 4 3" xfId="4210"/>
    <cellStyle name="ColStyle10 32 5" xfId="4211"/>
    <cellStyle name="ColStyle10 32 5 2" xfId="4212"/>
    <cellStyle name="ColStyle10 32 6" xfId="4213"/>
    <cellStyle name="ColStyle10 33" xfId="4214"/>
    <cellStyle name="ColStyle10 33 2" xfId="4215"/>
    <cellStyle name="ColStyle10 33 2 2" xfId="4216"/>
    <cellStyle name="ColStyle10 33 2 2 2" xfId="4217"/>
    <cellStyle name="ColStyle10 33 2 2 2 2" xfId="4218"/>
    <cellStyle name="ColStyle10 33 2 2 2 3" xfId="4219"/>
    <cellStyle name="ColStyle10 33 2 2 3" xfId="4220"/>
    <cellStyle name="ColStyle10 33 2 2 4" xfId="4221"/>
    <cellStyle name="ColStyle10 33 2 3" xfId="4222"/>
    <cellStyle name="ColStyle10 33 2 3 2" xfId="4223"/>
    <cellStyle name="ColStyle10 33 2 3 3" xfId="4224"/>
    <cellStyle name="ColStyle10 33 2 4" xfId="4225"/>
    <cellStyle name="ColStyle10 33 2 4 2" xfId="4226"/>
    <cellStyle name="ColStyle10 33 2 5" xfId="4227"/>
    <cellStyle name="ColStyle10 33 3" xfId="4228"/>
    <cellStyle name="ColStyle10 33 3 2" xfId="4229"/>
    <cellStyle name="ColStyle10 33 3 2 2" xfId="4230"/>
    <cellStyle name="ColStyle10 33 3 2 3" xfId="4231"/>
    <cellStyle name="ColStyle10 33 3 3" xfId="4232"/>
    <cellStyle name="ColStyle10 33 3 4" xfId="4233"/>
    <cellStyle name="ColStyle10 33 4" xfId="4234"/>
    <cellStyle name="ColStyle10 33 4 2" xfId="4235"/>
    <cellStyle name="ColStyle10 33 4 3" xfId="4236"/>
    <cellStyle name="ColStyle10 33 5" xfId="4237"/>
    <cellStyle name="ColStyle10 33 5 2" xfId="4238"/>
    <cellStyle name="ColStyle10 33 6" xfId="4239"/>
    <cellStyle name="ColStyle10 34" xfId="4240"/>
    <cellStyle name="ColStyle10 34 2" xfId="4241"/>
    <cellStyle name="ColStyle10 34 2 2" xfId="4242"/>
    <cellStyle name="ColStyle10 34 2 2 2" xfId="4243"/>
    <cellStyle name="ColStyle10 34 2 2 2 2" xfId="4244"/>
    <cellStyle name="ColStyle10 34 2 2 2 3" xfId="4245"/>
    <cellStyle name="ColStyle10 34 2 2 3" xfId="4246"/>
    <cellStyle name="ColStyle10 34 2 2 4" xfId="4247"/>
    <cellStyle name="ColStyle10 34 2 3" xfId="4248"/>
    <cellStyle name="ColStyle10 34 2 3 2" xfId="4249"/>
    <cellStyle name="ColStyle10 34 2 3 3" xfId="4250"/>
    <cellStyle name="ColStyle10 34 2 4" xfId="4251"/>
    <cellStyle name="ColStyle10 34 2 4 2" xfId="4252"/>
    <cellStyle name="ColStyle10 34 2 5" xfId="4253"/>
    <cellStyle name="ColStyle10 34 3" xfId="4254"/>
    <cellStyle name="ColStyle10 34 3 2" xfId="4255"/>
    <cellStyle name="ColStyle10 34 3 2 2" xfId="4256"/>
    <cellStyle name="ColStyle10 34 3 2 3" xfId="4257"/>
    <cellStyle name="ColStyle10 34 3 3" xfId="4258"/>
    <cellStyle name="ColStyle10 34 3 4" xfId="4259"/>
    <cellStyle name="ColStyle10 34 4" xfId="4260"/>
    <cellStyle name="ColStyle10 34 4 2" xfId="4261"/>
    <cellStyle name="ColStyle10 34 4 3" xfId="4262"/>
    <cellStyle name="ColStyle10 34 5" xfId="4263"/>
    <cellStyle name="ColStyle10 34 5 2" xfId="4264"/>
    <cellStyle name="ColStyle10 34 6" xfId="4265"/>
    <cellStyle name="ColStyle10 35" xfId="4266"/>
    <cellStyle name="ColStyle10 35 2" xfId="4267"/>
    <cellStyle name="ColStyle10 35 2 2" xfId="4268"/>
    <cellStyle name="ColStyle10 35 2 2 2" xfId="4269"/>
    <cellStyle name="ColStyle10 35 2 2 2 2" xfId="4270"/>
    <cellStyle name="ColStyle10 35 2 2 2 3" xfId="4271"/>
    <cellStyle name="ColStyle10 35 2 2 3" xfId="4272"/>
    <cellStyle name="ColStyle10 35 2 2 4" xfId="4273"/>
    <cellStyle name="ColStyle10 35 2 3" xfId="4274"/>
    <cellStyle name="ColStyle10 35 2 3 2" xfId="4275"/>
    <cellStyle name="ColStyle10 35 2 3 3" xfId="4276"/>
    <cellStyle name="ColStyle10 35 2 4" xfId="4277"/>
    <cellStyle name="ColStyle10 35 2 4 2" xfId="4278"/>
    <cellStyle name="ColStyle10 35 2 5" xfId="4279"/>
    <cellStyle name="ColStyle10 35 3" xfId="4280"/>
    <cellStyle name="ColStyle10 35 3 2" xfId="4281"/>
    <cellStyle name="ColStyle10 35 3 2 2" xfId="4282"/>
    <cellStyle name="ColStyle10 35 3 2 3" xfId="4283"/>
    <cellStyle name="ColStyle10 35 3 3" xfId="4284"/>
    <cellStyle name="ColStyle10 35 3 4" xfId="4285"/>
    <cellStyle name="ColStyle10 35 4" xfId="4286"/>
    <cellStyle name="ColStyle10 35 4 2" xfId="4287"/>
    <cellStyle name="ColStyle10 35 4 3" xfId="4288"/>
    <cellStyle name="ColStyle10 35 5" xfId="4289"/>
    <cellStyle name="ColStyle10 35 5 2" xfId="4290"/>
    <cellStyle name="ColStyle10 35 6" xfId="4291"/>
    <cellStyle name="ColStyle10 36" xfId="4292"/>
    <cellStyle name="ColStyle10 36 2" xfId="4293"/>
    <cellStyle name="ColStyle10 36 2 2" xfId="4294"/>
    <cellStyle name="ColStyle10 36 2 2 2" xfId="4295"/>
    <cellStyle name="ColStyle10 36 2 2 3" xfId="4296"/>
    <cellStyle name="ColStyle10 36 2 3" xfId="4297"/>
    <cellStyle name="ColStyle10 36 2 4" xfId="4298"/>
    <cellStyle name="ColStyle10 36 3" xfId="4299"/>
    <cellStyle name="ColStyle10 36 3 2" xfId="4300"/>
    <cellStyle name="ColStyle10 36 3 3" xfId="4301"/>
    <cellStyle name="ColStyle10 36 4" xfId="4302"/>
    <cellStyle name="ColStyle10 36 4 2" xfId="4303"/>
    <cellStyle name="ColStyle10 36 5" xfId="4304"/>
    <cellStyle name="ColStyle10 37" xfId="4305"/>
    <cellStyle name="ColStyle10 37 2" xfId="4306"/>
    <cellStyle name="ColStyle10 37 2 2" xfId="4307"/>
    <cellStyle name="ColStyle10 37 2 2 2" xfId="4308"/>
    <cellStyle name="ColStyle10 37 2 2 3" xfId="4309"/>
    <cellStyle name="ColStyle10 37 2 3" xfId="4310"/>
    <cellStyle name="ColStyle10 37 2 4" xfId="4311"/>
    <cellStyle name="ColStyle10 37 3" xfId="4312"/>
    <cellStyle name="ColStyle10 37 3 2" xfId="4313"/>
    <cellStyle name="ColStyle10 37 3 3" xfId="4314"/>
    <cellStyle name="ColStyle10 37 4" xfId="4315"/>
    <cellStyle name="ColStyle10 37 4 2" xfId="4316"/>
    <cellStyle name="ColStyle10 37 5" xfId="4317"/>
    <cellStyle name="ColStyle10 38" xfId="4318"/>
    <cellStyle name="ColStyle10 38 2" xfId="4319"/>
    <cellStyle name="ColStyle10 38 2 2" xfId="4320"/>
    <cellStyle name="ColStyle10 38 2 2 2" xfId="4321"/>
    <cellStyle name="ColStyle10 38 2 2 3" xfId="4322"/>
    <cellStyle name="ColStyle10 38 2 3" xfId="4323"/>
    <cellStyle name="ColStyle10 38 2 4" xfId="4324"/>
    <cellStyle name="ColStyle10 38 3" xfId="4325"/>
    <cellStyle name="ColStyle10 38 3 2" xfId="4326"/>
    <cellStyle name="ColStyle10 38 3 3" xfId="4327"/>
    <cellStyle name="ColStyle10 38 4" xfId="4328"/>
    <cellStyle name="ColStyle10 38 4 2" xfId="4329"/>
    <cellStyle name="ColStyle10 38 5" xfId="4330"/>
    <cellStyle name="ColStyle10 39" xfId="4331"/>
    <cellStyle name="ColStyle10 39 2" xfId="4332"/>
    <cellStyle name="ColStyle10 39 2 2" xfId="4333"/>
    <cellStyle name="ColStyle10 39 2 3" xfId="4334"/>
    <cellStyle name="ColStyle10 39 3" xfId="4335"/>
    <cellStyle name="ColStyle10 39 4" xfId="4336"/>
    <cellStyle name="ColStyle10 4" xfId="4337"/>
    <cellStyle name="ColStyle10 4 10" xfId="4338"/>
    <cellStyle name="ColStyle10 4 10 2" xfId="4339"/>
    <cellStyle name="ColStyle10 4 10 2 2" xfId="4340"/>
    <cellStyle name="ColStyle10 4 10 2 3" xfId="4341"/>
    <cellStyle name="ColStyle10 4 10 3" xfId="4342"/>
    <cellStyle name="ColStyle10 4 10 4" xfId="4343"/>
    <cellStyle name="ColStyle10 4 10 5" xfId="4344"/>
    <cellStyle name="ColStyle10 4 11" xfId="4345"/>
    <cellStyle name="ColStyle10 4 11 2" xfId="4346"/>
    <cellStyle name="ColStyle10 4 11 2 2" xfId="4347"/>
    <cellStyle name="ColStyle10 4 11 2 3" xfId="4348"/>
    <cellStyle name="ColStyle10 4 11 3" xfId="4349"/>
    <cellStyle name="ColStyle10 4 11 4" xfId="4350"/>
    <cellStyle name="ColStyle10 4 11 5" xfId="4351"/>
    <cellStyle name="ColStyle10 4 12" xfId="4352"/>
    <cellStyle name="ColStyle10 4 12 2" xfId="4353"/>
    <cellStyle name="ColStyle10 4 12 2 2" xfId="4354"/>
    <cellStyle name="ColStyle10 4 12 2 3" xfId="4355"/>
    <cellStyle name="ColStyle10 4 12 3" xfId="4356"/>
    <cellStyle name="ColStyle10 4 12 4" xfId="4357"/>
    <cellStyle name="ColStyle10 4 12 5" xfId="4358"/>
    <cellStyle name="ColStyle10 4 13" xfId="4359"/>
    <cellStyle name="ColStyle10 4 13 2" xfId="4360"/>
    <cellStyle name="ColStyle10 4 13 2 2" xfId="4361"/>
    <cellStyle name="ColStyle10 4 13 2 3" xfId="4362"/>
    <cellStyle name="ColStyle10 4 13 3" xfId="4363"/>
    <cellStyle name="ColStyle10 4 13 4" xfId="4364"/>
    <cellStyle name="ColStyle10 4 13 5" xfId="4365"/>
    <cellStyle name="ColStyle10 4 14" xfId="4366"/>
    <cellStyle name="ColStyle10 4 14 2" xfId="4367"/>
    <cellStyle name="ColStyle10 4 14 2 2" xfId="4368"/>
    <cellStyle name="ColStyle10 4 14 2 3" xfId="4369"/>
    <cellStyle name="ColStyle10 4 14 3" xfId="4370"/>
    <cellStyle name="ColStyle10 4 14 4" xfId="4371"/>
    <cellStyle name="ColStyle10 4 14 5" xfId="4372"/>
    <cellStyle name="ColStyle10 4 15" xfId="4373"/>
    <cellStyle name="ColStyle10 4 15 2" xfId="4374"/>
    <cellStyle name="ColStyle10 4 15 2 2" xfId="4375"/>
    <cellStyle name="ColStyle10 4 15 2 3" xfId="4376"/>
    <cellStyle name="ColStyle10 4 15 3" xfId="4377"/>
    <cellStyle name="ColStyle10 4 15 4" xfId="4378"/>
    <cellStyle name="ColStyle10 4 15 5" xfId="4379"/>
    <cellStyle name="ColStyle10 4 16" xfId="4380"/>
    <cellStyle name="ColStyle10 4 16 2" xfId="4381"/>
    <cellStyle name="ColStyle10 4 16 2 2" xfId="4382"/>
    <cellStyle name="ColStyle10 4 16 2 3" xfId="4383"/>
    <cellStyle name="ColStyle10 4 16 3" xfId="4384"/>
    <cellStyle name="ColStyle10 4 16 4" xfId="4385"/>
    <cellStyle name="ColStyle10 4 16 5" xfId="4386"/>
    <cellStyle name="ColStyle10 4 17" xfId="4387"/>
    <cellStyle name="ColStyle10 4 17 2" xfId="4388"/>
    <cellStyle name="ColStyle10 4 17 2 2" xfId="4389"/>
    <cellStyle name="ColStyle10 4 17 2 3" xfId="4390"/>
    <cellStyle name="ColStyle10 4 17 3" xfId="4391"/>
    <cellStyle name="ColStyle10 4 17 4" xfId="4392"/>
    <cellStyle name="ColStyle10 4 17 5" xfId="4393"/>
    <cellStyle name="ColStyle10 4 18" xfId="4394"/>
    <cellStyle name="ColStyle10 4 18 2" xfId="4395"/>
    <cellStyle name="ColStyle10 4 18 2 2" xfId="4396"/>
    <cellStyle name="ColStyle10 4 18 2 3" xfId="4397"/>
    <cellStyle name="ColStyle10 4 18 3" xfId="4398"/>
    <cellStyle name="ColStyle10 4 18 4" xfId="4399"/>
    <cellStyle name="ColStyle10 4 18 5" xfId="4400"/>
    <cellStyle name="ColStyle10 4 19" xfId="4401"/>
    <cellStyle name="ColStyle10 4 19 2" xfId="4402"/>
    <cellStyle name="ColStyle10 4 19 2 2" xfId="4403"/>
    <cellStyle name="ColStyle10 4 19 2 3" xfId="4404"/>
    <cellStyle name="ColStyle10 4 19 3" xfId="4405"/>
    <cellStyle name="ColStyle10 4 19 4" xfId="4406"/>
    <cellStyle name="ColStyle10 4 19 5" xfId="4407"/>
    <cellStyle name="ColStyle10 4 2" xfId="4408"/>
    <cellStyle name="ColStyle10 4 2 2" xfId="4409"/>
    <cellStyle name="ColStyle10 4 2 2 2" xfId="4410"/>
    <cellStyle name="ColStyle10 4 2 2 2 2" xfId="4411"/>
    <cellStyle name="ColStyle10 4 2 2 2 3" xfId="4412"/>
    <cellStyle name="ColStyle10 4 2 2 3" xfId="4413"/>
    <cellStyle name="ColStyle10 4 2 2 4" xfId="4414"/>
    <cellStyle name="ColStyle10 4 2 3" xfId="4415"/>
    <cellStyle name="ColStyle10 4 2 3 2" xfId="4416"/>
    <cellStyle name="ColStyle10 4 2 3 2 2" xfId="4417"/>
    <cellStyle name="ColStyle10 4 2 3 2 3" xfId="4418"/>
    <cellStyle name="ColStyle10 4 2 3 3" xfId="4419"/>
    <cellStyle name="ColStyle10 4 2 3 4" xfId="4420"/>
    <cellStyle name="ColStyle10 4 2 4" xfId="4421"/>
    <cellStyle name="ColStyle10 4 2 4 2" xfId="4422"/>
    <cellStyle name="ColStyle10 4 2 4 3" xfId="4423"/>
    <cellStyle name="ColStyle10 4 2 5" xfId="4424"/>
    <cellStyle name="ColStyle10 4 2 5 2" xfId="4425"/>
    <cellStyle name="ColStyle10 4 2 6" xfId="4426"/>
    <cellStyle name="ColStyle10 4 2 7" xfId="4427"/>
    <cellStyle name="ColStyle10 4 20" xfId="4428"/>
    <cellStyle name="ColStyle10 4 20 2" xfId="4429"/>
    <cellStyle name="ColStyle10 4 20 2 2" xfId="4430"/>
    <cellStyle name="ColStyle10 4 20 2 3" xfId="4431"/>
    <cellStyle name="ColStyle10 4 20 3" xfId="4432"/>
    <cellStyle name="ColStyle10 4 20 4" xfId="4433"/>
    <cellStyle name="ColStyle10 4 20 5" xfId="4434"/>
    <cellStyle name="ColStyle10 4 21" xfId="4435"/>
    <cellStyle name="ColStyle10 4 21 2" xfId="4436"/>
    <cellStyle name="ColStyle10 4 21 2 2" xfId="4437"/>
    <cellStyle name="ColStyle10 4 21 2 3" xfId="4438"/>
    <cellStyle name="ColStyle10 4 21 3" xfId="4439"/>
    <cellStyle name="ColStyle10 4 21 4" xfId="4440"/>
    <cellStyle name="ColStyle10 4 21 5" xfId="4441"/>
    <cellStyle name="ColStyle10 4 22" xfId="4442"/>
    <cellStyle name="ColStyle10 4 22 2" xfId="4443"/>
    <cellStyle name="ColStyle10 4 22 2 2" xfId="4444"/>
    <cellStyle name="ColStyle10 4 22 2 3" xfId="4445"/>
    <cellStyle name="ColStyle10 4 22 3" xfId="4446"/>
    <cellStyle name="ColStyle10 4 22 4" xfId="4447"/>
    <cellStyle name="ColStyle10 4 23" xfId="4448"/>
    <cellStyle name="ColStyle10 4 23 2" xfId="4449"/>
    <cellStyle name="ColStyle10 4 23 3" xfId="4450"/>
    <cellStyle name="ColStyle10 4 24" xfId="4451"/>
    <cellStyle name="ColStyle10 4 24 2" xfId="4452"/>
    <cellStyle name="ColStyle10 4 24 3" xfId="4453"/>
    <cellStyle name="ColStyle10 4 25" xfId="4454"/>
    <cellStyle name="ColStyle10 4 25 2" xfId="4455"/>
    <cellStyle name="ColStyle10 4 25 3" xfId="4456"/>
    <cellStyle name="ColStyle10 4 26" xfId="4457"/>
    <cellStyle name="ColStyle10 4 26 2" xfId="4458"/>
    <cellStyle name="ColStyle10 4 27" xfId="4459"/>
    <cellStyle name="ColStyle10 4 27 2" xfId="4460"/>
    <cellStyle name="ColStyle10 4 28" xfId="4461"/>
    <cellStyle name="ColStyle10 4 29" xfId="4462"/>
    <cellStyle name="ColStyle10 4 3" xfId="4463"/>
    <cellStyle name="ColStyle10 4 3 2" xfId="4464"/>
    <cellStyle name="ColStyle10 4 3 2 2" xfId="4465"/>
    <cellStyle name="ColStyle10 4 3 2 2 2" xfId="4466"/>
    <cellStyle name="ColStyle10 4 3 2 2 3" xfId="4467"/>
    <cellStyle name="ColStyle10 4 3 2 3" xfId="4468"/>
    <cellStyle name="ColStyle10 4 3 2 4" xfId="4469"/>
    <cellStyle name="ColStyle10 4 3 3" xfId="4470"/>
    <cellStyle name="ColStyle10 4 3 3 2" xfId="4471"/>
    <cellStyle name="ColStyle10 4 3 3 3" xfId="4472"/>
    <cellStyle name="ColStyle10 4 3 4" xfId="4473"/>
    <cellStyle name="ColStyle10 4 3 5" xfId="4474"/>
    <cellStyle name="ColStyle10 4 3 6" xfId="4475"/>
    <cellStyle name="ColStyle10 4 30" xfId="4476"/>
    <cellStyle name="ColStyle10 4 31" xfId="4477"/>
    <cellStyle name="ColStyle10 4 32" xfId="4478"/>
    <cellStyle name="ColStyle10 4 4" xfId="4479"/>
    <cellStyle name="ColStyle10 4 4 2" xfId="4480"/>
    <cellStyle name="ColStyle10 4 4 2 2" xfId="4481"/>
    <cellStyle name="ColStyle10 4 4 2 3" xfId="4482"/>
    <cellStyle name="ColStyle10 4 4 3" xfId="4483"/>
    <cellStyle name="ColStyle10 4 4 4" xfId="4484"/>
    <cellStyle name="ColStyle10 4 4 5" xfId="4485"/>
    <cellStyle name="ColStyle10 4 5" xfId="4486"/>
    <cellStyle name="ColStyle10 4 5 2" xfId="4487"/>
    <cellStyle name="ColStyle10 4 5 2 2" xfId="4488"/>
    <cellStyle name="ColStyle10 4 5 2 3" xfId="4489"/>
    <cellStyle name="ColStyle10 4 5 3" xfId="4490"/>
    <cellStyle name="ColStyle10 4 5 4" xfId="4491"/>
    <cellStyle name="ColStyle10 4 5 5" xfId="4492"/>
    <cellStyle name="ColStyle10 4 6" xfId="4493"/>
    <cellStyle name="ColStyle10 4 6 2" xfId="4494"/>
    <cellStyle name="ColStyle10 4 6 2 2" xfId="4495"/>
    <cellStyle name="ColStyle10 4 6 2 3" xfId="4496"/>
    <cellStyle name="ColStyle10 4 6 3" xfId="4497"/>
    <cellStyle name="ColStyle10 4 6 4" xfId="4498"/>
    <cellStyle name="ColStyle10 4 6 5" xfId="4499"/>
    <cellStyle name="ColStyle10 4 7" xfId="4500"/>
    <cellStyle name="ColStyle10 4 7 2" xfId="4501"/>
    <cellStyle name="ColStyle10 4 7 2 2" xfId="4502"/>
    <cellStyle name="ColStyle10 4 7 2 3" xfId="4503"/>
    <cellStyle name="ColStyle10 4 7 3" xfId="4504"/>
    <cellStyle name="ColStyle10 4 7 4" xfId="4505"/>
    <cellStyle name="ColStyle10 4 7 5" xfId="4506"/>
    <cellStyle name="ColStyle10 4 8" xfId="4507"/>
    <cellStyle name="ColStyle10 4 8 2" xfId="4508"/>
    <cellStyle name="ColStyle10 4 8 2 2" xfId="4509"/>
    <cellStyle name="ColStyle10 4 8 2 3" xfId="4510"/>
    <cellStyle name="ColStyle10 4 8 3" xfId="4511"/>
    <cellStyle name="ColStyle10 4 8 4" xfId="4512"/>
    <cellStyle name="ColStyle10 4 8 5" xfId="4513"/>
    <cellStyle name="ColStyle10 4 9" xfId="4514"/>
    <cellStyle name="ColStyle10 4 9 2" xfId="4515"/>
    <cellStyle name="ColStyle10 4 9 2 2" xfId="4516"/>
    <cellStyle name="ColStyle10 4 9 2 3" xfId="4517"/>
    <cellStyle name="ColStyle10 4 9 3" xfId="4518"/>
    <cellStyle name="ColStyle10 4 9 4" xfId="4519"/>
    <cellStyle name="ColStyle10 4 9 5" xfId="4520"/>
    <cellStyle name="ColStyle10 40" xfId="4521"/>
    <cellStyle name="ColStyle10 40 2" xfId="4522"/>
    <cellStyle name="ColStyle10 40 2 2" xfId="4523"/>
    <cellStyle name="ColStyle10 40 2 3" xfId="4524"/>
    <cellStyle name="ColStyle10 40 3" xfId="4525"/>
    <cellStyle name="ColStyle10 40 4" xfId="4526"/>
    <cellStyle name="ColStyle10 41" xfId="4527"/>
    <cellStyle name="ColStyle10 41 2" xfId="4528"/>
    <cellStyle name="ColStyle10 41 2 2" xfId="4529"/>
    <cellStyle name="ColStyle10 41 2 3" xfId="4530"/>
    <cellStyle name="ColStyle10 41 3" xfId="4531"/>
    <cellStyle name="ColStyle10 41 4" xfId="4532"/>
    <cellStyle name="ColStyle10 42" xfId="4533"/>
    <cellStyle name="ColStyle10 42 2" xfId="4534"/>
    <cellStyle name="ColStyle10 42 2 2" xfId="4535"/>
    <cellStyle name="ColStyle10 42 2 3" xfId="4536"/>
    <cellStyle name="ColStyle10 42 3" xfId="4537"/>
    <cellStyle name="ColStyle10 42 4" xfId="4538"/>
    <cellStyle name="ColStyle10 43" xfId="4539"/>
    <cellStyle name="ColStyle10 43 2" xfId="4540"/>
    <cellStyle name="ColStyle10 43 3" xfId="4541"/>
    <cellStyle name="ColStyle10 44" xfId="4542"/>
    <cellStyle name="ColStyle10 44 2" xfId="4543"/>
    <cellStyle name="ColStyle10 44 3" xfId="4544"/>
    <cellStyle name="ColStyle10 45" xfId="4545"/>
    <cellStyle name="ColStyle10 45 2" xfId="4546"/>
    <cellStyle name="ColStyle10 46" xfId="4547"/>
    <cellStyle name="ColStyle10 46 2" xfId="4548"/>
    <cellStyle name="ColStyle10 47" xfId="4549"/>
    <cellStyle name="ColStyle10 48" xfId="4550"/>
    <cellStyle name="ColStyle10 49" xfId="4551"/>
    <cellStyle name="ColStyle10 5" xfId="4552"/>
    <cellStyle name="ColStyle10 5 10" xfId="4553"/>
    <cellStyle name="ColStyle10 5 11" xfId="4554"/>
    <cellStyle name="ColStyle10 5 12" xfId="4555"/>
    <cellStyle name="ColStyle10 5 13" xfId="4556"/>
    <cellStyle name="ColStyle10 5 14" xfId="4557"/>
    <cellStyle name="ColStyle10 5 2" xfId="4558"/>
    <cellStyle name="ColStyle10 5 2 2" xfId="4559"/>
    <cellStyle name="ColStyle10 5 2 2 2" xfId="4560"/>
    <cellStyle name="ColStyle10 5 2 2 2 2" xfId="4561"/>
    <cellStyle name="ColStyle10 5 2 2 2 3" xfId="4562"/>
    <cellStyle name="ColStyle10 5 2 2 3" xfId="4563"/>
    <cellStyle name="ColStyle10 5 2 2 4" xfId="4564"/>
    <cellStyle name="ColStyle10 5 2 3" xfId="4565"/>
    <cellStyle name="ColStyle10 5 2 3 2" xfId="4566"/>
    <cellStyle name="ColStyle10 5 2 3 3" xfId="4567"/>
    <cellStyle name="ColStyle10 5 2 4" xfId="4568"/>
    <cellStyle name="ColStyle10 5 2 4 2" xfId="4569"/>
    <cellStyle name="ColStyle10 5 2 5" xfId="4570"/>
    <cellStyle name="ColStyle10 5 3" xfId="4571"/>
    <cellStyle name="ColStyle10 5 3 2" xfId="4572"/>
    <cellStyle name="ColStyle10 5 3 2 2" xfId="4573"/>
    <cellStyle name="ColStyle10 5 3 2 3" xfId="4574"/>
    <cellStyle name="ColStyle10 5 3 3" xfId="4575"/>
    <cellStyle name="ColStyle10 5 3 4" xfId="4576"/>
    <cellStyle name="ColStyle10 5 4" xfId="4577"/>
    <cellStyle name="ColStyle10 5 4 2" xfId="4578"/>
    <cellStyle name="ColStyle10 5 4 2 2" xfId="4579"/>
    <cellStyle name="ColStyle10 5 4 2 3" xfId="4580"/>
    <cellStyle name="ColStyle10 5 4 3" xfId="4581"/>
    <cellStyle name="ColStyle10 5 4 4" xfId="4582"/>
    <cellStyle name="ColStyle10 5 5" xfId="4583"/>
    <cellStyle name="ColStyle10 5 5 2" xfId="4584"/>
    <cellStyle name="ColStyle10 5 5 3" xfId="4585"/>
    <cellStyle name="ColStyle10 5 6" xfId="4586"/>
    <cellStyle name="ColStyle10 5 6 2" xfId="4587"/>
    <cellStyle name="ColStyle10 5 6 3" xfId="4588"/>
    <cellStyle name="ColStyle10 5 7" xfId="4589"/>
    <cellStyle name="ColStyle10 5 7 2" xfId="4590"/>
    <cellStyle name="ColStyle10 5 7 3" xfId="4591"/>
    <cellStyle name="ColStyle10 5 8" xfId="4592"/>
    <cellStyle name="ColStyle10 5 8 2" xfId="4593"/>
    <cellStyle name="ColStyle10 5 9" xfId="4594"/>
    <cellStyle name="ColStyle10 5 9 2" xfId="4595"/>
    <cellStyle name="ColStyle10 50" xfId="4596"/>
    <cellStyle name="ColStyle10 51" xfId="4597"/>
    <cellStyle name="ColStyle10 52" xfId="4598"/>
    <cellStyle name="ColStyle10 53" xfId="4599"/>
    <cellStyle name="ColStyle10 54" xfId="4600"/>
    <cellStyle name="ColStyle10 55" xfId="4601"/>
    <cellStyle name="ColStyle10 6" xfId="4602"/>
    <cellStyle name="ColStyle10 6 10" xfId="4603"/>
    <cellStyle name="ColStyle10 6 11" xfId="4604"/>
    <cellStyle name="ColStyle10 6 12" xfId="4605"/>
    <cellStyle name="ColStyle10 6 13" xfId="4606"/>
    <cellStyle name="ColStyle10 6 14" xfId="4607"/>
    <cellStyle name="ColStyle10 6 2" xfId="4608"/>
    <cellStyle name="ColStyle10 6 2 2" xfId="4609"/>
    <cellStyle name="ColStyle10 6 2 2 2" xfId="4610"/>
    <cellStyle name="ColStyle10 6 2 2 2 2" xfId="4611"/>
    <cellStyle name="ColStyle10 6 2 2 2 3" xfId="4612"/>
    <cellStyle name="ColStyle10 6 2 2 3" xfId="4613"/>
    <cellStyle name="ColStyle10 6 2 2 4" xfId="4614"/>
    <cellStyle name="ColStyle10 6 2 3" xfId="4615"/>
    <cellStyle name="ColStyle10 6 2 3 2" xfId="4616"/>
    <cellStyle name="ColStyle10 6 2 3 3" xfId="4617"/>
    <cellStyle name="ColStyle10 6 2 4" xfId="4618"/>
    <cellStyle name="ColStyle10 6 2 4 2" xfId="4619"/>
    <cellStyle name="ColStyle10 6 2 5" xfId="4620"/>
    <cellStyle name="ColStyle10 6 3" xfId="4621"/>
    <cellStyle name="ColStyle10 6 3 2" xfId="4622"/>
    <cellStyle name="ColStyle10 6 3 2 2" xfId="4623"/>
    <cellStyle name="ColStyle10 6 3 2 3" xfId="4624"/>
    <cellStyle name="ColStyle10 6 3 3" xfId="4625"/>
    <cellStyle name="ColStyle10 6 3 4" xfId="4626"/>
    <cellStyle name="ColStyle10 6 4" xfId="4627"/>
    <cellStyle name="ColStyle10 6 4 2" xfId="4628"/>
    <cellStyle name="ColStyle10 6 4 2 2" xfId="4629"/>
    <cellStyle name="ColStyle10 6 4 2 3" xfId="4630"/>
    <cellStyle name="ColStyle10 6 4 3" xfId="4631"/>
    <cellStyle name="ColStyle10 6 4 4" xfId="4632"/>
    <cellStyle name="ColStyle10 6 5" xfId="4633"/>
    <cellStyle name="ColStyle10 6 5 2" xfId="4634"/>
    <cellStyle name="ColStyle10 6 5 3" xfId="4635"/>
    <cellStyle name="ColStyle10 6 6" xfId="4636"/>
    <cellStyle name="ColStyle10 6 6 2" xfId="4637"/>
    <cellStyle name="ColStyle10 6 6 3" xfId="4638"/>
    <cellStyle name="ColStyle10 6 7" xfId="4639"/>
    <cellStyle name="ColStyle10 6 7 2" xfId="4640"/>
    <cellStyle name="ColStyle10 6 7 3" xfId="4641"/>
    <cellStyle name="ColStyle10 6 8" xfId="4642"/>
    <cellStyle name="ColStyle10 6 8 2" xfId="4643"/>
    <cellStyle name="ColStyle10 6 9" xfId="4644"/>
    <cellStyle name="ColStyle10 6 9 2" xfId="4645"/>
    <cellStyle name="ColStyle10 7" xfId="4646"/>
    <cellStyle name="ColStyle10 7 10" xfId="4647"/>
    <cellStyle name="ColStyle10 7 2" xfId="4648"/>
    <cellStyle name="ColStyle10 7 2 2" xfId="4649"/>
    <cellStyle name="ColStyle10 7 2 2 2" xfId="4650"/>
    <cellStyle name="ColStyle10 7 2 2 2 2" xfId="4651"/>
    <cellStyle name="ColStyle10 7 2 2 2 3" xfId="4652"/>
    <cellStyle name="ColStyle10 7 2 2 3" xfId="4653"/>
    <cellStyle name="ColStyle10 7 2 2 4" xfId="4654"/>
    <cellStyle name="ColStyle10 7 2 3" xfId="4655"/>
    <cellStyle name="ColStyle10 7 2 3 2" xfId="4656"/>
    <cellStyle name="ColStyle10 7 2 3 3" xfId="4657"/>
    <cellStyle name="ColStyle10 7 2 4" xfId="4658"/>
    <cellStyle name="ColStyle10 7 2 4 2" xfId="4659"/>
    <cellStyle name="ColStyle10 7 2 5" xfId="4660"/>
    <cellStyle name="ColStyle10 7 3" xfId="4661"/>
    <cellStyle name="ColStyle10 7 3 2" xfId="4662"/>
    <cellStyle name="ColStyle10 7 3 2 2" xfId="4663"/>
    <cellStyle name="ColStyle10 7 3 2 3" xfId="4664"/>
    <cellStyle name="ColStyle10 7 3 3" xfId="4665"/>
    <cellStyle name="ColStyle10 7 3 4" xfId="4666"/>
    <cellStyle name="ColStyle10 7 4" xfId="4667"/>
    <cellStyle name="ColStyle10 7 4 2" xfId="4668"/>
    <cellStyle name="ColStyle10 7 4 2 2" xfId="4669"/>
    <cellStyle name="ColStyle10 7 4 2 3" xfId="4670"/>
    <cellStyle name="ColStyle10 7 4 3" xfId="4671"/>
    <cellStyle name="ColStyle10 7 4 4" xfId="4672"/>
    <cellStyle name="ColStyle10 7 5" xfId="4673"/>
    <cellStyle name="ColStyle10 7 5 2" xfId="4674"/>
    <cellStyle name="ColStyle10 7 5 3" xfId="4675"/>
    <cellStyle name="ColStyle10 7 6" xfId="4676"/>
    <cellStyle name="ColStyle10 7 6 2" xfId="4677"/>
    <cellStyle name="ColStyle10 7 6 3" xfId="4678"/>
    <cellStyle name="ColStyle10 7 7" xfId="4679"/>
    <cellStyle name="ColStyle10 7 7 2" xfId="4680"/>
    <cellStyle name="ColStyle10 7 7 3" xfId="4681"/>
    <cellStyle name="ColStyle10 7 8" xfId="4682"/>
    <cellStyle name="ColStyle10 7 9" xfId="4683"/>
    <cellStyle name="ColStyle10 8" xfId="4684"/>
    <cellStyle name="ColStyle10 8 10" xfId="4685"/>
    <cellStyle name="ColStyle10 8 2" xfId="4686"/>
    <cellStyle name="ColStyle10 8 2 2" xfId="4687"/>
    <cellStyle name="ColStyle10 8 2 2 2" xfId="4688"/>
    <cellStyle name="ColStyle10 8 2 2 2 2" xfId="4689"/>
    <cellStyle name="ColStyle10 8 2 2 2 3" xfId="4690"/>
    <cellStyle name="ColStyle10 8 2 2 3" xfId="4691"/>
    <cellStyle name="ColStyle10 8 2 2 4" xfId="4692"/>
    <cellStyle name="ColStyle10 8 2 3" xfId="4693"/>
    <cellStyle name="ColStyle10 8 2 3 2" xfId="4694"/>
    <cellStyle name="ColStyle10 8 2 3 3" xfId="4695"/>
    <cellStyle name="ColStyle10 8 2 4" xfId="4696"/>
    <cellStyle name="ColStyle10 8 2 4 2" xfId="4697"/>
    <cellStyle name="ColStyle10 8 2 5" xfId="4698"/>
    <cellStyle name="ColStyle10 8 3" xfId="4699"/>
    <cellStyle name="ColStyle10 8 3 2" xfId="4700"/>
    <cellStyle name="ColStyle10 8 3 2 2" xfId="4701"/>
    <cellStyle name="ColStyle10 8 3 2 3" xfId="4702"/>
    <cellStyle name="ColStyle10 8 3 3" xfId="4703"/>
    <cellStyle name="ColStyle10 8 3 4" xfId="4704"/>
    <cellStyle name="ColStyle10 8 4" xfId="4705"/>
    <cellStyle name="ColStyle10 8 4 2" xfId="4706"/>
    <cellStyle name="ColStyle10 8 4 2 2" xfId="4707"/>
    <cellStyle name="ColStyle10 8 4 2 3" xfId="4708"/>
    <cellStyle name="ColStyle10 8 4 3" xfId="4709"/>
    <cellStyle name="ColStyle10 8 4 4" xfId="4710"/>
    <cellStyle name="ColStyle10 8 5" xfId="4711"/>
    <cellStyle name="ColStyle10 8 5 2" xfId="4712"/>
    <cellStyle name="ColStyle10 8 5 3" xfId="4713"/>
    <cellStyle name="ColStyle10 8 6" xfId="4714"/>
    <cellStyle name="ColStyle10 8 6 2" xfId="4715"/>
    <cellStyle name="ColStyle10 8 6 3" xfId="4716"/>
    <cellStyle name="ColStyle10 8 7" xfId="4717"/>
    <cellStyle name="ColStyle10 8 7 2" xfId="4718"/>
    <cellStyle name="ColStyle10 8 7 3" xfId="4719"/>
    <cellStyle name="ColStyle10 8 8" xfId="4720"/>
    <cellStyle name="ColStyle10 8 9" xfId="4721"/>
    <cellStyle name="ColStyle10 9" xfId="4722"/>
    <cellStyle name="ColStyle10 9 10" xfId="4723"/>
    <cellStyle name="ColStyle10 9 2" xfId="4724"/>
    <cellStyle name="ColStyle10 9 2 2" xfId="4725"/>
    <cellStyle name="ColStyle10 9 2 2 2" xfId="4726"/>
    <cellStyle name="ColStyle10 9 2 2 2 2" xfId="4727"/>
    <cellStyle name="ColStyle10 9 2 2 2 3" xfId="4728"/>
    <cellStyle name="ColStyle10 9 2 2 3" xfId="4729"/>
    <cellStyle name="ColStyle10 9 2 2 4" xfId="4730"/>
    <cellStyle name="ColStyle10 9 2 3" xfId="4731"/>
    <cellStyle name="ColStyle10 9 2 3 2" xfId="4732"/>
    <cellStyle name="ColStyle10 9 2 3 3" xfId="4733"/>
    <cellStyle name="ColStyle10 9 2 4" xfId="4734"/>
    <cellStyle name="ColStyle10 9 2 4 2" xfId="4735"/>
    <cellStyle name="ColStyle10 9 2 5" xfId="4736"/>
    <cellStyle name="ColStyle10 9 3" xfId="4737"/>
    <cellStyle name="ColStyle10 9 3 2" xfId="4738"/>
    <cellStyle name="ColStyle10 9 3 2 2" xfId="4739"/>
    <cellStyle name="ColStyle10 9 3 2 3" xfId="4740"/>
    <cellStyle name="ColStyle10 9 3 3" xfId="4741"/>
    <cellStyle name="ColStyle10 9 3 4" xfId="4742"/>
    <cellStyle name="ColStyle10 9 4" xfId="4743"/>
    <cellStyle name="ColStyle10 9 4 2" xfId="4744"/>
    <cellStyle name="ColStyle10 9 4 2 2" xfId="4745"/>
    <cellStyle name="ColStyle10 9 4 2 3" xfId="4746"/>
    <cellStyle name="ColStyle10 9 4 3" xfId="4747"/>
    <cellStyle name="ColStyle10 9 4 4" xfId="4748"/>
    <cellStyle name="ColStyle10 9 5" xfId="4749"/>
    <cellStyle name="ColStyle10 9 5 2" xfId="4750"/>
    <cellStyle name="ColStyle10 9 5 3" xfId="4751"/>
    <cellStyle name="ColStyle10 9 6" xfId="4752"/>
    <cellStyle name="ColStyle10 9 6 2" xfId="4753"/>
    <cellStyle name="ColStyle10 9 6 3" xfId="4754"/>
    <cellStyle name="ColStyle10 9 7" xfId="4755"/>
    <cellStyle name="ColStyle10 9 7 2" xfId="4756"/>
    <cellStyle name="ColStyle10 9 7 3" xfId="4757"/>
    <cellStyle name="ColStyle10 9 8" xfId="4758"/>
    <cellStyle name="ColStyle10 9 9" xfId="4759"/>
    <cellStyle name="ColStyle11" xfId="4760"/>
    <cellStyle name="ColStyle11 10" xfId="4761"/>
    <cellStyle name="ColStyle11 10 10" xfId="4762"/>
    <cellStyle name="ColStyle11 10 2" xfId="4763"/>
    <cellStyle name="ColStyle11 10 2 2" xfId="4764"/>
    <cellStyle name="ColStyle11 10 2 2 2" xfId="4765"/>
    <cellStyle name="ColStyle11 10 2 2 2 2" xfId="4766"/>
    <cellStyle name="ColStyle11 10 2 2 2 3" xfId="4767"/>
    <cellStyle name="ColStyle11 10 2 2 3" xfId="4768"/>
    <cellStyle name="ColStyle11 10 2 2 4" xfId="4769"/>
    <cellStyle name="ColStyle11 10 2 3" xfId="4770"/>
    <cellStyle name="ColStyle11 10 2 3 2" xfId="4771"/>
    <cellStyle name="ColStyle11 10 2 3 3" xfId="4772"/>
    <cellStyle name="ColStyle11 10 2 4" xfId="4773"/>
    <cellStyle name="ColStyle11 10 2 4 2" xfId="4774"/>
    <cellStyle name="ColStyle11 10 2 5" xfId="4775"/>
    <cellStyle name="ColStyle11 10 3" xfId="4776"/>
    <cellStyle name="ColStyle11 10 3 2" xfId="4777"/>
    <cellStyle name="ColStyle11 10 3 2 2" xfId="4778"/>
    <cellStyle name="ColStyle11 10 3 2 3" xfId="4779"/>
    <cellStyle name="ColStyle11 10 3 3" xfId="4780"/>
    <cellStyle name="ColStyle11 10 3 4" xfId="4781"/>
    <cellStyle name="ColStyle11 10 4" xfId="4782"/>
    <cellStyle name="ColStyle11 10 4 2" xfId="4783"/>
    <cellStyle name="ColStyle11 10 4 2 2" xfId="4784"/>
    <cellStyle name="ColStyle11 10 4 2 3" xfId="4785"/>
    <cellStyle name="ColStyle11 10 4 3" xfId="4786"/>
    <cellStyle name="ColStyle11 10 4 4" xfId="4787"/>
    <cellStyle name="ColStyle11 10 5" xfId="4788"/>
    <cellStyle name="ColStyle11 10 5 2" xfId="4789"/>
    <cellStyle name="ColStyle11 10 5 3" xfId="4790"/>
    <cellStyle name="ColStyle11 10 6" xfId="4791"/>
    <cellStyle name="ColStyle11 10 6 2" xfId="4792"/>
    <cellStyle name="ColStyle11 10 6 3" xfId="4793"/>
    <cellStyle name="ColStyle11 10 7" xfId="4794"/>
    <cellStyle name="ColStyle11 10 7 2" xfId="4795"/>
    <cellStyle name="ColStyle11 10 7 3" xfId="4796"/>
    <cellStyle name="ColStyle11 10 8" xfId="4797"/>
    <cellStyle name="ColStyle11 10 9" xfId="4798"/>
    <cellStyle name="ColStyle11 11" xfId="4799"/>
    <cellStyle name="ColStyle11 11 10" xfId="4800"/>
    <cellStyle name="ColStyle11 11 2" xfId="4801"/>
    <cellStyle name="ColStyle11 11 2 2" xfId="4802"/>
    <cellStyle name="ColStyle11 11 2 2 2" xfId="4803"/>
    <cellStyle name="ColStyle11 11 2 2 2 2" xfId="4804"/>
    <cellStyle name="ColStyle11 11 2 2 2 3" xfId="4805"/>
    <cellStyle name="ColStyle11 11 2 2 3" xfId="4806"/>
    <cellStyle name="ColStyle11 11 2 2 4" xfId="4807"/>
    <cellStyle name="ColStyle11 11 2 3" xfId="4808"/>
    <cellStyle name="ColStyle11 11 2 3 2" xfId="4809"/>
    <cellStyle name="ColStyle11 11 2 3 3" xfId="4810"/>
    <cellStyle name="ColStyle11 11 2 4" xfId="4811"/>
    <cellStyle name="ColStyle11 11 2 4 2" xfId="4812"/>
    <cellStyle name="ColStyle11 11 2 5" xfId="4813"/>
    <cellStyle name="ColStyle11 11 3" xfId="4814"/>
    <cellStyle name="ColStyle11 11 3 2" xfId="4815"/>
    <cellStyle name="ColStyle11 11 3 2 2" xfId="4816"/>
    <cellStyle name="ColStyle11 11 3 2 3" xfId="4817"/>
    <cellStyle name="ColStyle11 11 3 3" xfId="4818"/>
    <cellStyle name="ColStyle11 11 3 4" xfId="4819"/>
    <cellStyle name="ColStyle11 11 4" xfId="4820"/>
    <cellStyle name="ColStyle11 11 4 2" xfId="4821"/>
    <cellStyle name="ColStyle11 11 4 2 2" xfId="4822"/>
    <cellStyle name="ColStyle11 11 4 2 3" xfId="4823"/>
    <cellStyle name="ColStyle11 11 4 3" xfId="4824"/>
    <cellStyle name="ColStyle11 11 4 4" xfId="4825"/>
    <cellStyle name="ColStyle11 11 5" xfId="4826"/>
    <cellStyle name="ColStyle11 11 5 2" xfId="4827"/>
    <cellStyle name="ColStyle11 11 5 3" xfId="4828"/>
    <cellStyle name="ColStyle11 11 6" xfId="4829"/>
    <cellStyle name="ColStyle11 11 6 2" xfId="4830"/>
    <cellStyle name="ColStyle11 11 6 3" xfId="4831"/>
    <cellStyle name="ColStyle11 11 7" xfId="4832"/>
    <cellStyle name="ColStyle11 11 7 2" xfId="4833"/>
    <cellStyle name="ColStyle11 11 7 3" xfId="4834"/>
    <cellStyle name="ColStyle11 11 8" xfId="4835"/>
    <cellStyle name="ColStyle11 11 9" xfId="4836"/>
    <cellStyle name="ColStyle11 12" xfId="4837"/>
    <cellStyle name="ColStyle11 12 10" xfId="4838"/>
    <cellStyle name="ColStyle11 12 2" xfId="4839"/>
    <cellStyle name="ColStyle11 12 2 2" xfId="4840"/>
    <cellStyle name="ColStyle11 12 2 2 2" xfId="4841"/>
    <cellStyle name="ColStyle11 12 2 2 2 2" xfId="4842"/>
    <cellStyle name="ColStyle11 12 2 2 2 3" xfId="4843"/>
    <cellStyle name="ColStyle11 12 2 2 3" xfId="4844"/>
    <cellStyle name="ColStyle11 12 2 2 4" xfId="4845"/>
    <cellStyle name="ColStyle11 12 2 3" xfId="4846"/>
    <cellStyle name="ColStyle11 12 2 3 2" xfId="4847"/>
    <cellStyle name="ColStyle11 12 2 3 3" xfId="4848"/>
    <cellStyle name="ColStyle11 12 2 4" xfId="4849"/>
    <cellStyle name="ColStyle11 12 2 4 2" xfId="4850"/>
    <cellStyle name="ColStyle11 12 2 5" xfId="4851"/>
    <cellStyle name="ColStyle11 12 3" xfId="4852"/>
    <cellStyle name="ColStyle11 12 3 2" xfId="4853"/>
    <cellStyle name="ColStyle11 12 3 2 2" xfId="4854"/>
    <cellStyle name="ColStyle11 12 3 2 3" xfId="4855"/>
    <cellStyle name="ColStyle11 12 3 3" xfId="4856"/>
    <cellStyle name="ColStyle11 12 3 4" xfId="4857"/>
    <cellStyle name="ColStyle11 12 4" xfId="4858"/>
    <cellStyle name="ColStyle11 12 4 2" xfId="4859"/>
    <cellStyle name="ColStyle11 12 4 2 2" xfId="4860"/>
    <cellStyle name="ColStyle11 12 4 2 3" xfId="4861"/>
    <cellStyle name="ColStyle11 12 4 3" xfId="4862"/>
    <cellStyle name="ColStyle11 12 4 4" xfId="4863"/>
    <cellStyle name="ColStyle11 12 5" xfId="4864"/>
    <cellStyle name="ColStyle11 12 5 2" xfId="4865"/>
    <cellStyle name="ColStyle11 12 5 3" xfId="4866"/>
    <cellStyle name="ColStyle11 12 6" xfId="4867"/>
    <cellStyle name="ColStyle11 12 6 2" xfId="4868"/>
    <cellStyle name="ColStyle11 12 6 3" xfId="4869"/>
    <cellStyle name="ColStyle11 12 7" xfId="4870"/>
    <cellStyle name="ColStyle11 12 7 2" xfId="4871"/>
    <cellStyle name="ColStyle11 12 7 3" xfId="4872"/>
    <cellStyle name="ColStyle11 12 8" xfId="4873"/>
    <cellStyle name="ColStyle11 12 9" xfId="4874"/>
    <cellStyle name="ColStyle11 13" xfId="4875"/>
    <cellStyle name="ColStyle11 13 10" xfId="4876"/>
    <cellStyle name="ColStyle11 13 2" xfId="4877"/>
    <cellStyle name="ColStyle11 13 2 2" xfId="4878"/>
    <cellStyle name="ColStyle11 13 2 2 2" xfId="4879"/>
    <cellStyle name="ColStyle11 13 2 2 2 2" xfId="4880"/>
    <cellStyle name="ColStyle11 13 2 2 2 3" xfId="4881"/>
    <cellStyle name="ColStyle11 13 2 2 3" xfId="4882"/>
    <cellStyle name="ColStyle11 13 2 2 4" xfId="4883"/>
    <cellStyle name="ColStyle11 13 2 3" xfId="4884"/>
    <cellStyle name="ColStyle11 13 2 3 2" xfId="4885"/>
    <cellStyle name="ColStyle11 13 2 3 3" xfId="4886"/>
    <cellStyle name="ColStyle11 13 2 4" xfId="4887"/>
    <cellStyle name="ColStyle11 13 2 4 2" xfId="4888"/>
    <cellStyle name="ColStyle11 13 2 5" xfId="4889"/>
    <cellStyle name="ColStyle11 13 3" xfId="4890"/>
    <cellStyle name="ColStyle11 13 3 2" xfId="4891"/>
    <cellStyle name="ColStyle11 13 3 2 2" xfId="4892"/>
    <cellStyle name="ColStyle11 13 3 2 3" xfId="4893"/>
    <cellStyle name="ColStyle11 13 3 3" xfId="4894"/>
    <cellStyle name="ColStyle11 13 3 4" xfId="4895"/>
    <cellStyle name="ColStyle11 13 4" xfId="4896"/>
    <cellStyle name="ColStyle11 13 4 2" xfId="4897"/>
    <cellStyle name="ColStyle11 13 4 2 2" xfId="4898"/>
    <cellStyle name="ColStyle11 13 4 2 3" xfId="4899"/>
    <cellStyle name="ColStyle11 13 4 3" xfId="4900"/>
    <cellStyle name="ColStyle11 13 4 4" xfId="4901"/>
    <cellStyle name="ColStyle11 13 5" xfId="4902"/>
    <cellStyle name="ColStyle11 13 5 2" xfId="4903"/>
    <cellStyle name="ColStyle11 13 5 3" xfId="4904"/>
    <cellStyle name="ColStyle11 13 6" xfId="4905"/>
    <cellStyle name="ColStyle11 13 6 2" xfId="4906"/>
    <cellStyle name="ColStyle11 13 6 3" xfId="4907"/>
    <cellStyle name="ColStyle11 13 7" xfId="4908"/>
    <cellStyle name="ColStyle11 13 7 2" xfId="4909"/>
    <cellStyle name="ColStyle11 13 7 3" xfId="4910"/>
    <cellStyle name="ColStyle11 13 8" xfId="4911"/>
    <cellStyle name="ColStyle11 13 9" xfId="4912"/>
    <cellStyle name="ColStyle11 14" xfId="4913"/>
    <cellStyle name="ColStyle11 14 10" xfId="4914"/>
    <cellStyle name="ColStyle11 14 2" xfId="4915"/>
    <cellStyle name="ColStyle11 14 2 2" xfId="4916"/>
    <cellStyle name="ColStyle11 14 2 2 2" xfId="4917"/>
    <cellStyle name="ColStyle11 14 2 2 2 2" xfId="4918"/>
    <cellStyle name="ColStyle11 14 2 2 2 3" xfId="4919"/>
    <cellStyle name="ColStyle11 14 2 2 3" xfId="4920"/>
    <cellStyle name="ColStyle11 14 2 2 4" xfId="4921"/>
    <cellStyle name="ColStyle11 14 2 3" xfId="4922"/>
    <cellStyle name="ColStyle11 14 2 3 2" xfId="4923"/>
    <cellStyle name="ColStyle11 14 2 3 3" xfId="4924"/>
    <cellStyle name="ColStyle11 14 2 4" xfId="4925"/>
    <cellStyle name="ColStyle11 14 2 4 2" xfId="4926"/>
    <cellStyle name="ColStyle11 14 2 5" xfId="4927"/>
    <cellStyle name="ColStyle11 14 3" xfId="4928"/>
    <cellStyle name="ColStyle11 14 3 2" xfId="4929"/>
    <cellStyle name="ColStyle11 14 3 2 2" xfId="4930"/>
    <cellStyle name="ColStyle11 14 3 2 3" xfId="4931"/>
    <cellStyle name="ColStyle11 14 3 3" xfId="4932"/>
    <cellStyle name="ColStyle11 14 3 4" xfId="4933"/>
    <cellStyle name="ColStyle11 14 4" xfId="4934"/>
    <cellStyle name="ColStyle11 14 4 2" xfId="4935"/>
    <cellStyle name="ColStyle11 14 4 2 2" xfId="4936"/>
    <cellStyle name="ColStyle11 14 4 2 3" xfId="4937"/>
    <cellStyle name="ColStyle11 14 4 3" xfId="4938"/>
    <cellStyle name="ColStyle11 14 4 4" xfId="4939"/>
    <cellStyle name="ColStyle11 14 5" xfId="4940"/>
    <cellStyle name="ColStyle11 14 5 2" xfId="4941"/>
    <cellStyle name="ColStyle11 14 5 3" xfId="4942"/>
    <cellStyle name="ColStyle11 14 6" xfId="4943"/>
    <cellStyle name="ColStyle11 14 6 2" xfId="4944"/>
    <cellStyle name="ColStyle11 14 6 3" xfId="4945"/>
    <cellStyle name="ColStyle11 14 7" xfId="4946"/>
    <cellStyle name="ColStyle11 14 7 2" xfId="4947"/>
    <cellStyle name="ColStyle11 14 7 3" xfId="4948"/>
    <cellStyle name="ColStyle11 14 8" xfId="4949"/>
    <cellStyle name="ColStyle11 14 9" xfId="4950"/>
    <cellStyle name="ColStyle11 15" xfId="4951"/>
    <cellStyle name="ColStyle11 15 10" xfId="4952"/>
    <cellStyle name="ColStyle11 15 2" xfId="4953"/>
    <cellStyle name="ColStyle11 15 2 2" xfId="4954"/>
    <cellStyle name="ColStyle11 15 2 2 2" xfId="4955"/>
    <cellStyle name="ColStyle11 15 2 2 2 2" xfId="4956"/>
    <cellStyle name="ColStyle11 15 2 2 2 3" xfId="4957"/>
    <cellStyle name="ColStyle11 15 2 2 3" xfId="4958"/>
    <cellStyle name="ColStyle11 15 2 2 4" xfId="4959"/>
    <cellStyle name="ColStyle11 15 2 3" xfId="4960"/>
    <cellStyle name="ColStyle11 15 2 3 2" xfId="4961"/>
    <cellStyle name="ColStyle11 15 2 3 3" xfId="4962"/>
    <cellStyle name="ColStyle11 15 2 4" xfId="4963"/>
    <cellStyle name="ColStyle11 15 2 4 2" xfId="4964"/>
    <cellStyle name="ColStyle11 15 2 5" xfId="4965"/>
    <cellStyle name="ColStyle11 15 3" xfId="4966"/>
    <cellStyle name="ColStyle11 15 3 2" xfId="4967"/>
    <cellStyle name="ColStyle11 15 3 2 2" xfId="4968"/>
    <cellStyle name="ColStyle11 15 3 2 3" xfId="4969"/>
    <cellStyle name="ColStyle11 15 3 3" xfId="4970"/>
    <cellStyle name="ColStyle11 15 3 4" xfId="4971"/>
    <cellStyle name="ColStyle11 15 4" xfId="4972"/>
    <cellStyle name="ColStyle11 15 4 2" xfId="4973"/>
    <cellStyle name="ColStyle11 15 4 2 2" xfId="4974"/>
    <cellStyle name="ColStyle11 15 4 2 3" xfId="4975"/>
    <cellStyle name="ColStyle11 15 4 3" xfId="4976"/>
    <cellStyle name="ColStyle11 15 4 4" xfId="4977"/>
    <cellStyle name="ColStyle11 15 5" xfId="4978"/>
    <cellStyle name="ColStyle11 15 5 2" xfId="4979"/>
    <cellStyle name="ColStyle11 15 5 3" xfId="4980"/>
    <cellStyle name="ColStyle11 15 6" xfId="4981"/>
    <cellStyle name="ColStyle11 15 6 2" xfId="4982"/>
    <cellStyle name="ColStyle11 15 6 3" xfId="4983"/>
    <cellStyle name="ColStyle11 15 7" xfId="4984"/>
    <cellStyle name="ColStyle11 15 7 2" xfId="4985"/>
    <cellStyle name="ColStyle11 15 7 3" xfId="4986"/>
    <cellStyle name="ColStyle11 15 8" xfId="4987"/>
    <cellStyle name="ColStyle11 15 9" xfId="4988"/>
    <cellStyle name="ColStyle11 16" xfId="4989"/>
    <cellStyle name="ColStyle11 16 10" xfId="4990"/>
    <cellStyle name="ColStyle11 16 2" xfId="4991"/>
    <cellStyle name="ColStyle11 16 2 2" xfId="4992"/>
    <cellStyle name="ColStyle11 16 2 2 2" xfId="4993"/>
    <cellStyle name="ColStyle11 16 2 2 2 2" xfId="4994"/>
    <cellStyle name="ColStyle11 16 2 2 2 3" xfId="4995"/>
    <cellStyle name="ColStyle11 16 2 2 3" xfId="4996"/>
    <cellStyle name="ColStyle11 16 2 2 4" xfId="4997"/>
    <cellStyle name="ColStyle11 16 2 3" xfId="4998"/>
    <cellStyle name="ColStyle11 16 2 3 2" xfId="4999"/>
    <cellStyle name="ColStyle11 16 2 3 3" xfId="5000"/>
    <cellStyle name="ColStyle11 16 2 4" xfId="5001"/>
    <cellStyle name="ColStyle11 16 2 4 2" xfId="5002"/>
    <cellStyle name="ColStyle11 16 2 5" xfId="5003"/>
    <cellStyle name="ColStyle11 16 3" xfId="5004"/>
    <cellStyle name="ColStyle11 16 3 2" xfId="5005"/>
    <cellStyle name="ColStyle11 16 3 2 2" xfId="5006"/>
    <cellStyle name="ColStyle11 16 3 2 3" xfId="5007"/>
    <cellStyle name="ColStyle11 16 3 3" xfId="5008"/>
    <cellStyle name="ColStyle11 16 3 4" xfId="5009"/>
    <cellStyle name="ColStyle11 16 4" xfId="5010"/>
    <cellStyle name="ColStyle11 16 4 2" xfId="5011"/>
    <cellStyle name="ColStyle11 16 4 2 2" xfId="5012"/>
    <cellStyle name="ColStyle11 16 4 2 3" xfId="5013"/>
    <cellStyle name="ColStyle11 16 4 3" xfId="5014"/>
    <cellStyle name="ColStyle11 16 4 4" xfId="5015"/>
    <cellStyle name="ColStyle11 16 5" xfId="5016"/>
    <cellStyle name="ColStyle11 16 5 2" xfId="5017"/>
    <cellStyle name="ColStyle11 16 5 3" xfId="5018"/>
    <cellStyle name="ColStyle11 16 6" xfId="5019"/>
    <cellStyle name="ColStyle11 16 6 2" xfId="5020"/>
    <cellStyle name="ColStyle11 16 6 3" xfId="5021"/>
    <cellStyle name="ColStyle11 16 7" xfId="5022"/>
    <cellStyle name="ColStyle11 16 7 2" xfId="5023"/>
    <cellStyle name="ColStyle11 16 7 3" xfId="5024"/>
    <cellStyle name="ColStyle11 16 8" xfId="5025"/>
    <cellStyle name="ColStyle11 16 9" xfId="5026"/>
    <cellStyle name="ColStyle11 17" xfId="5027"/>
    <cellStyle name="ColStyle11 17 10" xfId="5028"/>
    <cellStyle name="ColStyle11 17 2" xfId="5029"/>
    <cellStyle name="ColStyle11 17 2 2" xfId="5030"/>
    <cellStyle name="ColStyle11 17 2 2 2" xfId="5031"/>
    <cellStyle name="ColStyle11 17 2 2 2 2" xfId="5032"/>
    <cellStyle name="ColStyle11 17 2 2 2 3" xfId="5033"/>
    <cellStyle name="ColStyle11 17 2 2 3" xfId="5034"/>
    <cellStyle name="ColStyle11 17 2 2 4" xfId="5035"/>
    <cellStyle name="ColStyle11 17 2 3" xfId="5036"/>
    <cellStyle name="ColStyle11 17 2 3 2" xfId="5037"/>
    <cellStyle name="ColStyle11 17 2 3 3" xfId="5038"/>
    <cellStyle name="ColStyle11 17 2 4" xfId="5039"/>
    <cellStyle name="ColStyle11 17 2 4 2" xfId="5040"/>
    <cellStyle name="ColStyle11 17 2 5" xfId="5041"/>
    <cellStyle name="ColStyle11 17 3" xfId="5042"/>
    <cellStyle name="ColStyle11 17 3 2" xfId="5043"/>
    <cellStyle name="ColStyle11 17 3 2 2" xfId="5044"/>
    <cellStyle name="ColStyle11 17 3 2 3" xfId="5045"/>
    <cellStyle name="ColStyle11 17 3 3" xfId="5046"/>
    <cellStyle name="ColStyle11 17 3 4" xfId="5047"/>
    <cellStyle name="ColStyle11 17 4" xfId="5048"/>
    <cellStyle name="ColStyle11 17 4 2" xfId="5049"/>
    <cellStyle name="ColStyle11 17 4 2 2" xfId="5050"/>
    <cellStyle name="ColStyle11 17 4 2 3" xfId="5051"/>
    <cellStyle name="ColStyle11 17 4 3" xfId="5052"/>
    <cellStyle name="ColStyle11 17 4 4" xfId="5053"/>
    <cellStyle name="ColStyle11 17 5" xfId="5054"/>
    <cellStyle name="ColStyle11 17 5 2" xfId="5055"/>
    <cellStyle name="ColStyle11 17 5 3" xfId="5056"/>
    <cellStyle name="ColStyle11 17 6" xfId="5057"/>
    <cellStyle name="ColStyle11 17 6 2" xfId="5058"/>
    <cellStyle name="ColStyle11 17 6 3" xfId="5059"/>
    <cellStyle name="ColStyle11 17 7" xfId="5060"/>
    <cellStyle name="ColStyle11 17 7 2" xfId="5061"/>
    <cellStyle name="ColStyle11 17 7 3" xfId="5062"/>
    <cellStyle name="ColStyle11 17 8" xfId="5063"/>
    <cellStyle name="ColStyle11 17 9" xfId="5064"/>
    <cellStyle name="ColStyle11 18" xfId="5065"/>
    <cellStyle name="ColStyle11 18 10" xfId="5066"/>
    <cellStyle name="ColStyle11 18 2" xfId="5067"/>
    <cellStyle name="ColStyle11 18 2 2" xfId="5068"/>
    <cellStyle name="ColStyle11 18 2 2 2" xfId="5069"/>
    <cellStyle name="ColStyle11 18 2 2 2 2" xfId="5070"/>
    <cellStyle name="ColStyle11 18 2 2 2 3" xfId="5071"/>
    <cellStyle name="ColStyle11 18 2 2 3" xfId="5072"/>
    <cellStyle name="ColStyle11 18 2 2 4" xfId="5073"/>
    <cellStyle name="ColStyle11 18 2 3" xfId="5074"/>
    <cellStyle name="ColStyle11 18 2 3 2" xfId="5075"/>
    <cellStyle name="ColStyle11 18 2 3 3" xfId="5076"/>
    <cellStyle name="ColStyle11 18 2 4" xfId="5077"/>
    <cellStyle name="ColStyle11 18 2 4 2" xfId="5078"/>
    <cellStyle name="ColStyle11 18 2 5" xfId="5079"/>
    <cellStyle name="ColStyle11 18 3" xfId="5080"/>
    <cellStyle name="ColStyle11 18 3 2" xfId="5081"/>
    <cellStyle name="ColStyle11 18 3 2 2" xfId="5082"/>
    <cellStyle name="ColStyle11 18 3 2 3" xfId="5083"/>
    <cellStyle name="ColStyle11 18 3 3" xfId="5084"/>
    <cellStyle name="ColStyle11 18 3 4" xfId="5085"/>
    <cellStyle name="ColStyle11 18 4" xfId="5086"/>
    <cellStyle name="ColStyle11 18 4 2" xfId="5087"/>
    <cellStyle name="ColStyle11 18 4 2 2" xfId="5088"/>
    <cellStyle name="ColStyle11 18 4 2 3" xfId="5089"/>
    <cellStyle name="ColStyle11 18 4 3" xfId="5090"/>
    <cellStyle name="ColStyle11 18 4 4" xfId="5091"/>
    <cellStyle name="ColStyle11 18 5" xfId="5092"/>
    <cellStyle name="ColStyle11 18 5 2" xfId="5093"/>
    <cellStyle name="ColStyle11 18 5 3" xfId="5094"/>
    <cellStyle name="ColStyle11 18 6" xfId="5095"/>
    <cellStyle name="ColStyle11 18 6 2" xfId="5096"/>
    <cellStyle name="ColStyle11 18 6 3" xfId="5097"/>
    <cellStyle name="ColStyle11 18 7" xfId="5098"/>
    <cellStyle name="ColStyle11 18 7 2" xfId="5099"/>
    <cellStyle name="ColStyle11 18 7 3" xfId="5100"/>
    <cellStyle name="ColStyle11 18 8" xfId="5101"/>
    <cellStyle name="ColStyle11 18 9" xfId="5102"/>
    <cellStyle name="ColStyle11 19" xfId="5103"/>
    <cellStyle name="ColStyle11 19 10" xfId="5104"/>
    <cellStyle name="ColStyle11 19 2" xfId="5105"/>
    <cellStyle name="ColStyle11 19 2 2" xfId="5106"/>
    <cellStyle name="ColStyle11 19 2 2 2" xfId="5107"/>
    <cellStyle name="ColStyle11 19 2 2 2 2" xfId="5108"/>
    <cellStyle name="ColStyle11 19 2 2 2 3" xfId="5109"/>
    <cellStyle name="ColStyle11 19 2 2 3" xfId="5110"/>
    <cellStyle name="ColStyle11 19 2 2 4" xfId="5111"/>
    <cellStyle name="ColStyle11 19 2 3" xfId="5112"/>
    <cellStyle name="ColStyle11 19 2 3 2" xfId="5113"/>
    <cellStyle name="ColStyle11 19 2 3 3" xfId="5114"/>
    <cellStyle name="ColStyle11 19 2 4" xfId="5115"/>
    <cellStyle name="ColStyle11 19 2 4 2" xfId="5116"/>
    <cellStyle name="ColStyle11 19 2 5" xfId="5117"/>
    <cellStyle name="ColStyle11 19 3" xfId="5118"/>
    <cellStyle name="ColStyle11 19 3 2" xfId="5119"/>
    <cellStyle name="ColStyle11 19 3 2 2" xfId="5120"/>
    <cellStyle name="ColStyle11 19 3 2 3" xfId="5121"/>
    <cellStyle name="ColStyle11 19 3 3" xfId="5122"/>
    <cellStyle name="ColStyle11 19 3 4" xfId="5123"/>
    <cellStyle name="ColStyle11 19 4" xfId="5124"/>
    <cellStyle name="ColStyle11 19 4 2" xfId="5125"/>
    <cellStyle name="ColStyle11 19 4 2 2" xfId="5126"/>
    <cellStyle name="ColStyle11 19 4 2 3" xfId="5127"/>
    <cellStyle name="ColStyle11 19 4 3" xfId="5128"/>
    <cellStyle name="ColStyle11 19 4 4" xfId="5129"/>
    <cellStyle name="ColStyle11 19 5" xfId="5130"/>
    <cellStyle name="ColStyle11 19 5 2" xfId="5131"/>
    <cellStyle name="ColStyle11 19 5 3" xfId="5132"/>
    <cellStyle name="ColStyle11 19 6" xfId="5133"/>
    <cellStyle name="ColStyle11 19 6 2" xfId="5134"/>
    <cellStyle name="ColStyle11 19 6 3" xfId="5135"/>
    <cellStyle name="ColStyle11 19 7" xfId="5136"/>
    <cellStyle name="ColStyle11 19 7 2" xfId="5137"/>
    <cellStyle name="ColStyle11 19 7 3" xfId="5138"/>
    <cellStyle name="ColStyle11 19 8" xfId="5139"/>
    <cellStyle name="ColStyle11 19 9" xfId="5140"/>
    <cellStyle name="ColStyle11 2" xfId="5141"/>
    <cellStyle name="ColStyle11 2 10" xfId="5142"/>
    <cellStyle name="ColStyle11 2 10 2" xfId="5143"/>
    <cellStyle name="ColStyle11 2 10 2 2" xfId="5144"/>
    <cellStyle name="ColStyle11 2 10 2 3" xfId="5145"/>
    <cellStyle name="ColStyle11 2 10 3" xfId="5146"/>
    <cellStyle name="ColStyle11 2 10 4" xfId="5147"/>
    <cellStyle name="ColStyle11 2 10 5" xfId="5148"/>
    <cellStyle name="ColStyle11 2 11" xfId="5149"/>
    <cellStyle name="ColStyle11 2 11 2" xfId="5150"/>
    <cellStyle name="ColStyle11 2 11 2 2" xfId="5151"/>
    <cellStyle name="ColStyle11 2 11 2 3" xfId="5152"/>
    <cellStyle name="ColStyle11 2 11 3" xfId="5153"/>
    <cellStyle name="ColStyle11 2 11 4" xfId="5154"/>
    <cellStyle name="ColStyle11 2 11 5" xfId="5155"/>
    <cellStyle name="ColStyle11 2 12" xfId="5156"/>
    <cellStyle name="ColStyle11 2 12 2" xfId="5157"/>
    <cellStyle name="ColStyle11 2 12 2 2" xfId="5158"/>
    <cellStyle name="ColStyle11 2 12 2 3" xfId="5159"/>
    <cellStyle name="ColStyle11 2 12 3" xfId="5160"/>
    <cellStyle name="ColStyle11 2 12 4" xfId="5161"/>
    <cellStyle name="ColStyle11 2 12 5" xfId="5162"/>
    <cellStyle name="ColStyle11 2 13" xfId="5163"/>
    <cellStyle name="ColStyle11 2 13 2" xfId="5164"/>
    <cellStyle name="ColStyle11 2 13 2 2" xfId="5165"/>
    <cellStyle name="ColStyle11 2 13 2 3" xfId="5166"/>
    <cellStyle name="ColStyle11 2 13 3" xfId="5167"/>
    <cellStyle name="ColStyle11 2 13 4" xfId="5168"/>
    <cellStyle name="ColStyle11 2 13 5" xfId="5169"/>
    <cellStyle name="ColStyle11 2 14" xfId="5170"/>
    <cellStyle name="ColStyle11 2 14 2" xfId="5171"/>
    <cellStyle name="ColStyle11 2 14 2 2" xfId="5172"/>
    <cellStyle name="ColStyle11 2 14 2 3" xfId="5173"/>
    <cellStyle name="ColStyle11 2 14 3" xfId="5174"/>
    <cellStyle name="ColStyle11 2 14 4" xfId="5175"/>
    <cellStyle name="ColStyle11 2 14 5" xfId="5176"/>
    <cellStyle name="ColStyle11 2 15" xfId="5177"/>
    <cellStyle name="ColStyle11 2 15 2" xfId="5178"/>
    <cellStyle name="ColStyle11 2 15 2 2" xfId="5179"/>
    <cellStyle name="ColStyle11 2 15 2 3" xfId="5180"/>
    <cellStyle name="ColStyle11 2 15 3" xfId="5181"/>
    <cellStyle name="ColStyle11 2 15 4" xfId="5182"/>
    <cellStyle name="ColStyle11 2 15 5" xfId="5183"/>
    <cellStyle name="ColStyle11 2 16" xfId="5184"/>
    <cellStyle name="ColStyle11 2 16 2" xfId="5185"/>
    <cellStyle name="ColStyle11 2 16 2 2" xfId="5186"/>
    <cellStyle name="ColStyle11 2 16 2 3" xfId="5187"/>
    <cellStyle name="ColStyle11 2 16 3" xfId="5188"/>
    <cellStyle name="ColStyle11 2 16 4" xfId="5189"/>
    <cellStyle name="ColStyle11 2 16 5" xfId="5190"/>
    <cellStyle name="ColStyle11 2 17" xfId="5191"/>
    <cellStyle name="ColStyle11 2 17 2" xfId="5192"/>
    <cellStyle name="ColStyle11 2 17 2 2" xfId="5193"/>
    <cellStyle name="ColStyle11 2 17 2 3" xfId="5194"/>
    <cellStyle name="ColStyle11 2 17 3" xfId="5195"/>
    <cellStyle name="ColStyle11 2 17 4" xfId="5196"/>
    <cellStyle name="ColStyle11 2 17 5" xfId="5197"/>
    <cellStyle name="ColStyle11 2 18" xfId="5198"/>
    <cellStyle name="ColStyle11 2 18 2" xfId="5199"/>
    <cellStyle name="ColStyle11 2 18 2 2" xfId="5200"/>
    <cellStyle name="ColStyle11 2 18 2 3" xfId="5201"/>
    <cellStyle name="ColStyle11 2 18 3" xfId="5202"/>
    <cellStyle name="ColStyle11 2 18 4" xfId="5203"/>
    <cellStyle name="ColStyle11 2 18 5" xfId="5204"/>
    <cellStyle name="ColStyle11 2 19" xfId="5205"/>
    <cellStyle name="ColStyle11 2 19 2" xfId="5206"/>
    <cellStyle name="ColStyle11 2 19 2 2" xfId="5207"/>
    <cellStyle name="ColStyle11 2 19 2 3" xfId="5208"/>
    <cellStyle name="ColStyle11 2 19 3" xfId="5209"/>
    <cellStyle name="ColStyle11 2 19 4" xfId="5210"/>
    <cellStyle name="ColStyle11 2 19 5" xfId="5211"/>
    <cellStyle name="ColStyle11 2 2" xfId="5212"/>
    <cellStyle name="ColStyle11 2 2 2" xfId="5213"/>
    <cellStyle name="ColStyle11 2 2 2 2" xfId="5214"/>
    <cellStyle name="ColStyle11 2 2 2 2 2" xfId="5215"/>
    <cellStyle name="ColStyle11 2 2 2 2 3" xfId="5216"/>
    <cellStyle name="ColStyle11 2 2 2 3" xfId="5217"/>
    <cellStyle name="ColStyle11 2 2 2 4" xfId="5218"/>
    <cellStyle name="ColStyle11 2 2 3" xfId="5219"/>
    <cellStyle name="ColStyle11 2 2 3 2" xfId="5220"/>
    <cellStyle name="ColStyle11 2 2 3 2 2" xfId="5221"/>
    <cellStyle name="ColStyle11 2 2 3 2 3" xfId="5222"/>
    <cellStyle name="ColStyle11 2 2 3 3" xfId="5223"/>
    <cellStyle name="ColStyle11 2 2 3 4" xfId="5224"/>
    <cellStyle name="ColStyle11 2 2 4" xfId="5225"/>
    <cellStyle name="ColStyle11 2 2 4 2" xfId="5226"/>
    <cellStyle name="ColStyle11 2 2 4 3" xfId="5227"/>
    <cellStyle name="ColStyle11 2 2 5" xfId="5228"/>
    <cellStyle name="ColStyle11 2 2 5 2" xfId="5229"/>
    <cellStyle name="ColStyle11 2 2 6" xfId="5230"/>
    <cellStyle name="ColStyle11 2 2 7" xfId="5231"/>
    <cellStyle name="ColStyle11 2 20" xfId="5232"/>
    <cellStyle name="ColStyle11 2 20 2" xfId="5233"/>
    <cellStyle name="ColStyle11 2 20 2 2" xfId="5234"/>
    <cellStyle name="ColStyle11 2 20 2 3" xfId="5235"/>
    <cellStyle name="ColStyle11 2 20 3" xfId="5236"/>
    <cellStyle name="ColStyle11 2 20 4" xfId="5237"/>
    <cellStyle name="ColStyle11 2 20 5" xfId="5238"/>
    <cellStyle name="ColStyle11 2 21" xfId="5239"/>
    <cellStyle name="ColStyle11 2 21 2" xfId="5240"/>
    <cellStyle name="ColStyle11 2 21 2 2" xfId="5241"/>
    <cellStyle name="ColStyle11 2 21 2 3" xfId="5242"/>
    <cellStyle name="ColStyle11 2 21 3" xfId="5243"/>
    <cellStyle name="ColStyle11 2 21 4" xfId="5244"/>
    <cellStyle name="ColStyle11 2 21 5" xfId="5245"/>
    <cellStyle name="ColStyle11 2 22" xfId="5246"/>
    <cellStyle name="ColStyle11 2 22 2" xfId="5247"/>
    <cellStyle name="ColStyle11 2 22 2 2" xfId="5248"/>
    <cellStyle name="ColStyle11 2 22 2 3" xfId="5249"/>
    <cellStyle name="ColStyle11 2 22 3" xfId="5250"/>
    <cellStyle name="ColStyle11 2 22 4" xfId="5251"/>
    <cellStyle name="ColStyle11 2 23" xfId="5252"/>
    <cellStyle name="ColStyle11 2 23 2" xfId="5253"/>
    <cellStyle name="ColStyle11 2 23 3" xfId="5254"/>
    <cellStyle name="ColStyle11 2 24" xfId="5255"/>
    <cellStyle name="ColStyle11 2 24 2" xfId="5256"/>
    <cellStyle name="ColStyle11 2 24 3" xfId="5257"/>
    <cellStyle name="ColStyle11 2 25" xfId="5258"/>
    <cellStyle name="ColStyle11 2 25 2" xfId="5259"/>
    <cellStyle name="ColStyle11 2 25 3" xfId="5260"/>
    <cellStyle name="ColStyle11 2 26" xfId="5261"/>
    <cellStyle name="ColStyle11 2 26 2" xfId="5262"/>
    <cellStyle name="ColStyle11 2 27" xfId="5263"/>
    <cellStyle name="ColStyle11 2 27 2" xfId="5264"/>
    <cellStyle name="ColStyle11 2 28" xfId="5265"/>
    <cellStyle name="ColStyle11 2 29" xfId="5266"/>
    <cellStyle name="ColStyle11 2 3" xfId="5267"/>
    <cellStyle name="ColStyle11 2 3 2" xfId="5268"/>
    <cellStyle name="ColStyle11 2 3 2 2" xfId="5269"/>
    <cellStyle name="ColStyle11 2 3 2 2 2" xfId="5270"/>
    <cellStyle name="ColStyle11 2 3 2 2 3" xfId="5271"/>
    <cellStyle name="ColStyle11 2 3 2 3" xfId="5272"/>
    <cellStyle name="ColStyle11 2 3 2 4" xfId="5273"/>
    <cellStyle name="ColStyle11 2 3 3" xfId="5274"/>
    <cellStyle name="ColStyle11 2 3 3 2" xfId="5275"/>
    <cellStyle name="ColStyle11 2 3 3 3" xfId="5276"/>
    <cellStyle name="ColStyle11 2 3 4" xfId="5277"/>
    <cellStyle name="ColStyle11 2 3 5" xfId="5278"/>
    <cellStyle name="ColStyle11 2 3 6" xfId="5279"/>
    <cellStyle name="ColStyle11 2 30" xfId="5280"/>
    <cellStyle name="ColStyle11 2 31" xfId="5281"/>
    <cellStyle name="ColStyle11 2 32" xfId="5282"/>
    <cellStyle name="ColStyle11 2 4" xfId="5283"/>
    <cellStyle name="ColStyle11 2 4 2" xfId="5284"/>
    <cellStyle name="ColStyle11 2 4 2 2" xfId="5285"/>
    <cellStyle name="ColStyle11 2 4 2 3" xfId="5286"/>
    <cellStyle name="ColStyle11 2 4 3" xfId="5287"/>
    <cellStyle name="ColStyle11 2 4 4" xfId="5288"/>
    <cellStyle name="ColStyle11 2 4 5" xfId="5289"/>
    <cellStyle name="ColStyle11 2 5" xfId="5290"/>
    <cellStyle name="ColStyle11 2 5 2" xfId="5291"/>
    <cellStyle name="ColStyle11 2 5 2 2" xfId="5292"/>
    <cellStyle name="ColStyle11 2 5 2 3" xfId="5293"/>
    <cellStyle name="ColStyle11 2 5 3" xfId="5294"/>
    <cellStyle name="ColStyle11 2 5 4" xfId="5295"/>
    <cellStyle name="ColStyle11 2 5 5" xfId="5296"/>
    <cellStyle name="ColStyle11 2 6" xfId="5297"/>
    <cellStyle name="ColStyle11 2 6 2" xfId="5298"/>
    <cellStyle name="ColStyle11 2 6 2 2" xfId="5299"/>
    <cellStyle name="ColStyle11 2 6 2 3" xfId="5300"/>
    <cellStyle name="ColStyle11 2 6 3" xfId="5301"/>
    <cellStyle name="ColStyle11 2 6 4" xfId="5302"/>
    <cellStyle name="ColStyle11 2 6 5" xfId="5303"/>
    <cellStyle name="ColStyle11 2 7" xfId="5304"/>
    <cellStyle name="ColStyle11 2 7 2" xfId="5305"/>
    <cellStyle name="ColStyle11 2 7 2 2" xfId="5306"/>
    <cellStyle name="ColStyle11 2 7 2 3" xfId="5307"/>
    <cellStyle name="ColStyle11 2 7 3" xfId="5308"/>
    <cellStyle name="ColStyle11 2 7 4" xfId="5309"/>
    <cellStyle name="ColStyle11 2 7 5" xfId="5310"/>
    <cellStyle name="ColStyle11 2 8" xfId="5311"/>
    <cellStyle name="ColStyle11 2 8 2" xfId="5312"/>
    <cellStyle name="ColStyle11 2 8 2 2" xfId="5313"/>
    <cellStyle name="ColStyle11 2 8 2 3" xfId="5314"/>
    <cellStyle name="ColStyle11 2 8 3" xfId="5315"/>
    <cellStyle name="ColStyle11 2 8 4" xfId="5316"/>
    <cellStyle name="ColStyle11 2 8 5" xfId="5317"/>
    <cellStyle name="ColStyle11 2 9" xfId="5318"/>
    <cellStyle name="ColStyle11 2 9 2" xfId="5319"/>
    <cellStyle name="ColStyle11 2 9 2 2" xfId="5320"/>
    <cellStyle name="ColStyle11 2 9 2 3" xfId="5321"/>
    <cellStyle name="ColStyle11 2 9 3" xfId="5322"/>
    <cellStyle name="ColStyle11 2 9 4" xfId="5323"/>
    <cellStyle name="ColStyle11 2 9 5" xfId="5324"/>
    <cellStyle name="ColStyle11 20" xfId="5325"/>
    <cellStyle name="ColStyle11 20 10" xfId="5326"/>
    <cellStyle name="ColStyle11 20 2" xfId="5327"/>
    <cellStyle name="ColStyle11 20 2 2" xfId="5328"/>
    <cellStyle name="ColStyle11 20 2 2 2" xfId="5329"/>
    <cellStyle name="ColStyle11 20 2 2 2 2" xfId="5330"/>
    <cellStyle name="ColStyle11 20 2 2 2 3" xfId="5331"/>
    <cellStyle name="ColStyle11 20 2 2 3" xfId="5332"/>
    <cellStyle name="ColStyle11 20 2 2 4" xfId="5333"/>
    <cellStyle name="ColStyle11 20 2 3" xfId="5334"/>
    <cellStyle name="ColStyle11 20 2 3 2" xfId="5335"/>
    <cellStyle name="ColStyle11 20 2 3 3" xfId="5336"/>
    <cellStyle name="ColStyle11 20 2 4" xfId="5337"/>
    <cellStyle name="ColStyle11 20 2 4 2" xfId="5338"/>
    <cellStyle name="ColStyle11 20 2 5" xfId="5339"/>
    <cellStyle name="ColStyle11 20 3" xfId="5340"/>
    <cellStyle name="ColStyle11 20 3 2" xfId="5341"/>
    <cellStyle name="ColStyle11 20 3 2 2" xfId="5342"/>
    <cellStyle name="ColStyle11 20 3 2 3" xfId="5343"/>
    <cellStyle name="ColStyle11 20 3 3" xfId="5344"/>
    <cellStyle name="ColStyle11 20 3 4" xfId="5345"/>
    <cellStyle name="ColStyle11 20 4" xfId="5346"/>
    <cellStyle name="ColStyle11 20 4 2" xfId="5347"/>
    <cellStyle name="ColStyle11 20 4 2 2" xfId="5348"/>
    <cellStyle name="ColStyle11 20 4 2 3" xfId="5349"/>
    <cellStyle name="ColStyle11 20 4 3" xfId="5350"/>
    <cellStyle name="ColStyle11 20 4 4" xfId="5351"/>
    <cellStyle name="ColStyle11 20 5" xfId="5352"/>
    <cellStyle name="ColStyle11 20 5 2" xfId="5353"/>
    <cellStyle name="ColStyle11 20 5 3" xfId="5354"/>
    <cellStyle name="ColStyle11 20 6" xfId="5355"/>
    <cellStyle name="ColStyle11 20 6 2" xfId="5356"/>
    <cellStyle name="ColStyle11 20 6 3" xfId="5357"/>
    <cellStyle name="ColStyle11 20 7" xfId="5358"/>
    <cellStyle name="ColStyle11 20 7 2" xfId="5359"/>
    <cellStyle name="ColStyle11 20 7 3" xfId="5360"/>
    <cellStyle name="ColStyle11 20 8" xfId="5361"/>
    <cellStyle name="ColStyle11 20 9" xfId="5362"/>
    <cellStyle name="ColStyle11 21" xfId="5363"/>
    <cellStyle name="ColStyle11 21 10" xfId="5364"/>
    <cellStyle name="ColStyle11 21 2" xfId="5365"/>
    <cellStyle name="ColStyle11 21 2 2" xfId="5366"/>
    <cellStyle name="ColStyle11 21 2 2 2" xfId="5367"/>
    <cellStyle name="ColStyle11 21 2 2 2 2" xfId="5368"/>
    <cellStyle name="ColStyle11 21 2 2 2 3" xfId="5369"/>
    <cellStyle name="ColStyle11 21 2 2 3" xfId="5370"/>
    <cellStyle name="ColStyle11 21 2 2 4" xfId="5371"/>
    <cellStyle name="ColStyle11 21 2 3" xfId="5372"/>
    <cellStyle name="ColStyle11 21 2 3 2" xfId="5373"/>
    <cellStyle name="ColStyle11 21 2 3 3" xfId="5374"/>
    <cellStyle name="ColStyle11 21 2 4" xfId="5375"/>
    <cellStyle name="ColStyle11 21 2 4 2" xfId="5376"/>
    <cellStyle name="ColStyle11 21 2 5" xfId="5377"/>
    <cellStyle name="ColStyle11 21 3" xfId="5378"/>
    <cellStyle name="ColStyle11 21 3 2" xfId="5379"/>
    <cellStyle name="ColStyle11 21 3 2 2" xfId="5380"/>
    <cellStyle name="ColStyle11 21 3 2 3" xfId="5381"/>
    <cellStyle name="ColStyle11 21 3 3" xfId="5382"/>
    <cellStyle name="ColStyle11 21 3 4" xfId="5383"/>
    <cellStyle name="ColStyle11 21 4" xfId="5384"/>
    <cellStyle name="ColStyle11 21 4 2" xfId="5385"/>
    <cellStyle name="ColStyle11 21 4 2 2" xfId="5386"/>
    <cellStyle name="ColStyle11 21 4 2 3" xfId="5387"/>
    <cellStyle name="ColStyle11 21 4 3" xfId="5388"/>
    <cellStyle name="ColStyle11 21 4 4" xfId="5389"/>
    <cellStyle name="ColStyle11 21 5" xfId="5390"/>
    <cellStyle name="ColStyle11 21 5 2" xfId="5391"/>
    <cellStyle name="ColStyle11 21 5 3" xfId="5392"/>
    <cellStyle name="ColStyle11 21 6" xfId="5393"/>
    <cellStyle name="ColStyle11 21 6 2" xfId="5394"/>
    <cellStyle name="ColStyle11 21 6 3" xfId="5395"/>
    <cellStyle name="ColStyle11 21 7" xfId="5396"/>
    <cellStyle name="ColStyle11 21 7 2" xfId="5397"/>
    <cellStyle name="ColStyle11 21 7 3" xfId="5398"/>
    <cellStyle name="ColStyle11 21 8" xfId="5399"/>
    <cellStyle name="ColStyle11 21 9" xfId="5400"/>
    <cellStyle name="ColStyle11 22" xfId="5401"/>
    <cellStyle name="ColStyle11 22 10" xfId="5402"/>
    <cellStyle name="ColStyle11 22 2" xfId="5403"/>
    <cellStyle name="ColStyle11 22 2 2" xfId="5404"/>
    <cellStyle name="ColStyle11 22 2 2 2" xfId="5405"/>
    <cellStyle name="ColStyle11 22 2 2 2 2" xfId="5406"/>
    <cellStyle name="ColStyle11 22 2 2 2 3" xfId="5407"/>
    <cellStyle name="ColStyle11 22 2 2 3" xfId="5408"/>
    <cellStyle name="ColStyle11 22 2 2 4" xfId="5409"/>
    <cellStyle name="ColStyle11 22 2 3" xfId="5410"/>
    <cellStyle name="ColStyle11 22 2 3 2" xfId="5411"/>
    <cellStyle name="ColStyle11 22 2 3 3" xfId="5412"/>
    <cellStyle name="ColStyle11 22 2 4" xfId="5413"/>
    <cellStyle name="ColStyle11 22 2 4 2" xfId="5414"/>
    <cellStyle name="ColStyle11 22 2 5" xfId="5415"/>
    <cellStyle name="ColStyle11 22 3" xfId="5416"/>
    <cellStyle name="ColStyle11 22 3 2" xfId="5417"/>
    <cellStyle name="ColStyle11 22 3 2 2" xfId="5418"/>
    <cellStyle name="ColStyle11 22 3 2 3" xfId="5419"/>
    <cellStyle name="ColStyle11 22 3 3" xfId="5420"/>
    <cellStyle name="ColStyle11 22 3 4" xfId="5421"/>
    <cellStyle name="ColStyle11 22 4" xfId="5422"/>
    <cellStyle name="ColStyle11 22 4 2" xfId="5423"/>
    <cellStyle name="ColStyle11 22 4 2 2" xfId="5424"/>
    <cellStyle name="ColStyle11 22 4 2 3" xfId="5425"/>
    <cellStyle name="ColStyle11 22 4 3" xfId="5426"/>
    <cellStyle name="ColStyle11 22 4 4" xfId="5427"/>
    <cellStyle name="ColStyle11 22 5" xfId="5428"/>
    <cellStyle name="ColStyle11 22 5 2" xfId="5429"/>
    <cellStyle name="ColStyle11 22 5 3" xfId="5430"/>
    <cellStyle name="ColStyle11 22 6" xfId="5431"/>
    <cellStyle name="ColStyle11 22 6 2" xfId="5432"/>
    <cellStyle name="ColStyle11 22 6 3" xfId="5433"/>
    <cellStyle name="ColStyle11 22 7" xfId="5434"/>
    <cellStyle name="ColStyle11 22 7 2" xfId="5435"/>
    <cellStyle name="ColStyle11 22 7 3" xfId="5436"/>
    <cellStyle name="ColStyle11 22 8" xfId="5437"/>
    <cellStyle name="ColStyle11 22 9" xfId="5438"/>
    <cellStyle name="ColStyle11 23" xfId="5439"/>
    <cellStyle name="ColStyle11 23 10" xfId="5440"/>
    <cellStyle name="ColStyle11 23 2" xfId="5441"/>
    <cellStyle name="ColStyle11 23 2 2" xfId="5442"/>
    <cellStyle name="ColStyle11 23 2 2 2" xfId="5443"/>
    <cellStyle name="ColStyle11 23 2 2 2 2" xfId="5444"/>
    <cellStyle name="ColStyle11 23 2 2 2 3" xfId="5445"/>
    <cellStyle name="ColStyle11 23 2 2 3" xfId="5446"/>
    <cellStyle name="ColStyle11 23 2 2 4" xfId="5447"/>
    <cellStyle name="ColStyle11 23 2 3" xfId="5448"/>
    <cellStyle name="ColStyle11 23 2 3 2" xfId="5449"/>
    <cellStyle name="ColStyle11 23 2 3 3" xfId="5450"/>
    <cellStyle name="ColStyle11 23 2 4" xfId="5451"/>
    <cellStyle name="ColStyle11 23 2 4 2" xfId="5452"/>
    <cellStyle name="ColStyle11 23 2 5" xfId="5453"/>
    <cellStyle name="ColStyle11 23 3" xfId="5454"/>
    <cellStyle name="ColStyle11 23 3 2" xfId="5455"/>
    <cellStyle name="ColStyle11 23 3 2 2" xfId="5456"/>
    <cellStyle name="ColStyle11 23 3 2 3" xfId="5457"/>
    <cellStyle name="ColStyle11 23 3 3" xfId="5458"/>
    <cellStyle name="ColStyle11 23 3 4" xfId="5459"/>
    <cellStyle name="ColStyle11 23 4" xfId="5460"/>
    <cellStyle name="ColStyle11 23 4 2" xfId="5461"/>
    <cellStyle name="ColStyle11 23 4 2 2" xfId="5462"/>
    <cellStyle name="ColStyle11 23 4 2 3" xfId="5463"/>
    <cellStyle name="ColStyle11 23 4 3" xfId="5464"/>
    <cellStyle name="ColStyle11 23 4 4" xfId="5465"/>
    <cellStyle name="ColStyle11 23 5" xfId="5466"/>
    <cellStyle name="ColStyle11 23 5 2" xfId="5467"/>
    <cellStyle name="ColStyle11 23 5 3" xfId="5468"/>
    <cellStyle name="ColStyle11 23 6" xfId="5469"/>
    <cellStyle name="ColStyle11 23 6 2" xfId="5470"/>
    <cellStyle name="ColStyle11 23 6 3" xfId="5471"/>
    <cellStyle name="ColStyle11 23 7" xfId="5472"/>
    <cellStyle name="ColStyle11 23 7 2" xfId="5473"/>
    <cellStyle name="ColStyle11 23 7 3" xfId="5474"/>
    <cellStyle name="ColStyle11 23 8" xfId="5475"/>
    <cellStyle name="ColStyle11 23 9" xfId="5476"/>
    <cellStyle name="ColStyle11 24" xfId="5477"/>
    <cellStyle name="ColStyle11 24 10" xfId="5478"/>
    <cellStyle name="ColStyle11 24 2" xfId="5479"/>
    <cellStyle name="ColStyle11 24 2 2" xfId="5480"/>
    <cellStyle name="ColStyle11 24 2 2 2" xfId="5481"/>
    <cellStyle name="ColStyle11 24 2 2 2 2" xfId="5482"/>
    <cellStyle name="ColStyle11 24 2 2 2 3" xfId="5483"/>
    <cellStyle name="ColStyle11 24 2 2 3" xfId="5484"/>
    <cellStyle name="ColStyle11 24 2 2 4" xfId="5485"/>
    <cellStyle name="ColStyle11 24 2 3" xfId="5486"/>
    <cellStyle name="ColStyle11 24 2 3 2" xfId="5487"/>
    <cellStyle name="ColStyle11 24 2 3 3" xfId="5488"/>
    <cellStyle name="ColStyle11 24 2 4" xfId="5489"/>
    <cellStyle name="ColStyle11 24 2 4 2" xfId="5490"/>
    <cellStyle name="ColStyle11 24 2 5" xfId="5491"/>
    <cellStyle name="ColStyle11 24 3" xfId="5492"/>
    <cellStyle name="ColStyle11 24 3 2" xfId="5493"/>
    <cellStyle name="ColStyle11 24 3 2 2" xfId="5494"/>
    <cellStyle name="ColStyle11 24 3 2 3" xfId="5495"/>
    <cellStyle name="ColStyle11 24 3 3" xfId="5496"/>
    <cellStyle name="ColStyle11 24 3 4" xfId="5497"/>
    <cellStyle name="ColStyle11 24 4" xfId="5498"/>
    <cellStyle name="ColStyle11 24 4 2" xfId="5499"/>
    <cellStyle name="ColStyle11 24 4 2 2" xfId="5500"/>
    <cellStyle name="ColStyle11 24 4 2 3" xfId="5501"/>
    <cellStyle name="ColStyle11 24 4 3" xfId="5502"/>
    <cellStyle name="ColStyle11 24 4 4" xfId="5503"/>
    <cellStyle name="ColStyle11 24 5" xfId="5504"/>
    <cellStyle name="ColStyle11 24 5 2" xfId="5505"/>
    <cellStyle name="ColStyle11 24 5 3" xfId="5506"/>
    <cellStyle name="ColStyle11 24 6" xfId="5507"/>
    <cellStyle name="ColStyle11 24 6 2" xfId="5508"/>
    <cellStyle name="ColStyle11 24 6 3" xfId="5509"/>
    <cellStyle name="ColStyle11 24 7" xfId="5510"/>
    <cellStyle name="ColStyle11 24 7 2" xfId="5511"/>
    <cellStyle name="ColStyle11 24 7 3" xfId="5512"/>
    <cellStyle name="ColStyle11 24 8" xfId="5513"/>
    <cellStyle name="ColStyle11 24 9" xfId="5514"/>
    <cellStyle name="ColStyle11 25" xfId="5515"/>
    <cellStyle name="ColStyle11 25 2" xfId="5516"/>
    <cellStyle name="ColStyle11 25 2 2" xfId="5517"/>
    <cellStyle name="ColStyle11 25 2 2 2" xfId="5518"/>
    <cellStyle name="ColStyle11 25 2 2 2 2" xfId="5519"/>
    <cellStyle name="ColStyle11 25 2 2 2 3" xfId="5520"/>
    <cellStyle name="ColStyle11 25 2 2 3" xfId="5521"/>
    <cellStyle name="ColStyle11 25 2 2 4" xfId="5522"/>
    <cellStyle name="ColStyle11 25 2 3" xfId="5523"/>
    <cellStyle name="ColStyle11 25 2 3 2" xfId="5524"/>
    <cellStyle name="ColStyle11 25 2 3 3" xfId="5525"/>
    <cellStyle name="ColStyle11 25 2 4" xfId="5526"/>
    <cellStyle name="ColStyle11 25 2 4 2" xfId="5527"/>
    <cellStyle name="ColStyle11 25 2 5" xfId="5528"/>
    <cellStyle name="ColStyle11 25 3" xfId="5529"/>
    <cellStyle name="ColStyle11 25 3 2" xfId="5530"/>
    <cellStyle name="ColStyle11 25 3 2 2" xfId="5531"/>
    <cellStyle name="ColStyle11 25 3 2 3" xfId="5532"/>
    <cellStyle name="ColStyle11 25 3 3" xfId="5533"/>
    <cellStyle name="ColStyle11 25 3 4" xfId="5534"/>
    <cellStyle name="ColStyle11 25 4" xfId="5535"/>
    <cellStyle name="ColStyle11 25 4 2" xfId="5536"/>
    <cellStyle name="ColStyle11 25 4 3" xfId="5537"/>
    <cellStyle name="ColStyle11 25 5" xfId="5538"/>
    <cellStyle name="ColStyle11 25 5 2" xfId="5539"/>
    <cellStyle name="ColStyle11 25 5 3" xfId="5540"/>
    <cellStyle name="ColStyle11 25 6" xfId="5541"/>
    <cellStyle name="ColStyle11 25 6 2" xfId="5542"/>
    <cellStyle name="ColStyle11 25 6 3" xfId="5543"/>
    <cellStyle name="ColStyle11 25 7" xfId="5544"/>
    <cellStyle name="ColStyle11 25 8" xfId="5545"/>
    <cellStyle name="ColStyle11 26" xfId="5546"/>
    <cellStyle name="ColStyle11 26 2" xfId="5547"/>
    <cellStyle name="ColStyle11 26 2 2" xfId="5548"/>
    <cellStyle name="ColStyle11 26 2 2 2" xfId="5549"/>
    <cellStyle name="ColStyle11 26 2 2 2 2" xfId="5550"/>
    <cellStyle name="ColStyle11 26 2 2 2 3" xfId="5551"/>
    <cellStyle name="ColStyle11 26 2 2 3" xfId="5552"/>
    <cellStyle name="ColStyle11 26 2 2 4" xfId="5553"/>
    <cellStyle name="ColStyle11 26 2 3" xfId="5554"/>
    <cellStyle name="ColStyle11 26 2 3 2" xfId="5555"/>
    <cellStyle name="ColStyle11 26 2 3 3" xfId="5556"/>
    <cellStyle name="ColStyle11 26 2 4" xfId="5557"/>
    <cellStyle name="ColStyle11 26 2 4 2" xfId="5558"/>
    <cellStyle name="ColStyle11 26 2 5" xfId="5559"/>
    <cellStyle name="ColStyle11 26 3" xfId="5560"/>
    <cellStyle name="ColStyle11 26 3 2" xfId="5561"/>
    <cellStyle name="ColStyle11 26 3 2 2" xfId="5562"/>
    <cellStyle name="ColStyle11 26 3 2 3" xfId="5563"/>
    <cellStyle name="ColStyle11 26 3 3" xfId="5564"/>
    <cellStyle name="ColStyle11 26 3 4" xfId="5565"/>
    <cellStyle name="ColStyle11 26 4" xfId="5566"/>
    <cellStyle name="ColStyle11 26 4 2" xfId="5567"/>
    <cellStyle name="ColStyle11 26 4 3" xfId="5568"/>
    <cellStyle name="ColStyle11 26 5" xfId="5569"/>
    <cellStyle name="ColStyle11 26 5 2" xfId="5570"/>
    <cellStyle name="ColStyle11 26 6" xfId="5571"/>
    <cellStyle name="ColStyle11 27" xfId="5572"/>
    <cellStyle name="ColStyle11 27 2" xfId="5573"/>
    <cellStyle name="ColStyle11 27 2 2" xfId="5574"/>
    <cellStyle name="ColStyle11 27 2 2 2" xfId="5575"/>
    <cellStyle name="ColStyle11 27 2 2 2 2" xfId="5576"/>
    <cellStyle name="ColStyle11 27 2 2 2 3" xfId="5577"/>
    <cellStyle name="ColStyle11 27 2 2 3" xfId="5578"/>
    <cellStyle name="ColStyle11 27 2 2 4" xfId="5579"/>
    <cellStyle name="ColStyle11 27 2 3" xfId="5580"/>
    <cellStyle name="ColStyle11 27 2 3 2" xfId="5581"/>
    <cellStyle name="ColStyle11 27 2 3 3" xfId="5582"/>
    <cellStyle name="ColStyle11 27 2 4" xfId="5583"/>
    <cellStyle name="ColStyle11 27 2 4 2" xfId="5584"/>
    <cellStyle name="ColStyle11 27 2 5" xfId="5585"/>
    <cellStyle name="ColStyle11 27 3" xfId="5586"/>
    <cellStyle name="ColStyle11 27 3 2" xfId="5587"/>
    <cellStyle name="ColStyle11 27 3 2 2" xfId="5588"/>
    <cellStyle name="ColStyle11 27 3 2 3" xfId="5589"/>
    <cellStyle name="ColStyle11 27 3 3" xfId="5590"/>
    <cellStyle name="ColStyle11 27 3 4" xfId="5591"/>
    <cellStyle name="ColStyle11 27 4" xfId="5592"/>
    <cellStyle name="ColStyle11 27 4 2" xfId="5593"/>
    <cellStyle name="ColStyle11 27 4 3" xfId="5594"/>
    <cellStyle name="ColStyle11 27 5" xfId="5595"/>
    <cellStyle name="ColStyle11 27 5 2" xfId="5596"/>
    <cellStyle name="ColStyle11 27 6" xfId="5597"/>
    <cellStyle name="ColStyle11 28" xfId="5598"/>
    <cellStyle name="ColStyle11 28 2" xfId="5599"/>
    <cellStyle name="ColStyle11 28 2 2" xfId="5600"/>
    <cellStyle name="ColStyle11 28 2 2 2" xfId="5601"/>
    <cellStyle name="ColStyle11 28 2 2 2 2" xfId="5602"/>
    <cellStyle name="ColStyle11 28 2 2 2 3" xfId="5603"/>
    <cellStyle name="ColStyle11 28 2 2 3" xfId="5604"/>
    <cellStyle name="ColStyle11 28 2 2 4" xfId="5605"/>
    <cellStyle name="ColStyle11 28 2 3" xfId="5606"/>
    <cellStyle name="ColStyle11 28 2 3 2" xfId="5607"/>
    <cellStyle name="ColStyle11 28 2 3 3" xfId="5608"/>
    <cellStyle name="ColStyle11 28 2 4" xfId="5609"/>
    <cellStyle name="ColStyle11 28 2 4 2" xfId="5610"/>
    <cellStyle name="ColStyle11 28 2 5" xfId="5611"/>
    <cellStyle name="ColStyle11 28 3" xfId="5612"/>
    <cellStyle name="ColStyle11 28 3 2" xfId="5613"/>
    <cellStyle name="ColStyle11 28 3 2 2" xfId="5614"/>
    <cellStyle name="ColStyle11 28 3 2 3" xfId="5615"/>
    <cellStyle name="ColStyle11 28 3 3" xfId="5616"/>
    <cellStyle name="ColStyle11 28 3 4" xfId="5617"/>
    <cellStyle name="ColStyle11 28 4" xfId="5618"/>
    <cellStyle name="ColStyle11 28 4 2" xfId="5619"/>
    <cellStyle name="ColStyle11 28 4 3" xfId="5620"/>
    <cellStyle name="ColStyle11 28 5" xfId="5621"/>
    <cellStyle name="ColStyle11 28 5 2" xfId="5622"/>
    <cellStyle name="ColStyle11 28 6" xfId="5623"/>
    <cellStyle name="ColStyle11 29" xfId="5624"/>
    <cellStyle name="ColStyle11 29 2" xfId="5625"/>
    <cellStyle name="ColStyle11 29 2 2" xfId="5626"/>
    <cellStyle name="ColStyle11 29 2 2 2" xfId="5627"/>
    <cellStyle name="ColStyle11 29 2 2 2 2" xfId="5628"/>
    <cellStyle name="ColStyle11 29 2 2 2 3" xfId="5629"/>
    <cellStyle name="ColStyle11 29 2 2 3" xfId="5630"/>
    <cellStyle name="ColStyle11 29 2 2 4" xfId="5631"/>
    <cellStyle name="ColStyle11 29 2 3" xfId="5632"/>
    <cellStyle name="ColStyle11 29 2 3 2" xfId="5633"/>
    <cellStyle name="ColStyle11 29 2 3 3" xfId="5634"/>
    <cellStyle name="ColStyle11 29 2 4" xfId="5635"/>
    <cellStyle name="ColStyle11 29 2 4 2" xfId="5636"/>
    <cellStyle name="ColStyle11 29 2 5" xfId="5637"/>
    <cellStyle name="ColStyle11 29 3" xfId="5638"/>
    <cellStyle name="ColStyle11 29 3 2" xfId="5639"/>
    <cellStyle name="ColStyle11 29 3 2 2" xfId="5640"/>
    <cellStyle name="ColStyle11 29 3 2 3" xfId="5641"/>
    <cellStyle name="ColStyle11 29 3 3" xfId="5642"/>
    <cellStyle name="ColStyle11 29 3 4" xfId="5643"/>
    <cellStyle name="ColStyle11 29 4" xfId="5644"/>
    <cellStyle name="ColStyle11 29 4 2" xfId="5645"/>
    <cellStyle name="ColStyle11 29 4 3" xfId="5646"/>
    <cellStyle name="ColStyle11 29 5" xfId="5647"/>
    <cellStyle name="ColStyle11 29 5 2" xfId="5648"/>
    <cellStyle name="ColStyle11 29 6" xfId="5649"/>
    <cellStyle name="ColStyle11 3" xfId="5650"/>
    <cellStyle name="ColStyle11 3 10" xfId="5651"/>
    <cellStyle name="ColStyle11 3 10 2" xfId="5652"/>
    <cellStyle name="ColStyle11 3 10 2 2" xfId="5653"/>
    <cellStyle name="ColStyle11 3 10 2 3" xfId="5654"/>
    <cellStyle name="ColStyle11 3 10 3" xfId="5655"/>
    <cellStyle name="ColStyle11 3 10 4" xfId="5656"/>
    <cellStyle name="ColStyle11 3 10 5" xfId="5657"/>
    <cellStyle name="ColStyle11 3 11" xfId="5658"/>
    <cellStyle name="ColStyle11 3 11 2" xfId="5659"/>
    <cellStyle name="ColStyle11 3 11 2 2" xfId="5660"/>
    <cellStyle name="ColStyle11 3 11 2 3" xfId="5661"/>
    <cellStyle name="ColStyle11 3 11 3" xfId="5662"/>
    <cellStyle name="ColStyle11 3 11 4" xfId="5663"/>
    <cellStyle name="ColStyle11 3 11 5" xfId="5664"/>
    <cellStyle name="ColStyle11 3 12" xfId="5665"/>
    <cellStyle name="ColStyle11 3 12 2" xfId="5666"/>
    <cellStyle name="ColStyle11 3 12 2 2" xfId="5667"/>
    <cellStyle name="ColStyle11 3 12 2 3" xfId="5668"/>
    <cellStyle name="ColStyle11 3 12 3" xfId="5669"/>
    <cellStyle name="ColStyle11 3 12 4" xfId="5670"/>
    <cellStyle name="ColStyle11 3 12 5" xfId="5671"/>
    <cellStyle name="ColStyle11 3 13" xfId="5672"/>
    <cellStyle name="ColStyle11 3 13 2" xfId="5673"/>
    <cellStyle name="ColStyle11 3 13 2 2" xfId="5674"/>
    <cellStyle name="ColStyle11 3 13 2 3" xfId="5675"/>
    <cellStyle name="ColStyle11 3 13 3" xfId="5676"/>
    <cellStyle name="ColStyle11 3 13 4" xfId="5677"/>
    <cellStyle name="ColStyle11 3 13 5" xfId="5678"/>
    <cellStyle name="ColStyle11 3 14" xfId="5679"/>
    <cellStyle name="ColStyle11 3 14 2" xfId="5680"/>
    <cellStyle name="ColStyle11 3 14 2 2" xfId="5681"/>
    <cellStyle name="ColStyle11 3 14 2 3" xfId="5682"/>
    <cellStyle name="ColStyle11 3 14 3" xfId="5683"/>
    <cellStyle name="ColStyle11 3 14 4" xfId="5684"/>
    <cellStyle name="ColStyle11 3 14 5" xfId="5685"/>
    <cellStyle name="ColStyle11 3 15" xfId="5686"/>
    <cellStyle name="ColStyle11 3 15 2" xfId="5687"/>
    <cellStyle name="ColStyle11 3 15 2 2" xfId="5688"/>
    <cellStyle name="ColStyle11 3 15 2 3" xfId="5689"/>
    <cellStyle name="ColStyle11 3 15 3" xfId="5690"/>
    <cellStyle name="ColStyle11 3 15 4" xfId="5691"/>
    <cellStyle name="ColStyle11 3 15 5" xfId="5692"/>
    <cellStyle name="ColStyle11 3 16" xfId="5693"/>
    <cellStyle name="ColStyle11 3 16 2" xfId="5694"/>
    <cellStyle name="ColStyle11 3 16 2 2" xfId="5695"/>
    <cellStyle name="ColStyle11 3 16 2 3" xfId="5696"/>
    <cellStyle name="ColStyle11 3 16 3" xfId="5697"/>
    <cellStyle name="ColStyle11 3 16 4" xfId="5698"/>
    <cellStyle name="ColStyle11 3 16 5" xfId="5699"/>
    <cellStyle name="ColStyle11 3 17" xfId="5700"/>
    <cellStyle name="ColStyle11 3 17 2" xfId="5701"/>
    <cellStyle name="ColStyle11 3 17 2 2" xfId="5702"/>
    <cellStyle name="ColStyle11 3 17 2 3" xfId="5703"/>
    <cellStyle name="ColStyle11 3 17 3" xfId="5704"/>
    <cellStyle name="ColStyle11 3 17 4" xfId="5705"/>
    <cellStyle name="ColStyle11 3 17 5" xfId="5706"/>
    <cellStyle name="ColStyle11 3 18" xfId="5707"/>
    <cellStyle name="ColStyle11 3 18 2" xfId="5708"/>
    <cellStyle name="ColStyle11 3 18 2 2" xfId="5709"/>
    <cellStyle name="ColStyle11 3 18 2 3" xfId="5710"/>
    <cellStyle name="ColStyle11 3 18 3" xfId="5711"/>
    <cellStyle name="ColStyle11 3 18 4" xfId="5712"/>
    <cellStyle name="ColStyle11 3 18 5" xfId="5713"/>
    <cellStyle name="ColStyle11 3 19" xfId="5714"/>
    <cellStyle name="ColStyle11 3 19 2" xfId="5715"/>
    <cellStyle name="ColStyle11 3 19 2 2" xfId="5716"/>
    <cellStyle name="ColStyle11 3 19 2 3" xfId="5717"/>
    <cellStyle name="ColStyle11 3 19 3" xfId="5718"/>
    <cellStyle name="ColStyle11 3 19 4" xfId="5719"/>
    <cellStyle name="ColStyle11 3 19 5" xfId="5720"/>
    <cellStyle name="ColStyle11 3 2" xfId="5721"/>
    <cellStyle name="ColStyle11 3 2 2" xfId="5722"/>
    <cellStyle name="ColStyle11 3 2 2 2" xfId="5723"/>
    <cellStyle name="ColStyle11 3 2 2 2 2" xfId="5724"/>
    <cellStyle name="ColStyle11 3 2 2 2 3" xfId="5725"/>
    <cellStyle name="ColStyle11 3 2 2 3" xfId="5726"/>
    <cellStyle name="ColStyle11 3 2 2 4" xfId="5727"/>
    <cellStyle name="ColStyle11 3 2 3" xfId="5728"/>
    <cellStyle name="ColStyle11 3 2 3 2" xfId="5729"/>
    <cellStyle name="ColStyle11 3 2 3 2 2" xfId="5730"/>
    <cellStyle name="ColStyle11 3 2 3 2 3" xfId="5731"/>
    <cellStyle name="ColStyle11 3 2 3 3" xfId="5732"/>
    <cellStyle name="ColStyle11 3 2 3 4" xfId="5733"/>
    <cellStyle name="ColStyle11 3 2 4" xfId="5734"/>
    <cellStyle name="ColStyle11 3 2 4 2" xfId="5735"/>
    <cellStyle name="ColStyle11 3 2 4 3" xfId="5736"/>
    <cellStyle name="ColStyle11 3 2 5" xfId="5737"/>
    <cellStyle name="ColStyle11 3 2 5 2" xfId="5738"/>
    <cellStyle name="ColStyle11 3 2 6" xfId="5739"/>
    <cellStyle name="ColStyle11 3 2 7" xfId="5740"/>
    <cellStyle name="ColStyle11 3 20" xfId="5741"/>
    <cellStyle name="ColStyle11 3 20 2" xfId="5742"/>
    <cellStyle name="ColStyle11 3 20 2 2" xfId="5743"/>
    <cellStyle name="ColStyle11 3 20 2 3" xfId="5744"/>
    <cellStyle name="ColStyle11 3 20 3" xfId="5745"/>
    <cellStyle name="ColStyle11 3 20 4" xfId="5746"/>
    <cellStyle name="ColStyle11 3 20 5" xfId="5747"/>
    <cellStyle name="ColStyle11 3 21" xfId="5748"/>
    <cellStyle name="ColStyle11 3 21 2" xfId="5749"/>
    <cellStyle name="ColStyle11 3 21 2 2" xfId="5750"/>
    <cellStyle name="ColStyle11 3 21 2 3" xfId="5751"/>
    <cellStyle name="ColStyle11 3 21 3" xfId="5752"/>
    <cellStyle name="ColStyle11 3 21 4" xfId="5753"/>
    <cellStyle name="ColStyle11 3 21 5" xfId="5754"/>
    <cellStyle name="ColStyle11 3 22" xfId="5755"/>
    <cellStyle name="ColStyle11 3 22 2" xfId="5756"/>
    <cellStyle name="ColStyle11 3 22 2 2" xfId="5757"/>
    <cellStyle name="ColStyle11 3 22 2 3" xfId="5758"/>
    <cellStyle name="ColStyle11 3 22 3" xfId="5759"/>
    <cellStyle name="ColStyle11 3 22 4" xfId="5760"/>
    <cellStyle name="ColStyle11 3 23" xfId="5761"/>
    <cellStyle name="ColStyle11 3 23 2" xfId="5762"/>
    <cellStyle name="ColStyle11 3 23 3" xfId="5763"/>
    <cellStyle name="ColStyle11 3 24" xfId="5764"/>
    <cellStyle name="ColStyle11 3 24 2" xfId="5765"/>
    <cellStyle name="ColStyle11 3 24 3" xfId="5766"/>
    <cellStyle name="ColStyle11 3 25" xfId="5767"/>
    <cellStyle name="ColStyle11 3 25 2" xfId="5768"/>
    <cellStyle name="ColStyle11 3 25 3" xfId="5769"/>
    <cellStyle name="ColStyle11 3 26" xfId="5770"/>
    <cellStyle name="ColStyle11 3 26 2" xfId="5771"/>
    <cellStyle name="ColStyle11 3 27" xfId="5772"/>
    <cellStyle name="ColStyle11 3 27 2" xfId="5773"/>
    <cellStyle name="ColStyle11 3 28" xfId="5774"/>
    <cellStyle name="ColStyle11 3 29" xfId="5775"/>
    <cellStyle name="ColStyle11 3 3" xfId="5776"/>
    <cellStyle name="ColStyle11 3 3 2" xfId="5777"/>
    <cellStyle name="ColStyle11 3 3 2 2" xfId="5778"/>
    <cellStyle name="ColStyle11 3 3 2 2 2" xfId="5779"/>
    <cellStyle name="ColStyle11 3 3 2 2 3" xfId="5780"/>
    <cellStyle name="ColStyle11 3 3 2 3" xfId="5781"/>
    <cellStyle name="ColStyle11 3 3 2 4" xfId="5782"/>
    <cellStyle name="ColStyle11 3 3 3" xfId="5783"/>
    <cellStyle name="ColStyle11 3 3 3 2" xfId="5784"/>
    <cellStyle name="ColStyle11 3 3 3 3" xfId="5785"/>
    <cellStyle name="ColStyle11 3 3 4" xfId="5786"/>
    <cellStyle name="ColStyle11 3 3 5" xfId="5787"/>
    <cellStyle name="ColStyle11 3 3 6" xfId="5788"/>
    <cellStyle name="ColStyle11 3 30" xfId="5789"/>
    <cellStyle name="ColStyle11 3 31" xfId="5790"/>
    <cellStyle name="ColStyle11 3 32" xfId="5791"/>
    <cellStyle name="ColStyle11 3 4" xfId="5792"/>
    <cellStyle name="ColStyle11 3 4 2" xfId="5793"/>
    <cellStyle name="ColStyle11 3 4 2 2" xfId="5794"/>
    <cellStyle name="ColStyle11 3 4 2 3" xfId="5795"/>
    <cellStyle name="ColStyle11 3 4 3" xfId="5796"/>
    <cellStyle name="ColStyle11 3 4 4" xfId="5797"/>
    <cellStyle name="ColStyle11 3 4 5" xfId="5798"/>
    <cellStyle name="ColStyle11 3 5" xfId="5799"/>
    <cellStyle name="ColStyle11 3 5 2" xfId="5800"/>
    <cellStyle name="ColStyle11 3 5 2 2" xfId="5801"/>
    <cellStyle name="ColStyle11 3 5 2 3" xfId="5802"/>
    <cellStyle name="ColStyle11 3 5 3" xfId="5803"/>
    <cellStyle name="ColStyle11 3 5 4" xfId="5804"/>
    <cellStyle name="ColStyle11 3 5 5" xfId="5805"/>
    <cellStyle name="ColStyle11 3 6" xfId="5806"/>
    <cellStyle name="ColStyle11 3 6 2" xfId="5807"/>
    <cellStyle name="ColStyle11 3 6 2 2" xfId="5808"/>
    <cellStyle name="ColStyle11 3 6 2 3" xfId="5809"/>
    <cellStyle name="ColStyle11 3 6 3" xfId="5810"/>
    <cellStyle name="ColStyle11 3 6 4" xfId="5811"/>
    <cellStyle name="ColStyle11 3 6 5" xfId="5812"/>
    <cellStyle name="ColStyle11 3 7" xfId="5813"/>
    <cellStyle name="ColStyle11 3 7 2" xfId="5814"/>
    <cellStyle name="ColStyle11 3 7 2 2" xfId="5815"/>
    <cellStyle name="ColStyle11 3 7 2 3" xfId="5816"/>
    <cellStyle name="ColStyle11 3 7 3" xfId="5817"/>
    <cellStyle name="ColStyle11 3 7 4" xfId="5818"/>
    <cellStyle name="ColStyle11 3 7 5" xfId="5819"/>
    <cellStyle name="ColStyle11 3 8" xfId="5820"/>
    <cellStyle name="ColStyle11 3 8 2" xfId="5821"/>
    <cellStyle name="ColStyle11 3 8 2 2" xfId="5822"/>
    <cellStyle name="ColStyle11 3 8 2 3" xfId="5823"/>
    <cellStyle name="ColStyle11 3 8 3" xfId="5824"/>
    <cellStyle name="ColStyle11 3 8 4" xfId="5825"/>
    <cellStyle name="ColStyle11 3 8 5" xfId="5826"/>
    <cellStyle name="ColStyle11 3 9" xfId="5827"/>
    <cellStyle name="ColStyle11 3 9 2" xfId="5828"/>
    <cellStyle name="ColStyle11 3 9 2 2" xfId="5829"/>
    <cellStyle name="ColStyle11 3 9 2 3" xfId="5830"/>
    <cellStyle name="ColStyle11 3 9 3" xfId="5831"/>
    <cellStyle name="ColStyle11 3 9 4" xfId="5832"/>
    <cellStyle name="ColStyle11 3 9 5" xfId="5833"/>
    <cellStyle name="ColStyle11 30" xfId="5834"/>
    <cellStyle name="ColStyle11 30 2" xfId="5835"/>
    <cellStyle name="ColStyle11 30 2 2" xfId="5836"/>
    <cellStyle name="ColStyle11 30 2 2 2" xfId="5837"/>
    <cellStyle name="ColStyle11 30 2 2 2 2" xfId="5838"/>
    <cellStyle name="ColStyle11 30 2 2 2 3" xfId="5839"/>
    <cellStyle name="ColStyle11 30 2 2 3" xfId="5840"/>
    <cellStyle name="ColStyle11 30 2 2 4" xfId="5841"/>
    <cellStyle name="ColStyle11 30 2 3" xfId="5842"/>
    <cellStyle name="ColStyle11 30 2 3 2" xfId="5843"/>
    <cellStyle name="ColStyle11 30 2 3 3" xfId="5844"/>
    <cellStyle name="ColStyle11 30 2 4" xfId="5845"/>
    <cellStyle name="ColStyle11 30 2 4 2" xfId="5846"/>
    <cellStyle name="ColStyle11 30 2 5" xfId="5847"/>
    <cellStyle name="ColStyle11 30 3" xfId="5848"/>
    <cellStyle name="ColStyle11 30 3 2" xfId="5849"/>
    <cellStyle name="ColStyle11 30 3 2 2" xfId="5850"/>
    <cellStyle name="ColStyle11 30 3 2 3" xfId="5851"/>
    <cellStyle name="ColStyle11 30 3 3" xfId="5852"/>
    <cellStyle name="ColStyle11 30 3 4" xfId="5853"/>
    <cellStyle name="ColStyle11 30 4" xfId="5854"/>
    <cellStyle name="ColStyle11 30 4 2" xfId="5855"/>
    <cellStyle name="ColStyle11 30 4 3" xfId="5856"/>
    <cellStyle name="ColStyle11 30 5" xfId="5857"/>
    <cellStyle name="ColStyle11 30 5 2" xfId="5858"/>
    <cellStyle name="ColStyle11 30 6" xfId="5859"/>
    <cellStyle name="ColStyle11 31" xfId="5860"/>
    <cellStyle name="ColStyle11 31 2" xfId="5861"/>
    <cellStyle name="ColStyle11 31 2 2" xfId="5862"/>
    <cellStyle name="ColStyle11 31 2 2 2" xfId="5863"/>
    <cellStyle name="ColStyle11 31 2 2 2 2" xfId="5864"/>
    <cellStyle name="ColStyle11 31 2 2 2 3" xfId="5865"/>
    <cellStyle name="ColStyle11 31 2 2 3" xfId="5866"/>
    <cellStyle name="ColStyle11 31 2 2 4" xfId="5867"/>
    <cellStyle name="ColStyle11 31 2 3" xfId="5868"/>
    <cellStyle name="ColStyle11 31 2 3 2" xfId="5869"/>
    <cellStyle name="ColStyle11 31 2 3 3" xfId="5870"/>
    <cellStyle name="ColStyle11 31 2 4" xfId="5871"/>
    <cellStyle name="ColStyle11 31 2 4 2" xfId="5872"/>
    <cellStyle name="ColStyle11 31 2 5" xfId="5873"/>
    <cellStyle name="ColStyle11 31 3" xfId="5874"/>
    <cellStyle name="ColStyle11 31 3 2" xfId="5875"/>
    <cellStyle name="ColStyle11 31 3 2 2" xfId="5876"/>
    <cellStyle name="ColStyle11 31 3 2 3" xfId="5877"/>
    <cellStyle name="ColStyle11 31 3 3" xfId="5878"/>
    <cellStyle name="ColStyle11 31 3 4" xfId="5879"/>
    <cellStyle name="ColStyle11 31 4" xfId="5880"/>
    <cellStyle name="ColStyle11 31 4 2" xfId="5881"/>
    <cellStyle name="ColStyle11 31 4 3" xfId="5882"/>
    <cellStyle name="ColStyle11 31 5" xfId="5883"/>
    <cellStyle name="ColStyle11 31 5 2" xfId="5884"/>
    <cellStyle name="ColStyle11 31 6" xfId="5885"/>
    <cellStyle name="ColStyle11 32" xfId="5886"/>
    <cellStyle name="ColStyle11 32 2" xfId="5887"/>
    <cellStyle name="ColStyle11 32 2 2" xfId="5888"/>
    <cellStyle name="ColStyle11 32 2 2 2" xfId="5889"/>
    <cellStyle name="ColStyle11 32 2 2 2 2" xfId="5890"/>
    <cellStyle name="ColStyle11 32 2 2 2 3" xfId="5891"/>
    <cellStyle name="ColStyle11 32 2 2 3" xfId="5892"/>
    <cellStyle name="ColStyle11 32 2 2 4" xfId="5893"/>
    <cellStyle name="ColStyle11 32 2 3" xfId="5894"/>
    <cellStyle name="ColStyle11 32 2 3 2" xfId="5895"/>
    <cellStyle name="ColStyle11 32 2 3 3" xfId="5896"/>
    <cellStyle name="ColStyle11 32 2 4" xfId="5897"/>
    <cellStyle name="ColStyle11 32 2 4 2" xfId="5898"/>
    <cellStyle name="ColStyle11 32 2 5" xfId="5899"/>
    <cellStyle name="ColStyle11 32 3" xfId="5900"/>
    <cellStyle name="ColStyle11 32 3 2" xfId="5901"/>
    <cellStyle name="ColStyle11 32 3 2 2" xfId="5902"/>
    <cellStyle name="ColStyle11 32 3 2 3" xfId="5903"/>
    <cellStyle name="ColStyle11 32 3 3" xfId="5904"/>
    <cellStyle name="ColStyle11 32 3 4" xfId="5905"/>
    <cellStyle name="ColStyle11 32 4" xfId="5906"/>
    <cellStyle name="ColStyle11 32 4 2" xfId="5907"/>
    <cellStyle name="ColStyle11 32 4 3" xfId="5908"/>
    <cellStyle name="ColStyle11 32 5" xfId="5909"/>
    <cellStyle name="ColStyle11 32 5 2" xfId="5910"/>
    <cellStyle name="ColStyle11 32 6" xfId="5911"/>
    <cellStyle name="ColStyle11 33" xfId="5912"/>
    <cellStyle name="ColStyle11 33 2" xfId="5913"/>
    <cellStyle name="ColStyle11 33 2 2" xfId="5914"/>
    <cellStyle name="ColStyle11 33 2 2 2" xfId="5915"/>
    <cellStyle name="ColStyle11 33 2 2 2 2" xfId="5916"/>
    <cellStyle name="ColStyle11 33 2 2 2 3" xfId="5917"/>
    <cellStyle name="ColStyle11 33 2 2 3" xfId="5918"/>
    <cellStyle name="ColStyle11 33 2 2 4" xfId="5919"/>
    <cellStyle name="ColStyle11 33 2 3" xfId="5920"/>
    <cellStyle name="ColStyle11 33 2 3 2" xfId="5921"/>
    <cellStyle name="ColStyle11 33 2 3 3" xfId="5922"/>
    <cellStyle name="ColStyle11 33 2 4" xfId="5923"/>
    <cellStyle name="ColStyle11 33 2 4 2" xfId="5924"/>
    <cellStyle name="ColStyle11 33 2 5" xfId="5925"/>
    <cellStyle name="ColStyle11 33 3" xfId="5926"/>
    <cellStyle name="ColStyle11 33 3 2" xfId="5927"/>
    <cellStyle name="ColStyle11 33 3 2 2" xfId="5928"/>
    <cellStyle name="ColStyle11 33 3 2 3" xfId="5929"/>
    <cellStyle name="ColStyle11 33 3 3" xfId="5930"/>
    <cellStyle name="ColStyle11 33 3 4" xfId="5931"/>
    <cellStyle name="ColStyle11 33 4" xfId="5932"/>
    <cellStyle name="ColStyle11 33 4 2" xfId="5933"/>
    <cellStyle name="ColStyle11 33 4 3" xfId="5934"/>
    <cellStyle name="ColStyle11 33 5" xfId="5935"/>
    <cellStyle name="ColStyle11 33 5 2" xfId="5936"/>
    <cellStyle name="ColStyle11 33 6" xfId="5937"/>
    <cellStyle name="ColStyle11 34" xfId="5938"/>
    <cellStyle name="ColStyle11 34 2" xfId="5939"/>
    <cellStyle name="ColStyle11 34 2 2" xfId="5940"/>
    <cellStyle name="ColStyle11 34 2 2 2" xfId="5941"/>
    <cellStyle name="ColStyle11 34 2 2 2 2" xfId="5942"/>
    <cellStyle name="ColStyle11 34 2 2 2 3" xfId="5943"/>
    <cellStyle name="ColStyle11 34 2 2 3" xfId="5944"/>
    <cellStyle name="ColStyle11 34 2 2 4" xfId="5945"/>
    <cellStyle name="ColStyle11 34 2 3" xfId="5946"/>
    <cellStyle name="ColStyle11 34 2 3 2" xfId="5947"/>
    <cellStyle name="ColStyle11 34 2 3 3" xfId="5948"/>
    <cellStyle name="ColStyle11 34 2 4" xfId="5949"/>
    <cellStyle name="ColStyle11 34 2 4 2" xfId="5950"/>
    <cellStyle name="ColStyle11 34 2 5" xfId="5951"/>
    <cellStyle name="ColStyle11 34 3" xfId="5952"/>
    <cellStyle name="ColStyle11 34 3 2" xfId="5953"/>
    <cellStyle name="ColStyle11 34 3 2 2" xfId="5954"/>
    <cellStyle name="ColStyle11 34 3 2 3" xfId="5955"/>
    <cellStyle name="ColStyle11 34 3 3" xfId="5956"/>
    <cellStyle name="ColStyle11 34 3 4" xfId="5957"/>
    <cellStyle name="ColStyle11 34 4" xfId="5958"/>
    <cellStyle name="ColStyle11 34 4 2" xfId="5959"/>
    <cellStyle name="ColStyle11 34 4 3" xfId="5960"/>
    <cellStyle name="ColStyle11 34 5" xfId="5961"/>
    <cellStyle name="ColStyle11 34 5 2" xfId="5962"/>
    <cellStyle name="ColStyle11 34 6" xfId="5963"/>
    <cellStyle name="ColStyle11 35" xfId="5964"/>
    <cellStyle name="ColStyle11 35 2" xfId="5965"/>
    <cellStyle name="ColStyle11 35 2 2" xfId="5966"/>
    <cellStyle name="ColStyle11 35 2 2 2" xfId="5967"/>
    <cellStyle name="ColStyle11 35 2 2 2 2" xfId="5968"/>
    <cellStyle name="ColStyle11 35 2 2 2 3" xfId="5969"/>
    <cellStyle name="ColStyle11 35 2 2 3" xfId="5970"/>
    <cellStyle name="ColStyle11 35 2 2 4" xfId="5971"/>
    <cellStyle name="ColStyle11 35 2 3" xfId="5972"/>
    <cellStyle name="ColStyle11 35 2 3 2" xfId="5973"/>
    <cellStyle name="ColStyle11 35 2 3 3" xfId="5974"/>
    <cellStyle name="ColStyle11 35 2 4" xfId="5975"/>
    <cellStyle name="ColStyle11 35 2 4 2" xfId="5976"/>
    <cellStyle name="ColStyle11 35 2 5" xfId="5977"/>
    <cellStyle name="ColStyle11 35 3" xfId="5978"/>
    <cellStyle name="ColStyle11 35 3 2" xfId="5979"/>
    <cellStyle name="ColStyle11 35 3 2 2" xfId="5980"/>
    <cellStyle name="ColStyle11 35 3 2 3" xfId="5981"/>
    <cellStyle name="ColStyle11 35 3 3" xfId="5982"/>
    <cellStyle name="ColStyle11 35 3 4" xfId="5983"/>
    <cellStyle name="ColStyle11 35 4" xfId="5984"/>
    <cellStyle name="ColStyle11 35 4 2" xfId="5985"/>
    <cellStyle name="ColStyle11 35 4 3" xfId="5986"/>
    <cellStyle name="ColStyle11 35 5" xfId="5987"/>
    <cellStyle name="ColStyle11 35 5 2" xfId="5988"/>
    <cellStyle name="ColStyle11 35 6" xfId="5989"/>
    <cellStyle name="ColStyle11 36" xfId="5990"/>
    <cellStyle name="ColStyle11 36 2" xfId="5991"/>
    <cellStyle name="ColStyle11 36 2 2" xfId="5992"/>
    <cellStyle name="ColStyle11 36 2 2 2" xfId="5993"/>
    <cellStyle name="ColStyle11 36 2 2 3" xfId="5994"/>
    <cellStyle name="ColStyle11 36 2 3" xfId="5995"/>
    <cellStyle name="ColStyle11 36 2 4" xfId="5996"/>
    <cellStyle name="ColStyle11 36 3" xfId="5997"/>
    <cellStyle name="ColStyle11 36 3 2" xfId="5998"/>
    <cellStyle name="ColStyle11 36 3 3" xfId="5999"/>
    <cellStyle name="ColStyle11 36 4" xfId="6000"/>
    <cellStyle name="ColStyle11 36 4 2" xfId="6001"/>
    <cellStyle name="ColStyle11 36 5" xfId="6002"/>
    <cellStyle name="ColStyle11 37" xfId="6003"/>
    <cellStyle name="ColStyle11 37 2" xfId="6004"/>
    <cellStyle name="ColStyle11 37 2 2" xfId="6005"/>
    <cellStyle name="ColStyle11 37 2 2 2" xfId="6006"/>
    <cellStyle name="ColStyle11 37 2 2 3" xfId="6007"/>
    <cellStyle name="ColStyle11 37 2 3" xfId="6008"/>
    <cellStyle name="ColStyle11 37 2 4" xfId="6009"/>
    <cellStyle name="ColStyle11 37 3" xfId="6010"/>
    <cellStyle name="ColStyle11 37 3 2" xfId="6011"/>
    <cellStyle name="ColStyle11 37 3 3" xfId="6012"/>
    <cellStyle name="ColStyle11 37 4" xfId="6013"/>
    <cellStyle name="ColStyle11 37 4 2" xfId="6014"/>
    <cellStyle name="ColStyle11 37 5" xfId="6015"/>
    <cellStyle name="ColStyle11 38" xfId="6016"/>
    <cellStyle name="ColStyle11 38 2" xfId="6017"/>
    <cellStyle name="ColStyle11 38 2 2" xfId="6018"/>
    <cellStyle name="ColStyle11 38 2 2 2" xfId="6019"/>
    <cellStyle name="ColStyle11 38 2 2 3" xfId="6020"/>
    <cellStyle name="ColStyle11 38 2 3" xfId="6021"/>
    <cellStyle name="ColStyle11 38 2 4" xfId="6022"/>
    <cellStyle name="ColStyle11 38 3" xfId="6023"/>
    <cellStyle name="ColStyle11 38 3 2" xfId="6024"/>
    <cellStyle name="ColStyle11 38 3 3" xfId="6025"/>
    <cellStyle name="ColStyle11 38 4" xfId="6026"/>
    <cellStyle name="ColStyle11 38 4 2" xfId="6027"/>
    <cellStyle name="ColStyle11 38 5" xfId="6028"/>
    <cellStyle name="ColStyle11 39" xfId="6029"/>
    <cellStyle name="ColStyle11 39 2" xfId="6030"/>
    <cellStyle name="ColStyle11 39 2 2" xfId="6031"/>
    <cellStyle name="ColStyle11 39 2 3" xfId="6032"/>
    <cellStyle name="ColStyle11 39 3" xfId="6033"/>
    <cellStyle name="ColStyle11 39 4" xfId="6034"/>
    <cellStyle name="ColStyle11 4" xfId="6035"/>
    <cellStyle name="ColStyle11 4 10" xfId="6036"/>
    <cellStyle name="ColStyle11 4 11" xfId="6037"/>
    <cellStyle name="ColStyle11 4 12" xfId="6038"/>
    <cellStyle name="ColStyle11 4 13" xfId="6039"/>
    <cellStyle name="ColStyle11 4 14" xfId="6040"/>
    <cellStyle name="ColStyle11 4 2" xfId="6041"/>
    <cellStyle name="ColStyle11 4 2 2" xfId="6042"/>
    <cellStyle name="ColStyle11 4 2 2 2" xfId="6043"/>
    <cellStyle name="ColStyle11 4 2 2 2 2" xfId="6044"/>
    <cellStyle name="ColStyle11 4 2 2 2 3" xfId="6045"/>
    <cellStyle name="ColStyle11 4 2 2 3" xfId="6046"/>
    <cellStyle name="ColStyle11 4 2 2 4" xfId="6047"/>
    <cellStyle name="ColStyle11 4 2 3" xfId="6048"/>
    <cellStyle name="ColStyle11 4 2 3 2" xfId="6049"/>
    <cellStyle name="ColStyle11 4 2 3 3" xfId="6050"/>
    <cellStyle name="ColStyle11 4 2 4" xfId="6051"/>
    <cellStyle name="ColStyle11 4 2 4 2" xfId="6052"/>
    <cellStyle name="ColStyle11 4 2 5" xfId="6053"/>
    <cellStyle name="ColStyle11 4 3" xfId="6054"/>
    <cellStyle name="ColStyle11 4 3 2" xfId="6055"/>
    <cellStyle name="ColStyle11 4 3 2 2" xfId="6056"/>
    <cellStyle name="ColStyle11 4 3 2 3" xfId="6057"/>
    <cellStyle name="ColStyle11 4 3 3" xfId="6058"/>
    <cellStyle name="ColStyle11 4 3 4" xfId="6059"/>
    <cellStyle name="ColStyle11 4 4" xfId="6060"/>
    <cellStyle name="ColStyle11 4 4 2" xfId="6061"/>
    <cellStyle name="ColStyle11 4 4 2 2" xfId="6062"/>
    <cellStyle name="ColStyle11 4 4 2 3" xfId="6063"/>
    <cellStyle name="ColStyle11 4 4 3" xfId="6064"/>
    <cellStyle name="ColStyle11 4 4 4" xfId="6065"/>
    <cellStyle name="ColStyle11 4 5" xfId="6066"/>
    <cellStyle name="ColStyle11 4 5 2" xfId="6067"/>
    <cellStyle name="ColStyle11 4 5 3" xfId="6068"/>
    <cellStyle name="ColStyle11 4 6" xfId="6069"/>
    <cellStyle name="ColStyle11 4 6 2" xfId="6070"/>
    <cellStyle name="ColStyle11 4 6 3" xfId="6071"/>
    <cellStyle name="ColStyle11 4 7" xfId="6072"/>
    <cellStyle name="ColStyle11 4 7 2" xfId="6073"/>
    <cellStyle name="ColStyle11 4 7 3" xfId="6074"/>
    <cellStyle name="ColStyle11 4 8" xfId="6075"/>
    <cellStyle name="ColStyle11 4 8 2" xfId="6076"/>
    <cellStyle name="ColStyle11 4 9" xfId="6077"/>
    <cellStyle name="ColStyle11 4 9 2" xfId="6078"/>
    <cellStyle name="ColStyle11 40" xfId="6079"/>
    <cellStyle name="ColStyle11 40 2" xfId="6080"/>
    <cellStyle name="ColStyle11 40 2 2" xfId="6081"/>
    <cellStyle name="ColStyle11 40 2 3" xfId="6082"/>
    <cellStyle name="ColStyle11 40 3" xfId="6083"/>
    <cellStyle name="ColStyle11 40 4" xfId="6084"/>
    <cellStyle name="ColStyle11 41" xfId="6085"/>
    <cellStyle name="ColStyle11 41 2" xfId="6086"/>
    <cellStyle name="ColStyle11 41 2 2" xfId="6087"/>
    <cellStyle name="ColStyle11 41 2 3" xfId="6088"/>
    <cellStyle name="ColStyle11 41 3" xfId="6089"/>
    <cellStyle name="ColStyle11 41 4" xfId="6090"/>
    <cellStyle name="ColStyle11 42" xfId="6091"/>
    <cellStyle name="ColStyle11 42 2" xfId="6092"/>
    <cellStyle name="ColStyle11 42 2 2" xfId="6093"/>
    <cellStyle name="ColStyle11 42 2 3" xfId="6094"/>
    <cellStyle name="ColStyle11 42 3" xfId="6095"/>
    <cellStyle name="ColStyle11 42 4" xfId="6096"/>
    <cellStyle name="ColStyle11 43" xfId="6097"/>
    <cellStyle name="ColStyle11 43 2" xfId="6098"/>
    <cellStyle name="ColStyle11 43 3" xfId="6099"/>
    <cellStyle name="ColStyle11 44" xfId="6100"/>
    <cellStyle name="ColStyle11 44 2" xfId="6101"/>
    <cellStyle name="ColStyle11 44 3" xfId="6102"/>
    <cellStyle name="ColStyle11 45" xfId="6103"/>
    <cellStyle name="ColStyle11 45 2" xfId="6104"/>
    <cellStyle name="ColStyle11 46" xfId="6105"/>
    <cellStyle name="ColStyle11 46 2" xfId="6106"/>
    <cellStyle name="ColStyle11 47" xfId="6107"/>
    <cellStyle name="ColStyle11 48" xfId="6108"/>
    <cellStyle name="ColStyle11 49" xfId="6109"/>
    <cellStyle name="ColStyle11 5" xfId="6110"/>
    <cellStyle name="ColStyle11 5 10" xfId="6111"/>
    <cellStyle name="ColStyle11 5 11" xfId="6112"/>
    <cellStyle name="ColStyle11 5 12" xfId="6113"/>
    <cellStyle name="ColStyle11 5 13" xfId="6114"/>
    <cellStyle name="ColStyle11 5 14" xfId="6115"/>
    <cellStyle name="ColStyle11 5 2" xfId="6116"/>
    <cellStyle name="ColStyle11 5 2 2" xfId="6117"/>
    <cellStyle name="ColStyle11 5 2 2 2" xfId="6118"/>
    <cellStyle name="ColStyle11 5 2 2 2 2" xfId="6119"/>
    <cellStyle name="ColStyle11 5 2 2 2 3" xfId="6120"/>
    <cellStyle name="ColStyle11 5 2 2 3" xfId="6121"/>
    <cellStyle name="ColStyle11 5 2 2 4" xfId="6122"/>
    <cellStyle name="ColStyle11 5 2 3" xfId="6123"/>
    <cellStyle name="ColStyle11 5 2 3 2" xfId="6124"/>
    <cellStyle name="ColStyle11 5 2 3 3" xfId="6125"/>
    <cellStyle name="ColStyle11 5 2 4" xfId="6126"/>
    <cellStyle name="ColStyle11 5 2 4 2" xfId="6127"/>
    <cellStyle name="ColStyle11 5 2 5" xfId="6128"/>
    <cellStyle name="ColStyle11 5 3" xfId="6129"/>
    <cellStyle name="ColStyle11 5 3 2" xfId="6130"/>
    <cellStyle name="ColStyle11 5 3 2 2" xfId="6131"/>
    <cellStyle name="ColStyle11 5 3 2 3" xfId="6132"/>
    <cellStyle name="ColStyle11 5 3 3" xfId="6133"/>
    <cellStyle name="ColStyle11 5 3 4" xfId="6134"/>
    <cellStyle name="ColStyle11 5 4" xfId="6135"/>
    <cellStyle name="ColStyle11 5 4 2" xfId="6136"/>
    <cellStyle name="ColStyle11 5 4 2 2" xfId="6137"/>
    <cellStyle name="ColStyle11 5 4 2 3" xfId="6138"/>
    <cellStyle name="ColStyle11 5 4 3" xfId="6139"/>
    <cellStyle name="ColStyle11 5 4 4" xfId="6140"/>
    <cellStyle name="ColStyle11 5 5" xfId="6141"/>
    <cellStyle name="ColStyle11 5 5 2" xfId="6142"/>
    <cellStyle name="ColStyle11 5 5 3" xfId="6143"/>
    <cellStyle name="ColStyle11 5 6" xfId="6144"/>
    <cellStyle name="ColStyle11 5 6 2" xfId="6145"/>
    <cellStyle name="ColStyle11 5 6 3" xfId="6146"/>
    <cellStyle name="ColStyle11 5 7" xfId="6147"/>
    <cellStyle name="ColStyle11 5 7 2" xfId="6148"/>
    <cellStyle name="ColStyle11 5 7 3" xfId="6149"/>
    <cellStyle name="ColStyle11 5 8" xfId="6150"/>
    <cellStyle name="ColStyle11 5 8 2" xfId="6151"/>
    <cellStyle name="ColStyle11 5 9" xfId="6152"/>
    <cellStyle name="ColStyle11 5 9 2" xfId="6153"/>
    <cellStyle name="ColStyle11 50" xfId="6154"/>
    <cellStyle name="ColStyle11 51" xfId="6155"/>
    <cellStyle name="ColStyle11 52" xfId="6156"/>
    <cellStyle name="ColStyle11 53" xfId="6157"/>
    <cellStyle name="ColStyle11 54" xfId="6158"/>
    <cellStyle name="ColStyle11 55" xfId="6159"/>
    <cellStyle name="ColStyle11 6" xfId="6160"/>
    <cellStyle name="ColStyle11 6 10" xfId="6161"/>
    <cellStyle name="ColStyle11 6 11" xfId="6162"/>
    <cellStyle name="ColStyle11 6 12" xfId="6163"/>
    <cellStyle name="ColStyle11 6 13" xfId="6164"/>
    <cellStyle name="ColStyle11 6 14" xfId="6165"/>
    <cellStyle name="ColStyle11 6 2" xfId="6166"/>
    <cellStyle name="ColStyle11 6 2 2" xfId="6167"/>
    <cellStyle name="ColStyle11 6 2 2 2" xfId="6168"/>
    <cellStyle name="ColStyle11 6 2 2 2 2" xfId="6169"/>
    <cellStyle name="ColStyle11 6 2 2 2 3" xfId="6170"/>
    <cellStyle name="ColStyle11 6 2 2 3" xfId="6171"/>
    <cellStyle name="ColStyle11 6 2 2 4" xfId="6172"/>
    <cellStyle name="ColStyle11 6 2 3" xfId="6173"/>
    <cellStyle name="ColStyle11 6 2 3 2" xfId="6174"/>
    <cellStyle name="ColStyle11 6 2 3 3" xfId="6175"/>
    <cellStyle name="ColStyle11 6 2 4" xfId="6176"/>
    <cellStyle name="ColStyle11 6 2 4 2" xfId="6177"/>
    <cellStyle name="ColStyle11 6 2 5" xfId="6178"/>
    <cellStyle name="ColStyle11 6 3" xfId="6179"/>
    <cellStyle name="ColStyle11 6 3 2" xfId="6180"/>
    <cellStyle name="ColStyle11 6 3 2 2" xfId="6181"/>
    <cellStyle name="ColStyle11 6 3 2 3" xfId="6182"/>
    <cellStyle name="ColStyle11 6 3 3" xfId="6183"/>
    <cellStyle name="ColStyle11 6 3 4" xfId="6184"/>
    <cellStyle name="ColStyle11 6 4" xfId="6185"/>
    <cellStyle name="ColStyle11 6 4 2" xfId="6186"/>
    <cellStyle name="ColStyle11 6 4 2 2" xfId="6187"/>
    <cellStyle name="ColStyle11 6 4 2 3" xfId="6188"/>
    <cellStyle name="ColStyle11 6 4 3" xfId="6189"/>
    <cellStyle name="ColStyle11 6 4 4" xfId="6190"/>
    <cellStyle name="ColStyle11 6 5" xfId="6191"/>
    <cellStyle name="ColStyle11 6 5 2" xfId="6192"/>
    <cellStyle name="ColStyle11 6 5 3" xfId="6193"/>
    <cellStyle name="ColStyle11 6 6" xfId="6194"/>
    <cellStyle name="ColStyle11 6 6 2" xfId="6195"/>
    <cellStyle name="ColStyle11 6 6 3" xfId="6196"/>
    <cellStyle name="ColStyle11 6 7" xfId="6197"/>
    <cellStyle name="ColStyle11 6 7 2" xfId="6198"/>
    <cellStyle name="ColStyle11 6 7 3" xfId="6199"/>
    <cellStyle name="ColStyle11 6 8" xfId="6200"/>
    <cellStyle name="ColStyle11 6 8 2" xfId="6201"/>
    <cellStyle name="ColStyle11 6 9" xfId="6202"/>
    <cellStyle name="ColStyle11 6 9 2" xfId="6203"/>
    <cellStyle name="ColStyle11 7" xfId="6204"/>
    <cellStyle name="ColStyle11 7 10" xfId="6205"/>
    <cellStyle name="ColStyle11 7 2" xfId="6206"/>
    <cellStyle name="ColStyle11 7 2 2" xfId="6207"/>
    <cellStyle name="ColStyle11 7 2 2 2" xfId="6208"/>
    <cellStyle name="ColStyle11 7 2 2 2 2" xfId="6209"/>
    <cellStyle name="ColStyle11 7 2 2 2 3" xfId="6210"/>
    <cellStyle name="ColStyle11 7 2 2 3" xfId="6211"/>
    <cellStyle name="ColStyle11 7 2 2 4" xfId="6212"/>
    <cellStyle name="ColStyle11 7 2 3" xfId="6213"/>
    <cellStyle name="ColStyle11 7 2 3 2" xfId="6214"/>
    <cellStyle name="ColStyle11 7 2 3 3" xfId="6215"/>
    <cellStyle name="ColStyle11 7 2 4" xfId="6216"/>
    <cellStyle name="ColStyle11 7 2 4 2" xfId="6217"/>
    <cellStyle name="ColStyle11 7 2 5" xfId="6218"/>
    <cellStyle name="ColStyle11 7 3" xfId="6219"/>
    <cellStyle name="ColStyle11 7 3 2" xfId="6220"/>
    <cellStyle name="ColStyle11 7 3 2 2" xfId="6221"/>
    <cellStyle name="ColStyle11 7 3 2 3" xfId="6222"/>
    <cellStyle name="ColStyle11 7 3 3" xfId="6223"/>
    <cellStyle name="ColStyle11 7 3 4" xfId="6224"/>
    <cellStyle name="ColStyle11 7 4" xfId="6225"/>
    <cellStyle name="ColStyle11 7 4 2" xfId="6226"/>
    <cellStyle name="ColStyle11 7 4 2 2" xfId="6227"/>
    <cellStyle name="ColStyle11 7 4 2 3" xfId="6228"/>
    <cellStyle name="ColStyle11 7 4 3" xfId="6229"/>
    <cellStyle name="ColStyle11 7 4 4" xfId="6230"/>
    <cellStyle name="ColStyle11 7 5" xfId="6231"/>
    <cellStyle name="ColStyle11 7 5 2" xfId="6232"/>
    <cellStyle name="ColStyle11 7 5 3" xfId="6233"/>
    <cellStyle name="ColStyle11 7 6" xfId="6234"/>
    <cellStyle name="ColStyle11 7 6 2" xfId="6235"/>
    <cellStyle name="ColStyle11 7 6 3" xfId="6236"/>
    <cellStyle name="ColStyle11 7 7" xfId="6237"/>
    <cellStyle name="ColStyle11 7 7 2" xfId="6238"/>
    <cellStyle name="ColStyle11 7 7 3" xfId="6239"/>
    <cellStyle name="ColStyle11 7 8" xfId="6240"/>
    <cellStyle name="ColStyle11 7 9" xfId="6241"/>
    <cellStyle name="ColStyle11 8" xfId="6242"/>
    <cellStyle name="ColStyle11 8 10" xfId="6243"/>
    <cellStyle name="ColStyle11 8 2" xfId="6244"/>
    <cellStyle name="ColStyle11 8 2 2" xfId="6245"/>
    <cellStyle name="ColStyle11 8 2 2 2" xfId="6246"/>
    <cellStyle name="ColStyle11 8 2 2 2 2" xfId="6247"/>
    <cellStyle name="ColStyle11 8 2 2 2 3" xfId="6248"/>
    <cellStyle name="ColStyle11 8 2 2 3" xfId="6249"/>
    <cellStyle name="ColStyle11 8 2 2 4" xfId="6250"/>
    <cellStyle name="ColStyle11 8 2 3" xfId="6251"/>
    <cellStyle name="ColStyle11 8 2 3 2" xfId="6252"/>
    <cellStyle name="ColStyle11 8 2 3 3" xfId="6253"/>
    <cellStyle name="ColStyle11 8 2 4" xfId="6254"/>
    <cellStyle name="ColStyle11 8 2 4 2" xfId="6255"/>
    <cellStyle name="ColStyle11 8 2 5" xfId="6256"/>
    <cellStyle name="ColStyle11 8 3" xfId="6257"/>
    <cellStyle name="ColStyle11 8 3 2" xfId="6258"/>
    <cellStyle name="ColStyle11 8 3 2 2" xfId="6259"/>
    <cellStyle name="ColStyle11 8 3 2 3" xfId="6260"/>
    <cellStyle name="ColStyle11 8 3 3" xfId="6261"/>
    <cellStyle name="ColStyle11 8 3 4" xfId="6262"/>
    <cellStyle name="ColStyle11 8 4" xfId="6263"/>
    <cellStyle name="ColStyle11 8 4 2" xfId="6264"/>
    <cellStyle name="ColStyle11 8 4 2 2" xfId="6265"/>
    <cellStyle name="ColStyle11 8 4 2 3" xfId="6266"/>
    <cellStyle name="ColStyle11 8 4 3" xfId="6267"/>
    <cellStyle name="ColStyle11 8 4 4" xfId="6268"/>
    <cellStyle name="ColStyle11 8 5" xfId="6269"/>
    <cellStyle name="ColStyle11 8 5 2" xfId="6270"/>
    <cellStyle name="ColStyle11 8 5 3" xfId="6271"/>
    <cellStyle name="ColStyle11 8 6" xfId="6272"/>
    <cellStyle name="ColStyle11 8 6 2" xfId="6273"/>
    <cellStyle name="ColStyle11 8 6 3" xfId="6274"/>
    <cellStyle name="ColStyle11 8 7" xfId="6275"/>
    <cellStyle name="ColStyle11 8 7 2" xfId="6276"/>
    <cellStyle name="ColStyle11 8 7 3" xfId="6277"/>
    <cellStyle name="ColStyle11 8 8" xfId="6278"/>
    <cellStyle name="ColStyle11 8 9" xfId="6279"/>
    <cellStyle name="ColStyle11 9" xfId="6280"/>
    <cellStyle name="ColStyle11 9 10" xfId="6281"/>
    <cellStyle name="ColStyle11 9 2" xfId="6282"/>
    <cellStyle name="ColStyle11 9 2 2" xfId="6283"/>
    <cellStyle name="ColStyle11 9 2 2 2" xfId="6284"/>
    <cellStyle name="ColStyle11 9 2 2 2 2" xfId="6285"/>
    <cellStyle name="ColStyle11 9 2 2 2 3" xfId="6286"/>
    <cellStyle name="ColStyle11 9 2 2 3" xfId="6287"/>
    <cellStyle name="ColStyle11 9 2 2 4" xfId="6288"/>
    <cellStyle name="ColStyle11 9 2 3" xfId="6289"/>
    <cellStyle name="ColStyle11 9 2 3 2" xfId="6290"/>
    <cellStyle name="ColStyle11 9 2 3 3" xfId="6291"/>
    <cellStyle name="ColStyle11 9 2 4" xfId="6292"/>
    <cellStyle name="ColStyle11 9 2 4 2" xfId="6293"/>
    <cellStyle name="ColStyle11 9 2 5" xfId="6294"/>
    <cellStyle name="ColStyle11 9 3" xfId="6295"/>
    <cellStyle name="ColStyle11 9 3 2" xfId="6296"/>
    <cellStyle name="ColStyle11 9 3 2 2" xfId="6297"/>
    <cellStyle name="ColStyle11 9 3 2 3" xfId="6298"/>
    <cellStyle name="ColStyle11 9 3 3" xfId="6299"/>
    <cellStyle name="ColStyle11 9 3 4" xfId="6300"/>
    <cellStyle name="ColStyle11 9 4" xfId="6301"/>
    <cellStyle name="ColStyle11 9 4 2" xfId="6302"/>
    <cellStyle name="ColStyle11 9 4 2 2" xfId="6303"/>
    <cellStyle name="ColStyle11 9 4 2 3" xfId="6304"/>
    <cellStyle name="ColStyle11 9 4 3" xfId="6305"/>
    <cellStyle name="ColStyle11 9 4 4" xfId="6306"/>
    <cellStyle name="ColStyle11 9 5" xfId="6307"/>
    <cellStyle name="ColStyle11 9 5 2" xfId="6308"/>
    <cellStyle name="ColStyle11 9 5 3" xfId="6309"/>
    <cellStyle name="ColStyle11 9 6" xfId="6310"/>
    <cellStyle name="ColStyle11 9 6 2" xfId="6311"/>
    <cellStyle name="ColStyle11 9 6 3" xfId="6312"/>
    <cellStyle name="ColStyle11 9 7" xfId="6313"/>
    <cellStyle name="ColStyle11 9 7 2" xfId="6314"/>
    <cellStyle name="ColStyle11 9 7 3" xfId="6315"/>
    <cellStyle name="ColStyle11 9 8" xfId="6316"/>
    <cellStyle name="ColStyle11 9 9" xfId="6317"/>
    <cellStyle name="ColStyle12" xfId="6318"/>
    <cellStyle name="ColStyle12 10" xfId="6319"/>
    <cellStyle name="ColStyle12 10 10" xfId="6320"/>
    <cellStyle name="ColStyle12 10 2" xfId="6321"/>
    <cellStyle name="ColStyle12 10 2 2" xfId="6322"/>
    <cellStyle name="ColStyle12 10 2 2 2" xfId="6323"/>
    <cellStyle name="ColStyle12 10 2 2 2 2" xfId="6324"/>
    <cellStyle name="ColStyle12 10 2 2 2 3" xfId="6325"/>
    <cellStyle name="ColStyle12 10 2 2 3" xfId="6326"/>
    <cellStyle name="ColStyle12 10 2 2 4" xfId="6327"/>
    <cellStyle name="ColStyle12 10 2 3" xfId="6328"/>
    <cellStyle name="ColStyle12 10 2 3 2" xfId="6329"/>
    <cellStyle name="ColStyle12 10 2 3 3" xfId="6330"/>
    <cellStyle name="ColStyle12 10 2 4" xfId="6331"/>
    <cellStyle name="ColStyle12 10 2 4 2" xfId="6332"/>
    <cellStyle name="ColStyle12 10 2 5" xfId="6333"/>
    <cellStyle name="ColStyle12 10 3" xfId="6334"/>
    <cellStyle name="ColStyle12 10 3 2" xfId="6335"/>
    <cellStyle name="ColStyle12 10 3 2 2" xfId="6336"/>
    <cellStyle name="ColStyle12 10 3 2 3" xfId="6337"/>
    <cellStyle name="ColStyle12 10 3 3" xfId="6338"/>
    <cellStyle name="ColStyle12 10 3 4" xfId="6339"/>
    <cellStyle name="ColStyle12 10 4" xfId="6340"/>
    <cellStyle name="ColStyle12 10 4 2" xfId="6341"/>
    <cellStyle name="ColStyle12 10 4 2 2" xfId="6342"/>
    <cellStyle name="ColStyle12 10 4 2 3" xfId="6343"/>
    <cellStyle name="ColStyle12 10 4 3" xfId="6344"/>
    <cellStyle name="ColStyle12 10 4 4" xfId="6345"/>
    <cellStyle name="ColStyle12 10 5" xfId="6346"/>
    <cellStyle name="ColStyle12 10 5 2" xfId="6347"/>
    <cellStyle name="ColStyle12 10 5 3" xfId="6348"/>
    <cellStyle name="ColStyle12 10 6" xfId="6349"/>
    <cellStyle name="ColStyle12 10 6 2" xfId="6350"/>
    <cellStyle name="ColStyle12 10 6 3" xfId="6351"/>
    <cellStyle name="ColStyle12 10 7" xfId="6352"/>
    <cellStyle name="ColStyle12 10 7 2" xfId="6353"/>
    <cellStyle name="ColStyle12 10 7 3" xfId="6354"/>
    <cellStyle name="ColStyle12 10 8" xfId="6355"/>
    <cellStyle name="ColStyle12 10 9" xfId="6356"/>
    <cellStyle name="ColStyle12 11" xfId="6357"/>
    <cellStyle name="ColStyle12 11 10" xfId="6358"/>
    <cellStyle name="ColStyle12 11 2" xfId="6359"/>
    <cellStyle name="ColStyle12 11 2 2" xfId="6360"/>
    <cellStyle name="ColStyle12 11 2 2 2" xfId="6361"/>
    <cellStyle name="ColStyle12 11 2 2 2 2" xfId="6362"/>
    <cellStyle name="ColStyle12 11 2 2 2 3" xfId="6363"/>
    <cellStyle name="ColStyle12 11 2 2 3" xfId="6364"/>
    <cellStyle name="ColStyle12 11 2 2 4" xfId="6365"/>
    <cellStyle name="ColStyle12 11 2 3" xfId="6366"/>
    <cellStyle name="ColStyle12 11 2 3 2" xfId="6367"/>
    <cellStyle name="ColStyle12 11 2 3 3" xfId="6368"/>
    <cellStyle name="ColStyle12 11 2 4" xfId="6369"/>
    <cellStyle name="ColStyle12 11 2 4 2" xfId="6370"/>
    <cellStyle name="ColStyle12 11 2 5" xfId="6371"/>
    <cellStyle name="ColStyle12 11 3" xfId="6372"/>
    <cellStyle name="ColStyle12 11 3 2" xfId="6373"/>
    <cellStyle name="ColStyle12 11 3 2 2" xfId="6374"/>
    <cellStyle name="ColStyle12 11 3 2 3" xfId="6375"/>
    <cellStyle name="ColStyle12 11 3 3" xfId="6376"/>
    <cellStyle name="ColStyle12 11 3 4" xfId="6377"/>
    <cellStyle name="ColStyle12 11 4" xfId="6378"/>
    <cellStyle name="ColStyle12 11 4 2" xfId="6379"/>
    <cellStyle name="ColStyle12 11 4 2 2" xfId="6380"/>
    <cellStyle name="ColStyle12 11 4 2 3" xfId="6381"/>
    <cellStyle name="ColStyle12 11 4 3" xfId="6382"/>
    <cellStyle name="ColStyle12 11 4 4" xfId="6383"/>
    <cellStyle name="ColStyle12 11 5" xfId="6384"/>
    <cellStyle name="ColStyle12 11 5 2" xfId="6385"/>
    <cellStyle name="ColStyle12 11 5 3" xfId="6386"/>
    <cellStyle name="ColStyle12 11 6" xfId="6387"/>
    <cellStyle name="ColStyle12 11 6 2" xfId="6388"/>
    <cellStyle name="ColStyle12 11 6 3" xfId="6389"/>
    <cellStyle name="ColStyle12 11 7" xfId="6390"/>
    <cellStyle name="ColStyle12 11 7 2" xfId="6391"/>
    <cellStyle name="ColStyle12 11 7 3" xfId="6392"/>
    <cellStyle name="ColStyle12 11 8" xfId="6393"/>
    <cellStyle name="ColStyle12 11 9" xfId="6394"/>
    <cellStyle name="ColStyle12 12" xfId="6395"/>
    <cellStyle name="ColStyle12 12 10" xfId="6396"/>
    <cellStyle name="ColStyle12 12 2" xfId="6397"/>
    <cellStyle name="ColStyle12 12 2 2" xfId="6398"/>
    <cellStyle name="ColStyle12 12 2 2 2" xfId="6399"/>
    <cellStyle name="ColStyle12 12 2 2 2 2" xfId="6400"/>
    <cellStyle name="ColStyle12 12 2 2 2 3" xfId="6401"/>
    <cellStyle name="ColStyle12 12 2 2 3" xfId="6402"/>
    <cellStyle name="ColStyle12 12 2 2 4" xfId="6403"/>
    <cellStyle name="ColStyle12 12 2 3" xfId="6404"/>
    <cellStyle name="ColStyle12 12 2 3 2" xfId="6405"/>
    <cellStyle name="ColStyle12 12 2 3 3" xfId="6406"/>
    <cellStyle name="ColStyle12 12 2 4" xfId="6407"/>
    <cellStyle name="ColStyle12 12 2 4 2" xfId="6408"/>
    <cellStyle name="ColStyle12 12 2 5" xfId="6409"/>
    <cellStyle name="ColStyle12 12 3" xfId="6410"/>
    <cellStyle name="ColStyle12 12 3 2" xfId="6411"/>
    <cellStyle name="ColStyle12 12 3 2 2" xfId="6412"/>
    <cellStyle name="ColStyle12 12 3 2 3" xfId="6413"/>
    <cellStyle name="ColStyle12 12 3 3" xfId="6414"/>
    <cellStyle name="ColStyle12 12 3 4" xfId="6415"/>
    <cellStyle name="ColStyle12 12 4" xfId="6416"/>
    <cellStyle name="ColStyle12 12 4 2" xfId="6417"/>
    <cellStyle name="ColStyle12 12 4 2 2" xfId="6418"/>
    <cellStyle name="ColStyle12 12 4 2 3" xfId="6419"/>
    <cellStyle name="ColStyle12 12 4 3" xfId="6420"/>
    <cellStyle name="ColStyle12 12 4 4" xfId="6421"/>
    <cellStyle name="ColStyle12 12 5" xfId="6422"/>
    <cellStyle name="ColStyle12 12 5 2" xfId="6423"/>
    <cellStyle name="ColStyle12 12 5 3" xfId="6424"/>
    <cellStyle name="ColStyle12 12 6" xfId="6425"/>
    <cellStyle name="ColStyle12 12 6 2" xfId="6426"/>
    <cellStyle name="ColStyle12 12 6 3" xfId="6427"/>
    <cellStyle name="ColStyle12 12 7" xfId="6428"/>
    <cellStyle name="ColStyle12 12 7 2" xfId="6429"/>
    <cellStyle name="ColStyle12 12 7 3" xfId="6430"/>
    <cellStyle name="ColStyle12 12 8" xfId="6431"/>
    <cellStyle name="ColStyle12 12 9" xfId="6432"/>
    <cellStyle name="ColStyle12 13" xfId="6433"/>
    <cellStyle name="ColStyle12 13 10" xfId="6434"/>
    <cellStyle name="ColStyle12 13 2" xfId="6435"/>
    <cellStyle name="ColStyle12 13 2 2" xfId="6436"/>
    <cellStyle name="ColStyle12 13 2 2 2" xfId="6437"/>
    <cellStyle name="ColStyle12 13 2 2 2 2" xfId="6438"/>
    <cellStyle name="ColStyle12 13 2 2 2 3" xfId="6439"/>
    <cellStyle name="ColStyle12 13 2 2 3" xfId="6440"/>
    <cellStyle name="ColStyle12 13 2 2 4" xfId="6441"/>
    <cellStyle name="ColStyle12 13 2 3" xfId="6442"/>
    <cellStyle name="ColStyle12 13 2 3 2" xfId="6443"/>
    <cellStyle name="ColStyle12 13 2 3 3" xfId="6444"/>
    <cellStyle name="ColStyle12 13 2 4" xfId="6445"/>
    <cellStyle name="ColStyle12 13 2 4 2" xfId="6446"/>
    <cellStyle name="ColStyle12 13 2 5" xfId="6447"/>
    <cellStyle name="ColStyle12 13 3" xfId="6448"/>
    <cellStyle name="ColStyle12 13 3 2" xfId="6449"/>
    <cellStyle name="ColStyle12 13 3 2 2" xfId="6450"/>
    <cellStyle name="ColStyle12 13 3 2 3" xfId="6451"/>
    <cellStyle name="ColStyle12 13 3 3" xfId="6452"/>
    <cellStyle name="ColStyle12 13 3 4" xfId="6453"/>
    <cellStyle name="ColStyle12 13 4" xfId="6454"/>
    <cellStyle name="ColStyle12 13 4 2" xfId="6455"/>
    <cellStyle name="ColStyle12 13 4 2 2" xfId="6456"/>
    <cellStyle name="ColStyle12 13 4 2 3" xfId="6457"/>
    <cellStyle name="ColStyle12 13 4 3" xfId="6458"/>
    <cellStyle name="ColStyle12 13 4 4" xfId="6459"/>
    <cellStyle name="ColStyle12 13 5" xfId="6460"/>
    <cellStyle name="ColStyle12 13 5 2" xfId="6461"/>
    <cellStyle name="ColStyle12 13 5 3" xfId="6462"/>
    <cellStyle name="ColStyle12 13 6" xfId="6463"/>
    <cellStyle name="ColStyle12 13 6 2" xfId="6464"/>
    <cellStyle name="ColStyle12 13 6 3" xfId="6465"/>
    <cellStyle name="ColStyle12 13 7" xfId="6466"/>
    <cellStyle name="ColStyle12 13 7 2" xfId="6467"/>
    <cellStyle name="ColStyle12 13 7 3" xfId="6468"/>
    <cellStyle name="ColStyle12 13 8" xfId="6469"/>
    <cellStyle name="ColStyle12 13 9" xfId="6470"/>
    <cellStyle name="ColStyle12 14" xfId="6471"/>
    <cellStyle name="ColStyle12 14 10" xfId="6472"/>
    <cellStyle name="ColStyle12 14 2" xfId="6473"/>
    <cellStyle name="ColStyle12 14 2 2" xfId="6474"/>
    <cellStyle name="ColStyle12 14 2 2 2" xfId="6475"/>
    <cellStyle name="ColStyle12 14 2 2 2 2" xfId="6476"/>
    <cellStyle name="ColStyle12 14 2 2 2 3" xfId="6477"/>
    <cellStyle name="ColStyle12 14 2 2 3" xfId="6478"/>
    <cellStyle name="ColStyle12 14 2 2 4" xfId="6479"/>
    <cellStyle name="ColStyle12 14 2 3" xfId="6480"/>
    <cellStyle name="ColStyle12 14 2 3 2" xfId="6481"/>
    <cellStyle name="ColStyle12 14 2 3 3" xfId="6482"/>
    <cellStyle name="ColStyle12 14 2 4" xfId="6483"/>
    <cellStyle name="ColStyle12 14 2 4 2" xfId="6484"/>
    <cellStyle name="ColStyle12 14 2 5" xfId="6485"/>
    <cellStyle name="ColStyle12 14 3" xfId="6486"/>
    <cellStyle name="ColStyle12 14 3 2" xfId="6487"/>
    <cellStyle name="ColStyle12 14 3 2 2" xfId="6488"/>
    <cellStyle name="ColStyle12 14 3 2 3" xfId="6489"/>
    <cellStyle name="ColStyle12 14 3 3" xfId="6490"/>
    <cellStyle name="ColStyle12 14 3 4" xfId="6491"/>
    <cellStyle name="ColStyle12 14 4" xfId="6492"/>
    <cellStyle name="ColStyle12 14 4 2" xfId="6493"/>
    <cellStyle name="ColStyle12 14 4 2 2" xfId="6494"/>
    <cellStyle name="ColStyle12 14 4 2 3" xfId="6495"/>
    <cellStyle name="ColStyle12 14 4 3" xfId="6496"/>
    <cellStyle name="ColStyle12 14 4 4" xfId="6497"/>
    <cellStyle name="ColStyle12 14 5" xfId="6498"/>
    <cellStyle name="ColStyle12 14 5 2" xfId="6499"/>
    <cellStyle name="ColStyle12 14 5 3" xfId="6500"/>
    <cellStyle name="ColStyle12 14 6" xfId="6501"/>
    <cellStyle name="ColStyle12 14 6 2" xfId="6502"/>
    <cellStyle name="ColStyle12 14 6 3" xfId="6503"/>
    <cellStyle name="ColStyle12 14 7" xfId="6504"/>
    <cellStyle name="ColStyle12 14 7 2" xfId="6505"/>
    <cellStyle name="ColStyle12 14 7 3" xfId="6506"/>
    <cellStyle name="ColStyle12 14 8" xfId="6507"/>
    <cellStyle name="ColStyle12 14 9" xfId="6508"/>
    <cellStyle name="ColStyle12 15" xfId="6509"/>
    <cellStyle name="ColStyle12 15 10" xfId="6510"/>
    <cellStyle name="ColStyle12 15 2" xfId="6511"/>
    <cellStyle name="ColStyle12 15 2 2" xfId="6512"/>
    <cellStyle name="ColStyle12 15 2 2 2" xfId="6513"/>
    <cellStyle name="ColStyle12 15 2 2 2 2" xfId="6514"/>
    <cellStyle name="ColStyle12 15 2 2 2 3" xfId="6515"/>
    <cellStyle name="ColStyle12 15 2 2 3" xfId="6516"/>
    <cellStyle name="ColStyle12 15 2 2 4" xfId="6517"/>
    <cellStyle name="ColStyle12 15 2 3" xfId="6518"/>
    <cellStyle name="ColStyle12 15 2 3 2" xfId="6519"/>
    <cellStyle name="ColStyle12 15 2 3 3" xfId="6520"/>
    <cellStyle name="ColStyle12 15 2 4" xfId="6521"/>
    <cellStyle name="ColStyle12 15 2 4 2" xfId="6522"/>
    <cellStyle name="ColStyle12 15 2 5" xfId="6523"/>
    <cellStyle name="ColStyle12 15 3" xfId="6524"/>
    <cellStyle name="ColStyle12 15 3 2" xfId="6525"/>
    <cellStyle name="ColStyle12 15 3 2 2" xfId="6526"/>
    <cellStyle name="ColStyle12 15 3 2 3" xfId="6527"/>
    <cellStyle name="ColStyle12 15 3 3" xfId="6528"/>
    <cellStyle name="ColStyle12 15 3 4" xfId="6529"/>
    <cellStyle name="ColStyle12 15 4" xfId="6530"/>
    <cellStyle name="ColStyle12 15 4 2" xfId="6531"/>
    <cellStyle name="ColStyle12 15 4 2 2" xfId="6532"/>
    <cellStyle name="ColStyle12 15 4 2 3" xfId="6533"/>
    <cellStyle name="ColStyle12 15 4 3" xfId="6534"/>
    <cellStyle name="ColStyle12 15 4 4" xfId="6535"/>
    <cellStyle name="ColStyle12 15 5" xfId="6536"/>
    <cellStyle name="ColStyle12 15 5 2" xfId="6537"/>
    <cellStyle name="ColStyle12 15 5 3" xfId="6538"/>
    <cellStyle name="ColStyle12 15 6" xfId="6539"/>
    <cellStyle name="ColStyle12 15 6 2" xfId="6540"/>
    <cellStyle name="ColStyle12 15 6 3" xfId="6541"/>
    <cellStyle name="ColStyle12 15 7" xfId="6542"/>
    <cellStyle name="ColStyle12 15 7 2" xfId="6543"/>
    <cellStyle name="ColStyle12 15 7 3" xfId="6544"/>
    <cellStyle name="ColStyle12 15 8" xfId="6545"/>
    <cellStyle name="ColStyle12 15 9" xfId="6546"/>
    <cellStyle name="ColStyle12 16" xfId="6547"/>
    <cellStyle name="ColStyle12 16 10" xfId="6548"/>
    <cellStyle name="ColStyle12 16 2" xfId="6549"/>
    <cellStyle name="ColStyle12 16 2 2" xfId="6550"/>
    <cellStyle name="ColStyle12 16 2 2 2" xfId="6551"/>
    <cellStyle name="ColStyle12 16 2 2 2 2" xfId="6552"/>
    <cellStyle name="ColStyle12 16 2 2 2 3" xfId="6553"/>
    <cellStyle name="ColStyle12 16 2 2 3" xfId="6554"/>
    <cellStyle name="ColStyle12 16 2 2 4" xfId="6555"/>
    <cellStyle name="ColStyle12 16 2 3" xfId="6556"/>
    <cellStyle name="ColStyle12 16 2 3 2" xfId="6557"/>
    <cellStyle name="ColStyle12 16 2 3 3" xfId="6558"/>
    <cellStyle name="ColStyle12 16 2 4" xfId="6559"/>
    <cellStyle name="ColStyle12 16 2 4 2" xfId="6560"/>
    <cellStyle name="ColStyle12 16 2 5" xfId="6561"/>
    <cellStyle name="ColStyle12 16 3" xfId="6562"/>
    <cellStyle name="ColStyle12 16 3 2" xfId="6563"/>
    <cellStyle name="ColStyle12 16 3 2 2" xfId="6564"/>
    <cellStyle name="ColStyle12 16 3 2 3" xfId="6565"/>
    <cellStyle name="ColStyle12 16 3 3" xfId="6566"/>
    <cellStyle name="ColStyle12 16 3 4" xfId="6567"/>
    <cellStyle name="ColStyle12 16 4" xfId="6568"/>
    <cellStyle name="ColStyle12 16 4 2" xfId="6569"/>
    <cellStyle name="ColStyle12 16 4 2 2" xfId="6570"/>
    <cellStyle name="ColStyle12 16 4 2 3" xfId="6571"/>
    <cellStyle name="ColStyle12 16 4 3" xfId="6572"/>
    <cellStyle name="ColStyle12 16 4 4" xfId="6573"/>
    <cellStyle name="ColStyle12 16 5" xfId="6574"/>
    <cellStyle name="ColStyle12 16 5 2" xfId="6575"/>
    <cellStyle name="ColStyle12 16 5 3" xfId="6576"/>
    <cellStyle name="ColStyle12 16 6" xfId="6577"/>
    <cellStyle name="ColStyle12 16 6 2" xfId="6578"/>
    <cellStyle name="ColStyle12 16 6 3" xfId="6579"/>
    <cellStyle name="ColStyle12 16 7" xfId="6580"/>
    <cellStyle name="ColStyle12 16 7 2" xfId="6581"/>
    <cellStyle name="ColStyle12 16 7 3" xfId="6582"/>
    <cellStyle name="ColStyle12 16 8" xfId="6583"/>
    <cellStyle name="ColStyle12 16 9" xfId="6584"/>
    <cellStyle name="ColStyle12 17" xfId="6585"/>
    <cellStyle name="ColStyle12 17 10" xfId="6586"/>
    <cellStyle name="ColStyle12 17 2" xfId="6587"/>
    <cellStyle name="ColStyle12 17 2 2" xfId="6588"/>
    <cellStyle name="ColStyle12 17 2 2 2" xfId="6589"/>
    <cellStyle name="ColStyle12 17 2 2 2 2" xfId="6590"/>
    <cellStyle name="ColStyle12 17 2 2 2 3" xfId="6591"/>
    <cellStyle name="ColStyle12 17 2 2 3" xfId="6592"/>
    <cellStyle name="ColStyle12 17 2 2 4" xfId="6593"/>
    <cellStyle name="ColStyle12 17 2 3" xfId="6594"/>
    <cellStyle name="ColStyle12 17 2 3 2" xfId="6595"/>
    <cellStyle name="ColStyle12 17 2 3 3" xfId="6596"/>
    <cellStyle name="ColStyle12 17 2 4" xfId="6597"/>
    <cellStyle name="ColStyle12 17 2 4 2" xfId="6598"/>
    <cellStyle name="ColStyle12 17 2 5" xfId="6599"/>
    <cellStyle name="ColStyle12 17 3" xfId="6600"/>
    <cellStyle name="ColStyle12 17 3 2" xfId="6601"/>
    <cellStyle name="ColStyle12 17 3 2 2" xfId="6602"/>
    <cellStyle name="ColStyle12 17 3 2 3" xfId="6603"/>
    <cellStyle name="ColStyle12 17 3 3" xfId="6604"/>
    <cellStyle name="ColStyle12 17 3 4" xfId="6605"/>
    <cellStyle name="ColStyle12 17 4" xfId="6606"/>
    <cellStyle name="ColStyle12 17 4 2" xfId="6607"/>
    <cellStyle name="ColStyle12 17 4 2 2" xfId="6608"/>
    <cellStyle name="ColStyle12 17 4 2 3" xfId="6609"/>
    <cellStyle name="ColStyle12 17 4 3" xfId="6610"/>
    <cellStyle name="ColStyle12 17 4 4" xfId="6611"/>
    <cellStyle name="ColStyle12 17 5" xfId="6612"/>
    <cellStyle name="ColStyle12 17 5 2" xfId="6613"/>
    <cellStyle name="ColStyle12 17 5 3" xfId="6614"/>
    <cellStyle name="ColStyle12 17 6" xfId="6615"/>
    <cellStyle name="ColStyle12 17 6 2" xfId="6616"/>
    <cellStyle name="ColStyle12 17 6 3" xfId="6617"/>
    <cellStyle name="ColStyle12 17 7" xfId="6618"/>
    <cellStyle name="ColStyle12 17 7 2" xfId="6619"/>
    <cellStyle name="ColStyle12 17 7 3" xfId="6620"/>
    <cellStyle name="ColStyle12 17 8" xfId="6621"/>
    <cellStyle name="ColStyle12 17 9" xfId="6622"/>
    <cellStyle name="ColStyle12 18" xfId="6623"/>
    <cellStyle name="ColStyle12 18 10" xfId="6624"/>
    <cellStyle name="ColStyle12 18 2" xfId="6625"/>
    <cellStyle name="ColStyle12 18 2 2" xfId="6626"/>
    <cellStyle name="ColStyle12 18 2 2 2" xfId="6627"/>
    <cellStyle name="ColStyle12 18 2 2 2 2" xfId="6628"/>
    <cellStyle name="ColStyle12 18 2 2 2 3" xfId="6629"/>
    <cellStyle name="ColStyle12 18 2 2 3" xfId="6630"/>
    <cellStyle name="ColStyle12 18 2 2 4" xfId="6631"/>
    <cellStyle name="ColStyle12 18 2 3" xfId="6632"/>
    <cellStyle name="ColStyle12 18 2 3 2" xfId="6633"/>
    <cellStyle name="ColStyle12 18 2 3 3" xfId="6634"/>
    <cellStyle name="ColStyle12 18 2 4" xfId="6635"/>
    <cellStyle name="ColStyle12 18 2 4 2" xfId="6636"/>
    <cellStyle name="ColStyle12 18 2 5" xfId="6637"/>
    <cellStyle name="ColStyle12 18 3" xfId="6638"/>
    <cellStyle name="ColStyle12 18 3 2" xfId="6639"/>
    <cellStyle name="ColStyle12 18 3 2 2" xfId="6640"/>
    <cellStyle name="ColStyle12 18 3 2 3" xfId="6641"/>
    <cellStyle name="ColStyle12 18 3 3" xfId="6642"/>
    <cellStyle name="ColStyle12 18 3 4" xfId="6643"/>
    <cellStyle name="ColStyle12 18 4" xfId="6644"/>
    <cellStyle name="ColStyle12 18 4 2" xfId="6645"/>
    <cellStyle name="ColStyle12 18 4 2 2" xfId="6646"/>
    <cellStyle name="ColStyle12 18 4 2 3" xfId="6647"/>
    <cellStyle name="ColStyle12 18 4 3" xfId="6648"/>
    <cellStyle name="ColStyle12 18 4 4" xfId="6649"/>
    <cellStyle name="ColStyle12 18 5" xfId="6650"/>
    <cellStyle name="ColStyle12 18 5 2" xfId="6651"/>
    <cellStyle name="ColStyle12 18 5 3" xfId="6652"/>
    <cellStyle name="ColStyle12 18 6" xfId="6653"/>
    <cellStyle name="ColStyle12 18 6 2" xfId="6654"/>
    <cellStyle name="ColStyle12 18 6 3" xfId="6655"/>
    <cellStyle name="ColStyle12 18 7" xfId="6656"/>
    <cellStyle name="ColStyle12 18 7 2" xfId="6657"/>
    <cellStyle name="ColStyle12 18 7 3" xfId="6658"/>
    <cellStyle name="ColStyle12 18 8" xfId="6659"/>
    <cellStyle name="ColStyle12 18 9" xfId="6660"/>
    <cellStyle name="ColStyle12 19" xfId="6661"/>
    <cellStyle name="ColStyle12 19 10" xfId="6662"/>
    <cellStyle name="ColStyle12 19 2" xfId="6663"/>
    <cellStyle name="ColStyle12 19 2 2" xfId="6664"/>
    <cellStyle name="ColStyle12 19 2 2 2" xfId="6665"/>
    <cellStyle name="ColStyle12 19 2 2 2 2" xfId="6666"/>
    <cellStyle name="ColStyle12 19 2 2 2 3" xfId="6667"/>
    <cellStyle name="ColStyle12 19 2 2 3" xfId="6668"/>
    <cellStyle name="ColStyle12 19 2 2 4" xfId="6669"/>
    <cellStyle name="ColStyle12 19 2 3" xfId="6670"/>
    <cellStyle name="ColStyle12 19 2 3 2" xfId="6671"/>
    <cellStyle name="ColStyle12 19 2 3 3" xfId="6672"/>
    <cellStyle name="ColStyle12 19 2 4" xfId="6673"/>
    <cellStyle name="ColStyle12 19 2 4 2" xfId="6674"/>
    <cellStyle name="ColStyle12 19 2 5" xfId="6675"/>
    <cellStyle name="ColStyle12 19 3" xfId="6676"/>
    <cellStyle name="ColStyle12 19 3 2" xfId="6677"/>
    <cellStyle name="ColStyle12 19 3 2 2" xfId="6678"/>
    <cellStyle name="ColStyle12 19 3 2 3" xfId="6679"/>
    <cellStyle name="ColStyle12 19 3 3" xfId="6680"/>
    <cellStyle name="ColStyle12 19 3 4" xfId="6681"/>
    <cellStyle name="ColStyle12 19 4" xfId="6682"/>
    <cellStyle name="ColStyle12 19 4 2" xfId="6683"/>
    <cellStyle name="ColStyle12 19 4 2 2" xfId="6684"/>
    <cellStyle name="ColStyle12 19 4 2 3" xfId="6685"/>
    <cellStyle name="ColStyle12 19 4 3" xfId="6686"/>
    <cellStyle name="ColStyle12 19 4 4" xfId="6687"/>
    <cellStyle name="ColStyle12 19 5" xfId="6688"/>
    <cellStyle name="ColStyle12 19 5 2" xfId="6689"/>
    <cellStyle name="ColStyle12 19 5 3" xfId="6690"/>
    <cellStyle name="ColStyle12 19 6" xfId="6691"/>
    <cellStyle name="ColStyle12 19 6 2" xfId="6692"/>
    <cellStyle name="ColStyle12 19 6 3" xfId="6693"/>
    <cellStyle name="ColStyle12 19 7" xfId="6694"/>
    <cellStyle name="ColStyle12 19 7 2" xfId="6695"/>
    <cellStyle name="ColStyle12 19 7 3" xfId="6696"/>
    <cellStyle name="ColStyle12 19 8" xfId="6697"/>
    <cellStyle name="ColStyle12 19 9" xfId="6698"/>
    <cellStyle name="ColStyle12 2" xfId="6699"/>
    <cellStyle name="ColStyle12 2 10" xfId="6700"/>
    <cellStyle name="ColStyle12 2 10 2" xfId="6701"/>
    <cellStyle name="ColStyle12 2 10 2 2" xfId="6702"/>
    <cellStyle name="ColStyle12 2 10 2 3" xfId="6703"/>
    <cellStyle name="ColStyle12 2 10 3" xfId="6704"/>
    <cellStyle name="ColStyle12 2 10 4" xfId="6705"/>
    <cellStyle name="ColStyle12 2 10 5" xfId="6706"/>
    <cellStyle name="ColStyle12 2 11" xfId="6707"/>
    <cellStyle name="ColStyle12 2 11 2" xfId="6708"/>
    <cellStyle name="ColStyle12 2 11 2 2" xfId="6709"/>
    <cellStyle name="ColStyle12 2 11 2 3" xfId="6710"/>
    <cellStyle name="ColStyle12 2 11 3" xfId="6711"/>
    <cellStyle name="ColStyle12 2 11 4" xfId="6712"/>
    <cellStyle name="ColStyle12 2 11 5" xfId="6713"/>
    <cellStyle name="ColStyle12 2 12" xfId="6714"/>
    <cellStyle name="ColStyle12 2 12 2" xfId="6715"/>
    <cellStyle name="ColStyle12 2 12 2 2" xfId="6716"/>
    <cellStyle name="ColStyle12 2 12 2 3" xfId="6717"/>
    <cellStyle name="ColStyle12 2 12 3" xfId="6718"/>
    <cellStyle name="ColStyle12 2 12 4" xfId="6719"/>
    <cellStyle name="ColStyle12 2 12 5" xfId="6720"/>
    <cellStyle name="ColStyle12 2 13" xfId="6721"/>
    <cellStyle name="ColStyle12 2 13 2" xfId="6722"/>
    <cellStyle name="ColStyle12 2 13 2 2" xfId="6723"/>
    <cellStyle name="ColStyle12 2 13 2 3" xfId="6724"/>
    <cellStyle name="ColStyle12 2 13 3" xfId="6725"/>
    <cellStyle name="ColStyle12 2 13 4" xfId="6726"/>
    <cellStyle name="ColStyle12 2 13 5" xfId="6727"/>
    <cellStyle name="ColStyle12 2 14" xfId="6728"/>
    <cellStyle name="ColStyle12 2 14 2" xfId="6729"/>
    <cellStyle name="ColStyle12 2 14 2 2" xfId="6730"/>
    <cellStyle name="ColStyle12 2 14 2 3" xfId="6731"/>
    <cellStyle name="ColStyle12 2 14 3" xfId="6732"/>
    <cellStyle name="ColStyle12 2 14 4" xfId="6733"/>
    <cellStyle name="ColStyle12 2 14 5" xfId="6734"/>
    <cellStyle name="ColStyle12 2 15" xfId="6735"/>
    <cellStyle name="ColStyle12 2 15 2" xfId="6736"/>
    <cellStyle name="ColStyle12 2 15 2 2" xfId="6737"/>
    <cellStyle name="ColStyle12 2 15 2 3" xfId="6738"/>
    <cellStyle name="ColStyle12 2 15 3" xfId="6739"/>
    <cellStyle name="ColStyle12 2 15 4" xfId="6740"/>
    <cellStyle name="ColStyle12 2 15 5" xfId="6741"/>
    <cellStyle name="ColStyle12 2 16" xfId="6742"/>
    <cellStyle name="ColStyle12 2 16 2" xfId="6743"/>
    <cellStyle name="ColStyle12 2 16 2 2" xfId="6744"/>
    <cellStyle name="ColStyle12 2 16 2 3" xfId="6745"/>
    <cellStyle name="ColStyle12 2 16 3" xfId="6746"/>
    <cellStyle name="ColStyle12 2 16 4" xfId="6747"/>
    <cellStyle name="ColStyle12 2 16 5" xfId="6748"/>
    <cellStyle name="ColStyle12 2 17" xfId="6749"/>
    <cellStyle name="ColStyle12 2 17 2" xfId="6750"/>
    <cellStyle name="ColStyle12 2 17 2 2" xfId="6751"/>
    <cellStyle name="ColStyle12 2 17 2 3" xfId="6752"/>
    <cellStyle name="ColStyle12 2 17 3" xfId="6753"/>
    <cellStyle name="ColStyle12 2 17 4" xfId="6754"/>
    <cellStyle name="ColStyle12 2 17 5" xfId="6755"/>
    <cellStyle name="ColStyle12 2 18" xfId="6756"/>
    <cellStyle name="ColStyle12 2 18 2" xfId="6757"/>
    <cellStyle name="ColStyle12 2 18 2 2" xfId="6758"/>
    <cellStyle name="ColStyle12 2 18 2 3" xfId="6759"/>
    <cellStyle name="ColStyle12 2 18 3" xfId="6760"/>
    <cellStyle name="ColStyle12 2 18 4" xfId="6761"/>
    <cellStyle name="ColStyle12 2 18 5" xfId="6762"/>
    <cellStyle name="ColStyle12 2 19" xfId="6763"/>
    <cellStyle name="ColStyle12 2 19 2" xfId="6764"/>
    <cellStyle name="ColStyle12 2 19 2 2" xfId="6765"/>
    <cellStyle name="ColStyle12 2 19 2 3" xfId="6766"/>
    <cellStyle name="ColStyle12 2 19 3" xfId="6767"/>
    <cellStyle name="ColStyle12 2 19 4" xfId="6768"/>
    <cellStyle name="ColStyle12 2 19 5" xfId="6769"/>
    <cellStyle name="ColStyle12 2 2" xfId="6770"/>
    <cellStyle name="ColStyle12 2 2 2" xfId="6771"/>
    <cellStyle name="ColStyle12 2 2 2 2" xfId="6772"/>
    <cellStyle name="ColStyle12 2 2 2 2 2" xfId="6773"/>
    <cellStyle name="ColStyle12 2 2 2 2 3" xfId="6774"/>
    <cellStyle name="ColStyle12 2 2 2 3" xfId="6775"/>
    <cellStyle name="ColStyle12 2 2 2 4" xfId="6776"/>
    <cellStyle name="ColStyle12 2 2 3" xfId="6777"/>
    <cellStyle name="ColStyle12 2 2 3 2" xfId="6778"/>
    <cellStyle name="ColStyle12 2 2 3 2 2" xfId="6779"/>
    <cellStyle name="ColStyle12 2 2 3 2 3" xfId="6780"/>
    <cellStyle name="ColStyle12 2 2 3 3" xfId="6781"/>
    <cellStyle name="ColStyle12 2 2 3 4" xfId="6782"/>
    <cellStyle name="ColStyle12 2 2 4" xfId="6783"/>
    <cellStyle name="ColStyle12 2 2 4 2" xfId="6784"/>
    <cellStyle name="ColStyle12 2 2 4 3" xfId="6785"/>
    <cellStyle name="ColStyle12 2 2 5" xfId="6786"/>
    <cellStyle name="ColStyle12 2 2 5 2" xfId="6787"/>
    <cellStyle name="ColStyle12 2 2 6" xfId="6788"/>
    <cellStyle name="ColStyle12 2 2 7" xfId="6789"/>
    <cellStyle name="ColStyle12 2 20" xfId="6790"/>
    <cellStyle name="ColStyle12 2 20 2" xfId="6791"/>
    <cellStyle name="ColStyle12 2 20 2 2" xfId="6792"/>
    <cellStyle name="ColStyle12 2 20 2 3" xfId="6793"/>
    <cellStyle name="ColStyle12 2 20 3" xfId="6794"/>
    <cellStyle name="ColStyle12 2 20 4" xfId="6795"/>
    <cellStyle name="ColStyle12 2 20 5" xfId="6796"/>
    <cellStyle name="ColStyle12 2 21" xfId="6797"/>
    <cellStyle name="ColStyle12 2 21 2" xfId="6798"/>
    <cellStyle name="ColStyle12 2 21 2 2" xfId="6799"/>
    <cellStyle name="ColStyle12 2 21 2 3" xfId="6800"/>
    <cellStyle name="ColStyle12 2 21 3" xfId="6801"/>
    <cellStyle name="ColStyle12 2 21 4" xfId="6802"/>
    <cellStyle name="ColStyle12 2 21 5" xfId="6803"/>
    <cellStyle name="ColStyle12 2 22" xfId="6804"/>
    <cellStyle name="ColStyle12 2 22 2" xfId="6805"/>
    <cellStyle name="ColStyle12 2 22 2 2" xfId="6806"/>
    <cellStyle name="ColStyle12 2 22 2 3" xfId="6807"/>
    <cellStyle name="ColStyle12 2 22 3" xfId="6808"/>
    <cellStyle name="ColStyle12 2 22 4" xfId="6809"/>
    <cellStyle name="ColStyle12 2 23" xfId="6810"/>
    <cellStyle name="ColStyle12 2 23 2" xfId="6811"/>
    <cellStyle name="ColStyle12 2 23 3" xfId="6812"/>
    <cellStyle name="ColStyle12 2 24" xfId="6813"/>
    <cellStyle name="ColStyle12 2 24 2" xfId="6814"/>
    <cellStyle name="ColStyle12 2 24 3" xfId="6815"/>
    <cellStyle name="ColStyle12 2 25" xfId="6816"/>
    <cellStyle name="ColStyle12 2 25 2" xfId="6817"/>
    <cellStyle name="ColStyle12 2 25 3" xfId="6818"/>
    <cellStyle name="ColStyle12 2 26" xfId="6819"/>
    <cellStyle name="ColStyle12 2 26 2" xfId="6820"/>
    <cellStyle name="ColStyle12 2 27" xfId="6821"/>
    <cellStyle name="ColStyle12 2 27 2" xfId="6822"/>
    <cellStyle name="ColStyle12 2 28" xfId="6823"/>
    <cellStyle name="ColStyle12 2 29" xfId="6824"/>
    <cellStyle name="ColStyle12 2 3" xfId="6825"/>
    <cellStyle name="ColStyle12 2 3 2" xfId="6826"/>
    <cellStyle name="ColStyle12 2 3 2 2" xfId="6827"/>
    <cellStyle name="ColStyle12 2 3 2 2 2" xfId="6828"/>
    <cellStyle name="ColStyle12 2 3 2 2 3" xfId="6829"/>
    <cellStyle name="ColStyle12 2 3 2 3" xfId="6830"/>
    <cellStyle name="ColStyle12 2 3 2 4" xfId="6831"/>
    <cellStyle name="ColStyle12 2 3 3" xfId="6832"/>
    <cellStyle name="ColStyle12 2 3 3 2" xfId="6833"/>
    <cellStyle name="ColStyle12 2 3 3 3" xfId="6834"/>
    <cellStyle name="ColStyle12 2 3 4" xfId="6835"/>
    <cellStyle name="ColStyle12 2 3 5" xfId="6836"/>
    <cellStyle name="ColStyle12 2 3 6" xfId="6837"/>
    <cellStyle name="ColStyle12 2 30" xfId="6838"/>
    <cellStyle name="ColStyle12 2 31" xfId="6839"/>
    <cellStyle name="ColStyle12 2 32" xfId="6840"/>
    <cellStyle name="ColStyle12 2 4" xfId="6841"/>
    <cellStyle name="ColStyle12 2 4 2" xfId="6842"/>
    <cellStyle name="ColStyle12 2 4 2 2" xfId="6843"/>
    <cellStyle name="ColStyle12 2 4 2 3" xfId="6844"/>
    <cellStyle name="ColStyle12 2 4 3" xfId="6845"/>
    <cellStyle name="ColStyle12 2 4 4" xfId="6846"/>
    <cellStyle name="ColStyle12 2 4 5" xfId="6847"/>
    <cellStyle name="ColStyle12 2 5" xfId="6848"/>
    <cellStyle name="ColStyle12 2 5 2" xfId="6849"/>
    <cellStyle name="ColStyle12 2 5 2 2" xfId="6850"/>
    <cellStyle name="ColStyle12 2 5 2 3" xfId="6851"/>
    <cellStyle name="ColStyle12 2 5 3" xfId="6852"/>
    <cellStyle name="ColStyle12 2 5 4" xfId="6853"/>
    <cellStyle name="ColStyle12 2 5 5" xfId="6854"/>
    <cellStyle name="ColStyle12 2 6" xfId="6855"/>
    <cellStyle name="ColStyle12 2 6 2" xfId="6856"/>
    <cellStyle name="ColStyle12 2 6 2 2" xfId="6857"/>
    <cellStyle name="ColStyle12 2 6 2 3" xfId="6858"/>
    <cellStyle name="ColStyle12 2 6 3" xfId="6859"/>
    <cellStyle name="ColStyle12 2 6 4" xfId="6860"/>
    <cellStyle name="ColStyle12 2 6 5" xfId="6861"/>
    <cellStyle name="ColStyle12 2 7" xfId="6862"/>
    <cellStyle name="ColStyle12 2 7 2" xfId="6863"/>
    <cellStyle name="ColStyle12 2 7 2 2" xfId="6864"/>
    <cellStyle name="ColStyle12 2 7 2 3" xfId="6865"/>
    <cellStyle name="ColStyle12 2 7 3" xfId="6866"/>
    <cellStyle name="ColStyle12 2 7 4" xfId="6867"/>
    <cellStyle name="ColStyle12 2 7 5" xfId="6868"/>
    <cellStyle name="ColStyle12 2 8" xfId="6869"/>
    <cellStyle name="ColStyle12 2 8 2" xfId="6870"/>
    <cellStyle name="ColStyle12 2 8 2 2" xfId="6871"/>
    <cellStyle name="ColStyle12 2 8 2 3" xfId="6872"/>
    <cellStyle name="ColStyle12 2 8 3" xfId="6873"/>
    <cellStyle name="ColStyle12 2 8 4" xfId="6874"/>
    <cellStyle name="ColStyle12 2 8 5" xfId="6875"/>
    <cellStyle name="ColStyle12 2 9" xfId="6876"/>
    <cellStyle name="ColStyle12 2 9 2" xfId="6877"/>
    <cellStyle name="ColStyle12 2 9 2 2" xfId="6878"/>
    <cellStyle name="ColStyle12 2 9 2 3" xfId="6879"/>
    <cellStyle name="ColStyle12 2 9 3" xfId="6880"/>
    <cellStyle name="ColStyle12 2 9 4" xfId="6881"/>
    <cellStyle name="ColStyle12 2 9 5" xfId="6882"/>
    <cellStyle name="ColStyle12 20" xfId="6883"/>
    <cellStyle name="ColStyle12 20 10" xfId="6884"/>
    <cellStyle name="ColStyle12 20 2" xfId="6885"/>
    <cellStyle name="ColStyle12 20 2 2" xfId="6886"/>
    <cellStyle name="ColStyle12 20 2 2 2" xfId="6887"/>
    <cellStyle name="ColStyle12 20 2 2 2 2" xfId="6888"/>
    <cellStyle name="ColStyle12 20 2 2 2 3" xfId="6889"/>
    <cellStyle name="ColStyle12 20 2 2 3" xfId="6890"/>
    <cellStyle name="ColStyle12 20 2 2 4" xfId="6891"/>
    <cellStyle name="ColStyle12 20 2 3" xfId="6892"/>
    <cellStyle name="ColStyle12 20 2 3 2" xfId="6893"/>
    <cellStyle name="ColStyle12 20 2 3 3" xfId="6894"/>
    <cellStyle name="ColStyle12 20 2 4" xfId="6895"/>
    <cellStyle name="ColStyle12 20 2 4 2" xfId="6896"/>
    <cellStyle name="ColStyle12 20 2 5" xfId="6897"/>
    <cellStyle name="ColStyle12 20 3" xfId="6898"/>
    <cellStyle name="ColStyle12 20 3 2" xfId="6899"/>
    <cellStyle name="ColStyle12 20 3 2 2" xfId="6900"/>
    <cellStyle name="ColStyle12 20 3 2 3" xfId="6901"/>
    <cellStyle name="ColStyle12 20 3 3" xfId="6902"/>
    <cellStyle name="ColStyle12 20 3 4" xfId="6903"/>
    <cellStyle name="ColStyle12 20 4" xfId="6904"/>
    <cellStyle name="ColStyle12 20 4 2" xfId="6905"/>
    <cellStyle name="ColStyle12 20 4 2 2" xfId="6906"/>
    <cellStyle name="ColStyle12 20 4 2 3" xfId="6907"/>
    <cellStyle name="ColStyle12 20 4 3" xfId="6908"/>
    <cellStyle name="ColStyle12 20 4 4" xfId="6909"/>
    <cellStyle name="ColStyle12 20 5" xfId="6910"/>
    <cellStyle name="ColStyle12 20 5 2" xfId="6911"/>
    <cellStyle name="ColStyle12 20 5 3" xfId="6912"/>
    <cellStyle name="ColStyle12 20 6" xfId="6913"/>
    <cellStyle name="ColStyle12 20 6 2" xfId="6914"/>
    <cellStyle name="ColStyle12 20 6 3" xfId="6915"/>
    <cellStyle name="ColStyle12 20 7" xfId="6916"/>
    <cellStyle name="ColStyle12 20 7 2" xfId="6917"/>
    <cellStyle name="ColStyle12 20 7 3" xfId="6918"/>
    <cellStyle name="ColStyle12 20 8" xfId="6919"/>
    <cellStyle name="ColStyle12 20 9" xfId="6920"/>
    <cellStyle name="ColStyle12 21" xfId="6921"/>
    <cellStyle name="ColStyle12 21 10" xfId="6922"/>
    <cellStyle name="ColStyle12 21 2" xfId="6923"/>
    <cellStyle name="ColStyle12 21 2 2" xfId="6924"/>
    <cellStyle name="ColStyle12 21 2 2 2" xfId="6925"/>
    <cellStyle name="ColStyle12 21 2 2 2 2" xfId="6926"/>
    <cellStyle name="ColStyle12 21 2 2 2 3" xfId="6927"/>
    <cellStyle name="ColStyle12 21 2 2 3" xfId="6928"/>
    <cellStyle name="ColStyle12 21 2 2 4" xfId="6929"/>
    <cellStyle name="ColStyle12 21 2 3" xfId="6930"/>
    <cellStyle name="ColStyle12 21 2 3 2" xfId="6931"/>
    <cellStyle name="ColStyle12 21 2 3 3" xfId="6932"/>
    <cellStyle name="ColStyle12 21 2 4" xfId="6933"/>
    <cellStyle name="ColStyle12 21 2 4 2" xfId="6934"/>
    <cellStyle name="ColStyle12 21 2 5" xfId="6935"/>
    <cellStyle name="ColStyle12 21 3" xfId="6936"/>
    <cellStyle name="ColStyle12 21 3 2" xfId="6937"/>
    <cellStyle name="ColStyle12 21 3 2 2" xfId="6938"/>
    <cellStyle name="ColStyle12 21 3 2 3" xfId="6939"/>
    <cellStyle name="ColStyle12 21 3 3" xfId="6940"/>
    <cellStyle name="ColStyle12 21 3 4" xfId="6941"/>
    <cellStyle name="ColStyle12 21 4" xfId="6942"/>
    <cellStyle name="ColStyle12 21 4 2" xfId="6943"/>
    <cellStyle name="ColStyle12 21 4 2 2" xfId="6944"/>
    <cellStyle name="ColStyle12 21 4 2 3" xfId="6945"/>
    <cellStyle name="ColStyle12 21 4 3" xfId="6946"/>
    <cellStyle name="ColStyle12 21 4 4" xfId="6947"/>
    <cellStyle name="ColStyle12 21 5" xfId="6948"/>
    <cellStyle name="ColStyle12 21 5 2" xfId="6949"/>
    <cellStyle name="ColStyle12 21 5 3" xfId="6950"/>
    <cellStyle name="ColStyle12 21 6" xfId="6951"/>
    <cellStyle name="ColStyle12 21 6 2" xfId="6952"/>
    <cellStyle name="ColStyle12 21 6 3" xfId="6953"/>
    <cellStyle name="ColStyle12 21 7" xfId="6954"/>
    <cellStyle name="ColStyle12 21 7 2" xfId="6955"/>
    <cellStyle name="ColStyle12 21 7 3" xfId="6956"/>
    <cellStyle name="ColStyle12 21 8" xfId="6957"/>
    <cellStyle name="ColStyle12 21 9" xfId="6958"/>
    <cellStyle name="ColStyle12 22" xfId="6959"/>
    <cellStyle name="ColStyle12 22 10" xfId="6960"/>
    <cellStyle name="ColStyle12 22 2" xfId="6961"/>
    <cellStyle name="ColStyle12 22 2 2" xfId="6962"/>
    <cellStyle name="ColStyle12 22 2 2 2" xfId="6963"/>
    <cellStyle name="ColStyle12 22 2 2 2 2" xfId="6964"/>
    <cellStyle name="ColStyle12 22 2 2 2 3" xfId="6965"/>
    <cellStyle name="ColStyle12 22 2 2 3" xfId="6966"/>
    <cellStyle name="ColStyle12 22 2 2 4" xfId="6967"/>
    <cellStyle name="ColStyle12 22 2 3" xfId="6968"/>
    <cellStyle name="ColStyle12 22 2 3 2" xfId="6969"/>
    <cellStyle name="ColStyle12 22 2 3 3" xfId="6970"/>
    <cellStyle name="ColStyle12 22 2 4" xfId="6971"/>
    <cellStyle name="ColStyle12 22 2 4 2" xfId="6972"/>
    <cellStyle name="ColStyle12 22 2 5" xfId="6973"/>
    <cellStyle name="ColStyle12 22 3" xfId="6974"/>
    <cellStyle name="ColStyle12 22 3 2" xfId="6975"/>
    <cellStyle name="ColStyle12 22 3 2 2" xfId="6976"/>
    <cellStyle name="ColStyle12 22 3 2 3" xfId="6977"/>
    <cellStyle name="ColStyle12 22 3 3" xfId="6978"/>
    <cellStyle name="ColStyle12 22 3 4" xfId="6979"/>
    <cellStyle name="ColStyle12 22 4" xfId="6980"/>
    <cellStyle name="ColStyle12 22 4 2" xfId="6981"/>
    <cellStyle name="ColStyle12 22 4 2 2" xfId="6982"/>
    <cellStyle name="ColStyle12 22 4 2 3" xfId="6983"/>
    <cellStyle name="ColStyle12 22 4 3" xfId="6984"/>
    <cellStyle name="ColStyle12 22 4 4" xfId="6985"/>
    <cellStyle name="ColStyle12 22 5" xfId="6986"/>
    <cellStyle name="ColStyle12 22 5 2" xfId="6987"/>
    <cellStyle name="ColStyle12 22 5 3" xfId="6988"/>
    <cellStyle name="ColStyle12 22 6" xfId="6989"/>
    <cellStyle name="ColStyle12 22 6 2" xfId="6990"/>
    <cellStyle name="ColStyle12 22 6 3" xfId="6991"/>
    <cellStyle name="ColStyle12 22 7" xfId="6992"/>
    <cellStyle name="ColStyle12 22 7 2" xfId="6993"/>
    <cellStyle name="ColStyle12 22 7 3" xfId="6994"/>
    <cellStyle name="ColStyle12 22 8" xfId="6995"/>
    <cellStyle name="ColStyle12 22 9" xfId="6996"/>
    <cellStyle name="ColStyle12 23" xfId="6997"/>
    <cellStyle name="ColStyle12 23 10" xfId="6998"/>
    <cellStyle name="ColStyle12 23 2" xfId="6999"/>
    <cellStyle name="ColStyle12 23 2 2" xfId="7000"/>
    <cellStyle name="ColStyle12 23 2 2 2" xfId="7001"/>
    <cellStyle name="ColStyle12 23 2 2 2 2" xfId="7002"/>
    <cellStyle name="ColStyle12 23 2 2 2 3" xfId="7003"/>
    <cellStyle name="ColStyle12 23 2 2 3" xfId="7004"/>
    <cellStyle name="ColStyle12 23 2 2 4" xfId="7005"/>
    <cellStyle name="ColStyle12 23 2 3" xfId="7006"/>
    <cellStyle name="ColStyle12 23 2 3 2" xfId="7007"/>
    <cellStyle name="ColStyle12 23 2 3 3" xfId="7008"/>
    <cellStyle name="ColStyle12 23 2 4" xfId="7009"/>
    <cellStyle name="ColStyle12 23 2 4 2" xfId="7010"/>
    <cellStyle name="ColStyle12 23 2 5" xfId="7011"/>
    <cellStyle name="ColStyle12 23 3" xfId="7012"/>
    <cellStyle name="ColStyle12 23 3 2" xfId="7013"/>
    <cellStyle name="ColStyle12 23 3 2 2" xfId="7014"/>
    <cellStyle name="ColStyle12 23 3 2 3" xfId="7015"/>
    <cellStyle name="ColStyle12 23 3 3" xfId="7016"/>
    <cellStyle name="ColStyle12 23 3 4" xfId="7017"/>
    <cellStyle name="ColStyle12 23 4" xfId="7018"/>
    <cellStyle name="ColStyle12 23 4 2" xfId="7019"/>
    <cellStyle name="ColStyle12 23 4 2 2" xfId="7020"/>
    <cellStyle name="ColStyle12 23 4 2 3" xfId="7021"/>
    <cellStyle name="ColStyle12 23 4 3" xfId="7022"/>
    <cellStyle name="ColStyle12 23 4 4" xfId="7023"/>
    <cellStyle name="ColStyle12 23 5" xfId="7024"/>
    <cellStyle name="ColStyle12 23 5 2" xfId="7025"/>
    <cellStyle name="ColStyle12 23 5 3" xfId="7026"/>
    <cellStyle name="ColStyle12 23 6" xfId="7027"/>
    <cellStyle name="ColStyle12 23 6 2" xfId="7028"/>
    <cellStyle name="ColStyle12 23 6 3" xfId="7029"/>
    <cellStyle name="ColStyle12 23 7" xfId="7030"/>
    <cellStyle name="ColStyle12 23 7 2" xfId="7031"/>
    <cellStyle name="ColStyle12 23 7 3" xfId="7032"/>
    <cellStyle name="ColStyle12 23 8" xfId="7033"/>
    <cellStyle name="ColStyle12 23 9" xfId="7034"/>
    <cellStyle name="ColStyle12 24" xfId="7035"/>
    <cellStyle name="ColStyle12 24 10" xfId="7036"/>
    <cellStyle name="ColStyle12 24 2" xfId="7037"/>
    <cellStyle name="ColStyle12 24 2 2" xfId="7038"/>
    <cellStyle name="ColStyle12 24 2 2 2" xfId="7039"/>
    <cellStyle name="ColStyle12 24 2 2 2 2" xfId="7040"/>
    <cellStyle name="ColStyle12 24 2 2 2 3" xfId="7041"/>
    <cellStyle name="ColStyle12 24 2 2 3" xfId="7042"/>
    <cellStyle name="ColStyle12 24 2 2 4" xfId="7043"/>
    <cellStyle name="ColStyle12 24 2 3" xfId="7044"/>
    <cellStyle name="ColStyle12 24 2 3 2" xfId="7045"/>
    <cellStyle name="ColStyle12 24 2 3 3" xfId="7046"/>
    <cellStyle name="ColStyle12 24 2 4" xfId="7047"/>
    <cellStyle name="ColStyle12 24 2 4 2" xfId="7048"/>
    <cellStyle name="ColStyle12 24 2 5" xfId="7049"/>
    <cellStyle name="ColStyle12 24 3" xfId="7050"/>
    <cellStyle name="ColStyle12 24 3 2" xfId="7051"/>
    <cellStyle name="ColStyle12 24 3 2 2" xfId="7052"/>
    <cellStyle name="ColStyle12 24 3 2 3" xfId="7053"/>
    <cellStyle name="ColStyle12 24 3 3" xfId="7054"/>
    <cellStyle name="ColStyle12 24 3 4" xfId="7055"/>
    <cellStyle name="ColStyle12 24 4" xfId="7056"/>
    <cellStyle name="ColStyle12 24 4 2" xfId="7057"/>
    <cellStyle name="ColStyle12 24 4 2 2" xfId="7058"/>
    <cellStyle name="ColStyle12 24 4 2 3" xfId="7059"/>
    <cellStyle name="ColStyle12 24 4 3" xfId="7060"/>
    <cellStyle name="ColStyle12 24 4 4" xfId="7061"/>
    <cellStyle name="ColStyle12 24 5" xfId="7062"/>
    <cellStyle name="ColStyle12 24 5 2" xfId="7063"/>
    <cellStyle name="ColStyle12 24 5 3" xfId="7064"/>
    <cellStyle name="ColStyle12 24 6" xfId="7065"/>
    <cellStyle name="ColStyle12 24 6 2" xfId="7066"/>
    <cellStyle name="ColStyle12 24 6 3" xfId="7067"/>
    <cellStyle name="ColStyle12 24 7" xfId="7068"/>
    <cellStyle name="ColStyle12 24 7 2" xfId="7069"/>
    <cellStyle name="ColStyle12 24 7 3" xfId="7070"/>
    <cellStyle name="ColStyle12 24 8" xfId="7071"/>
    <cellStyle name="ColStyle12 24 9" xfId="7072"/>
    <cellStyle name="ColStyle12 25" xfId="7073"/>
    <cellStyle name="ColStyle12 25 2" xfId="7074"/>
    <cellStyle name="ColStyle12 25 2 2" xfId="7075"/>
    <cellStyle name="ColStyle12 25 2 2 2" xfId="7076"/>
    <cellStyle name="ColStyle12 25 2 2 2 2" xfId="7077"/>
    <cellStyle name="ColStyle12 25 2 2 2 3" xfId="7078"/>
    <cellStyle name="ColStyle12 25 2 2 3" xfId="7079"/>
    <cellStyle name="ColStyle12 25 2 2 4" xfId="7080"/>
    <cellStyle name="ColStyle12 25 2 3" xfId="7081"/>
    <cellStyle name="ColStyle12 25 2 3 2" xfId="7082"/>
    <cellStyle name="ColStyle12 25 2 3 3" xfId="7083"/>
    <cellStyle name="ColStyle12 25 2 4" xfId="7084"/>
    <cellStyle name="ColStyle12 25 2 4 2" xfId="7085"/>
    <cellStyle name="ColStyle12 25 2 5" xfId="7086"/>
    <cellStyle name="ColStyle12 25 3" xfId="7087"/>
    <cellStyle name="ColStyle12 25 3 2" xfId="7088"/>
    <cellStyle name="ColStyle12 25 3 2 2" xfId="7089"/>
    <cellStyle name="ColStyle12 25 3 2 3" xfId="7090"/>
    <cellStyle name="ColStyle12 25 3 3" xfId="7091"/>
    <cellStyle name="ColStyle12 25 3 4" xfId="7092"/>
    <cellStyle name="ColStyle12 25 4" xfId="7093"/>
    <cellStyle name="ColStyle12 25 4 2" xfId="7094"/>
    <cellStyle name="ColStyle12 25 4 3" xfId="7095"/>
    <cellStyle name="ColStyle12 25 5" xfId="7096"/>
    <cellStyle name="ColStyle12 25 5 2" xfId="7097"/>
    <cellStyle name="ColStyle12 25 5 3" xfId="7098"/>
    <cellStyle name="ColStyle12 25 6" xfId="7099"/>
    <cellStyle name="ColStyle12 25 6 2" xfId="7100"/>
    <cellStyle name="ColStyle12 25 6 3" xfId="7101"/>
    <cellStyle name="ColStyle12 25 7" xfId="7102"/>
    <cellStyle name="ColStyle12 25 8" xfId="7103"/>
    <cellStyle name="ColStyle12 26" xfId="7104"/>
    <cellStyle name="ColStyle12 26 2" xfId="7105"/>
    <cellStyle name="ColStyle12 26 2 2" xfId="7106"/>
    <cellStyle name="ColStyle12 26 2 2 2" xfId="7107"/>
    <cellStyle name="ColStyle12 26 2 2 2 2" xfId="7108"/>
    <cellStyle name="ColStyle12 26 2 2 2 3" xfId="7109"/>
    <cellStyle name="ColStyle12 26 2 2 3" xfId="7110"/>
    <cellStyle name="ColStyle12 26 2 2 4" xfId="7111"/>
    <cellStyle name="ColStyle12 26 2 3" xfId="7112"/>
    <cellStyle name="ColStyle12 26 2 3 2" xfId="7113"/>
    <cellStyle name="ColStyle12 26 2 3 3" xfId="7114"/>
    <cellStyle name="ColStyle12 26 2 4" xfId="7115"/>
    <cellStyle name="ColStyle12 26 2 4 2" xfId="7116"/>
    <cellStyle name="ColStyle12 26 2 5" xfId="7117"/>
    <cellStyle name="ColStyle12 26 3" xfId="7118"/>
    <cellStyle name="ColStyle12 26 3 2" xfId="7119"/>
    <cellStyle name="ColStyle12 26 3 2 2" xfId="7120"/>
    <cellStyle name="ColStyle12 26 3 2 3" xfId="7121"/>
    <cellStyle name="ColStyle12 26 3 3" xfId="7122"/>
    <cellStyle name="ColStyle12 26 3 4" xfId="7123"/>
    <cellStyle name="ColStyle12 26 4" xfId="7124"/>
    <cellStyle name="ColStyle12 26 4 2" xfId="7125"/>
    <cellStyle name="ColStyle12 26 4 3" xfId="7126"/>
    <cellStyle name="ColStyle12 26 5" xfId="7127"/>
    <cellStyle name="ColStyle12 26 5 2" xfId="7128"/>
    <cellStyle name="ColStyle12 26 6" xfId="7129"/>
    <cellStyle name="ColStyle12 27" xfId="7130"/>
    <cellStyle name="ColStyle12 27 2" xfId="7131"/>
    <cellStyle name="ColStyle12 27 2 2" xfId="7132"/>
    <cellStyle name="ColStyle12 27 2 2 2" xfId="7133"/>
    <cellStyle name="ColStyle12 27 2 2 2 2" xfId="7134"/>
    <cellStyle name="ColStyle12 27 2 2 2 3" xfId="7135"/>
    <cellStyle name="ColStyle12 27 2 2 3" xfId="7136"/>
    <cellStyle name="ColStyle12 27 2 2 4" xfId="7137"/>
    <cellStyle name="ColStyle12 27 2 3" xfId="7138"/>
    <cellStyle name="ColStyle12 27 2 3 2" xfId="7139"/>
    <cellStyle name="ColStyle12 27 2 3 3" xfId="7140"/>
    <cellStyle name="ColStyle12 27 2 4" xfId="7141"/>
    <cellStyle name="ColStyle12 27 2 4 2" xfId="7142"/>
    <cellStyle name="ColStyle12 27 2 5" xfId="7143"/>
    <cellStyle name="ColStyle12 27 3" xfId="7144"/>
    <cellStyle name="ColStyle12 27 3 2" xfId="7145"/>
    <cellStyle name="ColStyle12 27 3 2 2" xfId="7146"/>
    <cellStyle name="ColStyle12 27 3 2 3" xfId="7147"/>
    <cellStyle name="ColStyle12 27 3 3" xfId="7148"/>
    <cellStyle name="ColStyle12 27 3 4" xfId="7149"/>
    <cellStyle name="ColStyle12 27 4" xfId="7150"/>
    <cellStyle name="ColStyle12 27 4 2" xfId="7151"/>
    <cellStyle name="ColStyle12 27 4 3" xfId="7152"/>
    <cellStyle name="ColStyle12 27 5" xfId="7153"/>
    <cellStyle name="ColStyle12 27 5 2" xfId="7154"/>
    <cellStyle name="ColStyle12 27 6" xfId="7155"/>
    <cellStyle name="ColStyle12 28" xfId="7156"/>
    <cellStyle name="ColStyle12 28 2" xfId="7157"/>
    <cellStyle name="ColStyle12 28 2 2" xfId="7158"/>
    <cellStyle name="ColStyle12 28 2 2 2" xfId="7159"/>
    <cellStyle name="ColStyle12 28 2 2 2 2" xfId="7160"/>
    <cellStyle name="ColStyle12 28 2 2 2 3" xfId="7161"/>
    <cellStyle name="ColStyle12 28 2 2 3" xfId="7162"/>
    <cellStyle name="ColStyle12 28 2 2 4" xfId="7163"/>
    <cellStyle name="ColStyle12 28 2 3" xfId="7164"/>
    <cellStyle name="ColStyle12 28 2 3 2" xfId="7165"/>
    <cellStyle name="ColStyle12 28 2 3 3" xfId="7166"/>
    <cellStyle name="ColStyle12 28 2 4" xfId="7167"/>
    <cellStyle name="ColStyle12 28 2 4 2" xfId="7168"/>
    <cellStyle name="ColStyle12 28 2 5" xfId="7169"/>
    <cellStyle name="ColStyle12 28 3" xfId="7170"/>
    <cellStyle name="ColStyle12 28 3 2" xfId="7171"/>
    <cellStyle name="ColStyle12 28 3 2 2" xfId="7172"/>
    <cellStyle name="ColStyle12 28 3 2 3" xfId="7173"/>
    <cellStyle name="ColStyle12 28 3 3" xfId="7174"/>
    <cellStyle name="ColStyle12 28 3 4" xfId="7175"/>
    <cellStyle name="ColStyle12 28 4" xfId="7176"/>
    <cellStyle name="ColStyle12 28 4 2" xfId="7177"/>
    <cellStyle name="ColStyle12 28 4 3" xfId="7178"/>
    <cellStyle name="ColStyle12 28 5" xfId="7179"/>
    <cellStyle name="ColStyle12 28 5 2" xfId="7180"/>
    <cellStyle name="ColStyle12 28 6" xfId="7181"/>
    <cellStyle name="ColStyle12 29" xfId="7182"/>
    <cellStyle name="ColStyle12 29 2" xfId="7183"/>
    <cellStyle name="ColStyle12 29 2 2" xfId="7184"/>
    <cellStyle name="ColStyle12 29 2 2 2" xfId="7185"/>
    <cellStyle name="ColStyle12 29 2 2 2 2" xfId="7186"/>
    <cellStyle name="ColStyle12 29 2 2 2 3" xfId="7187"/>
    <cellStyle name="ColStyle12 29 2 2 3" xfId="7188"/>
    <cellStyle name="ColStyle12 29 2 2 4" xfId="7189"/>
    <cellStyle name="ColStyle12 29 2 3" xfId="7190"/>
    <cellStyle name="ColStyle12 29 2 3 2" xfId="7191"/>
    <cellStyle name="ColStyle12 29 2 3 3" xfId="7192"/>
    <cellStyle name="ColStyle12 29 2 4" xfId="7193"/>
    <cellStyle name="ColStyle12 29 2 4 2" xfId="7194"/>
    <cellStyle name="ColStyle12 29 2 5" xfId="7195"/>
    <cellStyle name="ColStyle12 29 3" xfId="7196"/>
    <cellStyle name="ColStyle12 29 3 2" xfId="7197"/>
    <cellStyle name="ColStyle12 29 3 2 2" xfId="7198"/>
    <cellStyle name="ColStyle12 29 3 2 3" xfId="7199"/>
    <cellStyle name="ColStyle12 29 3 3" xfId="7200"/>
    <cellStyle name="ColStyle12 29 3 4" xfId="7201"/>
    <cellStyle name="ColStyle12 29 4" xfId="7202"/>
    <cellStyle name="ColStyle12 29 4 2" xfId="7203"/>
    <cellStyle name="ColStyle12 29 4 3" xfId="7204"/>
    <cellStyle name="ColStyle12 29 5" xfId="7205"/>
    <cellStyle name="ColStyle12 29 5 2" xfId="7206"/>
    <cellStyle name="ColStyle12 29 6" xfId="7207"/>
    <cellStyle name="ColStyle12 3" xfId="7208"/>
    <cellStyle name="ColStyle12 3 10" xfId="7209"/>
    <cellStyle name="ColStyle12 3 10 2" xfId="7210"/>
    <cellStyle name="ColStyle12 3 10 2 2" xfId="7211"/>
    <cellStyle name="ColStyle12 3 10 2 3" xfId="7212"/>
    <cellStyle name="ColStyle12 3 10 3" xfId="7213"/>
    <cellStyle name="ColStyle12 3 10 4" xfId="7214"/>
    <cellStyle name="ColStyle12 3 10 5" xfId="7215"/>
    <cellStyle name="ColStyle12 3 11" xfId="7216"/>
    <cellStyle name="ColStyle12 3 11 2" xfId="7217"/>
    <cellStyle name="ColStyle12 3 11 2 2" xfId="7218"/>
    <cellStyle name="ColStyle12 3 11 2 3" xfId="7219"/>
    <cellStyle name="ColStyle12 3 11 3" xfId="7220"/>
    <cellStyle name="ColStyle12 3 11 4" xfId="7221"/>
    <cellStyle name="ColStyle12 3 11 5" xfId="7222"/>
    <cellStyle name="ColStyle12 3 12" xfId="7223"/>
    <cellStyle name="ColStyle12 3 12 2" xfId="7224"/>
    <cellStyle name="ColStyle12 3 12 2 2" xfId="7225"/>
    <cellStyle name="ColStyle12 3 12 2 3" xfId="7226"/>
    <cellStyle name="ColStyle12 3 12 3" xfId="7227"/>
    <cellStyle name="ColStyle12 3 12 4" xfId="7228"/>
    <cellStyle name="ColStyle12 3 12 5" xfId="7229"/>
    <cellStyle name="ColStyle12 3 13" xfId="7230"/>
    <cellStyle name="ColStyle12 3 13 2" xfId="7231"/>
    <cellStyle name="ColStyle12 3 13 2 2" xfId="7232"/>
    <cellStyle name="ColStyle12 3 13 2 3" xfId="7233"/>
    <cellStyle name="ColStyle12 3 13 3" xfId="7234"/>
    <cellStyle name="ColStyle12 3 13 4" xfId="7235"/>
    <cellStyle name="ColStyle12 3 13 5" xfId="7236"/>
    <cellStyle name="ColStyle12 3 14" xfId="7237"/>
    <cellStyle name="ColStyle12 3 14 2" xfId="7238"/>
    <cellStyle name="ColStyle12 3 14 2 2" xfId="7239"/>
    <cellStyle name="ColStyle12 3 14 2 3" xfId="7240"/>
    <cellStyle name="ColStyle12 3 14 3" xfId="7241"/>
    <cellStyle name="ColStyle12 3 14 4" xfId="7242"/>
    <cellStyle name="ColStyle12 3 14 5" xfId="7243"/>
    <cellStyle name="ColStyle12 3 15" xfId="7244"/>
    <cellStyle name="ColStyle12 3 15 2" xfId="7245"/>
    <cellStyle name="ColStyle12 3 15 2 2" xfId="7246"/>
    <cellStyle name="ColStyle12 3 15 2 3" xfId="7247"/>
    <cellStyle name="ColStyle12 3 15 3" xfId="7248"/>
    <cellStyle name="ColStyle12 3 15 4" xfId="7249"/>
    <cellStyle name="ColStyle12 3 15 5" xfId="7250"/>
    <cellStyle name="ColStyle12 3 16" xfId="7251"/>
    <cellStyle name="ColStyle12 3 16 2" xfId="7252"/>
    <cellStyle name="ColStyle12 3 16 2 2" xfId="7253"/>
    <cellStyle name="ColStyle12 3 16 2 3" xfId="7254"/>
    <cellStyle name="ColStyle12 3 16 3" xfId="7255"/>
    <cellStyle name="ColStyle12 3 16 4" xfId="7256"/>
    <cellStyle name="ColStyle12 3 16 5" xfId="7257"/>
    <cellStyle name="ColStyle12 3 17" xfId="7258"/>
    <cellStyle name="ColStyle12 3 17 2" xfId="7259"/>
    <cellStyle name="ColStyle12 3 17 2 2" xfId="7260"/>
    <cellStyle name="ColStyle12 3 17 2 3" xfId="7261"/>
    <cellStyle name="ColStyle12 3 17 3" xfId="7262"/>
    <cellStyle name="ColStyle12 3 17 4" xfId="7263"/>
    <cellStyle name="ColStyle12 3 17 5" xfId="7264"/>
    <cellStyle name="ColStyle12 3 18" xfId="7265"/>
    <cellStyle name="ColStyle12 3 18 2" xfId="7266"/>
    <cellStyle name="ColStyle12 3 18 2 2" xfId="7267"/>
    <cellStyle name="ColStyle12 3 18 2 3" xfId="7268"/>
    <cellStyle name="ColStyle12 3 18 3" xfId="7269"/>
    <cellStyle name="ColStyle12 3 18 4" xfId="7270"/>
    <cellStyle name="ColStyle12 3 18 5" xfId="7271"/>
    <cellStyle name="ColStyle12 3 19" xfId="7272"/>
    <cellStyle name="ColStyle12 3 19 2" xfId="7273"/>
    <cellStyle name="ColStyle12 3 19 2 2" xfId="7274"/>
    <cellStyle name="ColStyle12 3 19 2 3" xfId="7275"/>
    <cellStyle name="ColStyle12 3 19 3" xfId="7276"/>
    <cellStyle name="ColStyle12 3 19 4" xfId="7277"/>
    <cellStyle name="ColStyle12 3 19 5" xfId="7278"/>
    <cellStyle name="ColStyle12 3 2" xfId="7279"/>
    <cellStyle name="ColStyle12 3 2 2" xfId="7280"/>
    <cellStyle name="ColStyle12 3 2 2 2" xfId="7281"/>
    <cellStyle name="ColStyle12 3 2 2 2 2" xfId="7282"/>
    <cellStyle name="ColStyle12 3 2 2 2 3" xfId="7283"/>
    <cellStyle name="ColStyle12 3 2 2 3" xfId="7284"/>
    <cellStyle name="ColStyle12 3 2 2 4" xfId="7285"/>
    <cellStyle name="ColStyle12 3 2 3" xfId="7286"/>
    <cellStyle name="ColStyle12 3 2 3 2" xfId="7287"/>
    <cellStyle name="ColStyle12 3 2 3 2 2" xfId="7288"/>
    <cellStyle name="ColStyle12 3 2 3 2 3" xfId="7289"/>
    <cellStyle name="ColStyle12 3 2 3 3" xfId="7290"/>
    <cellStyle name="ColStyle12 3 2 3 4" xfId="7291"/>
    <cellStyle name="ColStyle12 3 2 4" xfId="7292"/>
    <cellStyle name="ColStyle12 3 2 4 2" xfId="7293"/>
    <cellStyle name="ColStyle12 3 2 4 3" xfId="7294"/>
    <cellStyle name="ColStyle12 3 2 5" xfId="7295"/>
    <cellStyle name="ColStyle12 3 2 5 2" xfId="7296"/>
    <cellStyle name="ColStyle12 3 2 6" xfId="7297"/>
    <cellStyle name="ColStyle12 3 2 7" xfId="7298"/>
    <cellStyle name="ColStyle12 3 20" xfId="7299"/>
    <cellStyle name="ColStyle12 3 20 2" xfId="7300"/>
    <cellStyle name="ColStyle12 3 20 2 2" xfId="7301"/>
    <cellStyle name="ColStyle12 3 20 2 3" xfId="7302"/>
    <cellStyle name="ColStyle12 3 20 3" xfId="7303"/>
    <cellStyle name="ColStyle12 3 20 4" xfId="7304"/>
    <cellStyle name="ColStyle12 3 20 5" xfId="7305"/>
    <cellStyle name="ColStyle12 3 21" xfId="7306"/>
    <cellStyle name="ColStyle12 3 21 2" xfId="7307"/>
    <cellStyle name="ColStyle12 3 21 2 2" xfId="7308"/>
    <cellStyle name="ColStyle12 3 21 2 3" xfId="7309"/>
    <cellStyle name="ColStyle12 3 21 3" xfId="7310"/>
    <cellStyle name="ColStyle12 3 21 4" xfId="7311"/>
    <cellStyle name="ColStyle12 3 21 5" xfId="7312"/>
    <cellStyle name="ColStyle12 3 22" xfId="7313"/>
    <cellStyle name="ColStyle12 3 22 2" xfId="7314"/>
    <cellStyle name="ColStyle12 3 22 2 2" xfId="7315"/>
    <cellStyle name="ColStyle12 3 22 2 3" xfId="7316"/>
    <cellStyle name="ColStyle12 3 22 3" xfId="7317"/>
    <cellStyle name="ColStyle12 3 22 4" xfId="7318"/>
    <cellStyle name="ColStyle12 3 23" xfId="7319"/>
    <cellStyle name="ColStyle12 3 23 2" xfId="7320"/>
    <cellStyle name="ColStyle12 3 23 3" xfId="7321"/>
    <cellStyle name="ColStyle12 3 24" xfId="7322"/>
    <cellStyle name="ColStyle12 3 24 2" xfId="7323"/>
    <cellStyle name="ColStyle12 3 24 3" xfId="7324"/>
    <cellStyle name="ColStyle12 3 25" xfId="7325"/>
    <cellStyle name="ColStyle12 3 25 2" xfId="7326"/>
    <cellStyle name="ColStyle12 3 25 3" xfId="7327"/>
    <cellStyle name="ColStyle12 3 26" xfId="7328"/>
    <cellStyle name="ColStyle12 3 26 2" xfId="7329"/>
    <cellStyle name="ColStyle12 3 27" xfId="7330"/>
    <cellStyle name="ColStyle12 3 27 2" xfId="7331"/>
    <cellStyle name="ColStyle12 3 28" xfId="7332"/>
    <cellStyle name="ColStyle12 3 29" xfId="7333"/>
    <cellStyle name="ColStyle12 3 3" xfId="7334"/>
    <cellStyle name="ColStyle12 3 3 2" xfId="7335"/>
    <cellStyle name="ColStyle12 3 3 2 2" xfId="7336"/>
    <cellStyle name="ColStyle12 3 3 2 2 2" xfId="7337"/>
    <cellStyle name="ColStyle12 3 3 2 2 3" xfId="7338"/>
    <cellStyle name="ColStyle12 3 3 2 3" xfId="7339"/>
    <cellStyle name="ColStyle12 3 3 2 4" xfId="7340"/>
    <cellStyle name="ColStyle12 3 3 3" xfId="7341"/>
    <cellStyle name="ColStyle12 3 3 3 2" xfId="7342"/>
    <cellStyle name="ColStyle12 3 3 3 3" xfId="7343"/>
    <cellStyle name="ColStyle12 3 3 4" xfId="7344"/>
    <cellStyle name="ColStyle12 3 3 5" xfId="7345"/>
    <cellStyle name="ColStyle12 3 3 6" xfId="7346"/>
    <cellStyle name="ColStyle12 3 30" xfId="7347"/>
    <cellStyle name="ColStyle12 3 31" xfId="7348"/>
    <cellStyle name="ColStyle12 3 32" xfId="7349"/>
    <cellStyle name="ColStyle12 3 4" xfId="7350"/>
    <cellStyle name="ColStyle12 3 4 2" xfId="7351"/>
    <cellStyle name="ColStyle12 3 4 2 2" xfId="7352"/>
    <cellStyle name="ColStyle12 3 4 2 3" xfId="7353"/>
    <cellStyle name="ColStyle12 3 4 3" xfId="7354"/>
    <cellStyle name="ColStyle12 3 4 4" xfId="7355"/>
    <cellStyle name="ColStyle12 3 4 5" xfId="7356"/>
    <cellStyle name="ColStyle12 3 5" xfId="7357"/>
    <cellStyle name="ColStyle12 3 5 2" xfId="7358"/>
    <cellStyle name="ColStyle12 3 5 2 2" xfId="7359"/>
    <cellStyle name="ColStyle12 3 5 2 3" xfId="7360"/>
    <cellStyle name="ColStyle12 3 5 3" xfId="7361"/>
    <cellStyle name="ColStyle12 3 5 4" xfId="7362"/>
    <cellStyle name="ColStyle12 3 5 5" xfId="7363"/>
    <cellStyle name="ColStyle12 3 6" xfId="7364"/>
    <cellStyle name="ColStyle12 3 6 2" xfId="7365"/>
    <cellStyle name="ColStyle12 3 6 2 2" xfId="7366"/>
    <cellStyle name="ColStyle12 3 6 2 3" xfId="7367"/>
    <cellStyle name="ColStyle12 3 6 3" xfId="7368"/>
    <cellStyle name="ColStyle12 3 6 4" xfId="7369"/>
    <cellStyle name="ColStyle12 3 6 5" xfId="7370"/>
    <cellStyle name="ColStyle12 3 7" xfId="7371"/>
    <cellStyle name="ColStyle12 3 7 2" xfId="7372"/>
    <cellStyle name="ColStyle12 3 7 2 2" xfId="7373"/>
    <cellStyle name="ColStyle12 3 7 2 3" xfId="7374"/>
    <cellStyle name="ColStyle12 3 7 3" xfId="7375"/>
    <cellStyle name="ColStyle12 3 7 4" xfId="7376"/>
    <cellStyle name="ColStyle12 3 7 5" xfId="7377"/>
    <cellStyle name="ColStyle12 3 8" xfId="7378"/>
    <cellStyle name="ColStyle12 3 8 2" xfId="7379"/>
    <cellStyle name="ColStyle12 3 8 2 2" xfId="7380"/>
    <cellStyle name="ColStyle12 3 8 2 3" xfId="7381"/>
    <cellStyle name="ColStyle12 3 8 3" xfId="7382"/>
    <cellStyle name="ColStyle12 3 8 4" xfId="7383"/>
    <cellStyle name="ColStyle12 3 8 5" xfId="7384"/>
    <cellStyle name="ColStyle12 3 9" xfId="7385"/>
    <cellStyle name="ColStyle12 3 9 2" xfId="7386"/>
    <cellStyle name="ColStyle12 3 9 2 2" xfId="7387"/>
    <cellStyle name="ColStyle12 3 9 2 3" xfId="7388"/>
    <cellStyle name="ColStyle12 3 9 3" xfId="7389"/>
    <cellStyle name="ColStyle12 3 9 4" xfId="7390"/>
    <cellStyle name="ColStyle12 3 9 5" xfId="7391"/>
    <cellStyle name="ColStyle12 30" xfId="7392"/>
    <cellStyle name="ColStyle12 30 2" xfId="7393"/>
    <cellStyle name="ColStyle12 30 2 2" xfId="7394"/>
    <cellStyle name="ColStyle12 30 2 2 2" xfId="7395"/>
    <cellStyle name="ColStyle12 30 2 2 2 2" xfId="7396"/>
    <cellStyle name="ColStyle12 30 2 2 2 3" xfId="7397"/>
    <cellStyle name="ColStyle12 30 2 2 3" xfId="7398"/>
    <cellStyle name="ColStyle12 30 2 2 4" xfId="7399"/>
    <cellStyle name="ColStyle12 30 2 3" xfId="7400"/>
    <cellStyle name="ColStyle12 30 2 3 2" xfId="7401"/>
    <cellStyle name="ColStyle12 30 2 3 3" xfId="7402"/>
    <cellStyle name="ColStyle12 30 2 4" xfId="7403"/>
    <cellStyle name="ColStyle12 30 2 4 2" xfId="7404"/>
    <cellStyle name="ColStyle12 30 2 5" xfId="7405"/>
    <cellStyle name="ColStyle12 30 3" xfId="7406"/>
    <cellStyle name="ColStyle12 30 3 2" xfId="7407"/>
    <cellStyle name="ColStyle12 30 3 2 2" xfId="7408"/>
    <cellStyle name="ColStyle12 30 3 2 3" xfId="7409"/>
    <cellStyle name="ColStyle12 30 3 3" xfId="7410"/>
    <cellStyle name="ColStyle12 30 3 4" xfId="7411"/>
    <cellStyle name="ColStyle12 30 4" xfId="7412"/>
    <cellStyle name="ColStyle12 30 4 2" xfId="7413"/>
    <cellStyle name="ColStyle12 30 4 3" xfId="7414"/>
    <cellStyle name="ColStyle12 30 5" xfId="7415"/>
    <cellStyle name="ColStyle12 30 5 2" xfId="7416"/>
    <cellStyle name="ColStyle12 30 6" xfId="7417"/>
    <cellStyle name="ColStyle12 31" xfId="7418"/>
    <cellStyle name="ColStyle12 31 2" xfId="7419"/>
    <cellStyle name="ColStyle12 31 2 2" xfId="7420"/>
    <cellStyle name="ColStyle12 31 2 2 2" xfId="7421"/>
    <cellStyle name="ColStyle12 31 2 2 2 2" xfId="7422"/>
    <cellStyle name="ColStyle12 31 2 2 2 3" xfId="7423"/>
    <cellStyle name="ColStyle12 31 2 2 3" xfId="7424"/>
    <cellStyle name="ColStyle12 31 2 2 4" xfId="7425"/>
    <cellStyle name="ColStyle12 31 2 3" xfId="7426"/>
    <cellStyle name="ColStyle12 31 2 3 2" xfId="7427"/>
    <cellStyle name="ColStyle12 31 2 3 3" xfId="7428"/>
    <cellStyle name="ColStyle12 31 2 4" xfId="7429"/>
    <cellStyle name="ColStyle12 31 2 4 2" xfId="7430"/>
    <cellStyle name="ColStyle12 31 2 5" xfId="7431"/>
    <cellStyle name="ColStyle12 31 3" xfId="7432"/>
    <cellStyle name="ColStyle12 31 3 2" xfId="7433"/>
    <cellStyle name="ColStyle12 31 3 2 2" xfId="7434"/>
    <cellStyle name="ColStyle12 31 3 2 3" xfId="7435"/>
    <cellStyle name="ColStyle12 31 3 3" xfId="7436"/>
    <cellStyle name="ColStyle12 31 3 4" xfId="7437"/>
    <cellStyle name="ColStyle12 31 4" xfId="7438"/>
    <cellStyle name="ColStyle12 31 4 2" xfId="7439"/>
    <cellStyle name="ColStyle12 31 4 3" xfId="7440"/>
    <cellStyle name="ColStyle12 31 5" xfId="7441"/>
    <cellStyle name="ColStyle12 31 5 2" xfId="7442"/>
    <cellStyle name="ColStyle12 31 6" xfId="7443"/>
    <cellStyle name="ColStyle12 32" xfId="7444"/>
    <cellStyle name="ColStyle12 32 2" xfId="7445"/>
    <cellStyle name="ColStyle12 32 2 2" xfId="7446"/>
    <cellStyle name="ColStyle12 32 2 2 2" xfId="7447"/>
    <cellStyle name="ColStyle12 32 2 2 2 2" xfId="7448"/>
    <cellStyle name="ColStyle12 32 2 2 2 3" xfId="7449"/>
    <cellStyle name="ColStyle12 32 2 2 3" xfId="7450"/>
    <cellStyle name="ColStyle12 32 2 2 4" xfId="7451"/>
    <cellStyle name="ColStyle12 32 2 3" xfId="7452"/>
    <cellStyle name="ColStyle12 32 2 3 2" xfId="7453"/>
    <cellStyle name="ColStyle12 32 2 3 3" xfId="7454"/>
    <cellStyle name="ColStyle12 32 2 4" xfId="7455"/>
    <cellStyle name="ColStyle12 32 2 4 2" xfId="7456"/>
    <cellStyle name="ColStyle12 32 2 5" xfId="7457"/>
    <cellStyle name="ColStyle12 32 3" xfId="7458"/>
    <cellStyle name="ColStyle12 32 3 2" xfId="7459"/>
    <cellStyle name="ColStyle12 32 3 2 2" xfId="7460"/>
    <cellStyle name="ColStyle12 32 3 2 3" xfId="7461"/>
    <cellStyle name="ColStyle12 32 3 3" xfId="7462"/>
    <cellStyle name="ColStyle12 32 3 4" xfId="7463"/>
    <cellStyle name="ColStyle12 32 4" xfId="7464"/>
    <cellStyle name="ColStyle12 32 4 2" xfId="7465"/>
    <cellStyle name="ColStyle12 32 4 3" xfId="7466"/>
    <cellStyle name="ColStyle12 32 5" xfId="7467"/>
    <cellStyle name="ColStyle12 32 5 2" xfId="7468"/>
    <cellStyle name="ColStyle12 32 6" xfId="7469"/>
    <cellStyle name="ColStyle12 33" xfId="7470"/>
    <cellStyle name="ColStyle12 33 2" xfId="7471"/>
    <cellStyle name="ColStyle12 33 2 2" xfId="7472"/>
    <cellStyle name="ColStyle12 33 2 2 2" xfId="7473"/>
    <cellStyle name="ColStyle12 33 2 2 2 2" xfId="7474"/>
    <cellStyle name="ColStyle12 33 2 2 2 3" xfId="7475"/>
    <cellStyle name="ColStyle12 33 2 2 3" xfId="7476"/>
    <cellStyle name="ColStyle12 33 2 2 4" xfId="7477"/>
    <cellStyle name="ColStyle12 33 2 3" xfId="7478"/>
    <cellStyle name="ColStyle12 33 2 3 2" xfId="7479"/>
    <cellStyle name="ColStyle12 33 2 3 3" xfId="7480"/>
    <cellStyle name="ColStyle12 33 2 4" xfId="7481"/>
    <cellStyle name="ColStyle12 33 2 4 2" xfId="7482"/>
    <cellStyle name="ColStyle12 33 2 5" xfId="7483"/>
    <cellStyle name="ColStyle12 33 3" xfId="7484"/>
    <cellStyle name="ColStyle12 33 3 2" xfId="7485"/>
    <cellStyle name="ColStyle12 33 3 2 2" xfId="7486"/>
    <cellStyle name="ColStyle12 33 3 2 3" xfId="7487"/>
    <cellStyle name="ColStyle12 33 3 3" xfId="7488"/>
    <cellStyle name="ColStyle12 33 3 4" xfId="7489"/>
    <cellStyle name="ColStyle12 33 4" xfId="7490"/>
    <cellStyle name="ColStyle12 33 4 2" xfId="7491"/>
    <cellStyle name="ColStyle12 33 4 3" xfId="7492"/>
    <cellStyle name="ColStyle12 33 5" xfId="7493"/>
    <cellStyle name="ColStyle12 33 5 2" xfId="7494"/>
    <cellStyle name="ColStyle12 33 6" xfId="7495"/>
    <cellStyle name="ColStyle12 34" xfId="7496"/>
    <cellStyle name="ColStyle12 34 2" xfId="7497"/>
    <cellStyle name="ColStyle12 34 2 2" xfId="7498"/>
    <cellStyle name="ColStyle12 34 2 2 2" xfId="7499"/>
    <cellStyle name="ColStyle12 34 2 2 2 2" xfId="7500"/>
    <cellStyle name="ColStyle12 34 2 2 2 3" xfId="7501"/>
    <cellStyle name="ColStyle12 34 2 2 3" xfId="7502"/>
    <cellStyle name="ColStyle12 34 2 2 4" xfId="7503"/>
    <cellStyle name="ColStyle12 34 2 3" xfId="7504"/>
    <cellStyle name="ColStyle12 34 2 3 2" xfId="7505"/>
    <cellStyle name="ColStyle12 34 2 3 3" xfId="7506"/>
    <cellStyle name="ColStyle12 34 2 4" xfId="7507"/>
    <cellStyle name="ColStyle12 34 2 4 2" xfId="7508"/>
    <cellStyle name="ColStyle12 34 2 5" xfId="7509"/>
    <cellStyle name="ColStyle12 34 3" xfId="7510"/>
    <cellStyle name="ColStyle12 34 3 2" xfId="7511"/>
    <cellStyle name="ColStyle12 34 3 2 2" xfId="7512"/>
    <cellStyle name="ColStyle12 34 3 2 3" xfId="7513"/>
    <cellStyle name="ColStyle12 34 3 3" xfId="7514"/>
    <cellStyle name="ColStyle12 34 3 4" xfId="7515"/>
    <cellStyle name="ColStyle12 34 4" xfId="7516"/>
    <cellStyle name="ColStyle12 34 4 2" xfId="7517"/>
    <cellStyle name="ColStyle12 34 4 3" xfId="7518"/>
    <cellStyle name="ColStyle12 34 5" xfId="7519"/>
    <cellStyle name="ColStyle12 34 5 2" xfId="7520"/>
    <cellStyle name="ColStyle12 34 6" xfId="7521"/>
    <cellStyle name="ColStyle12 35" xfId="7522"/>
    <cellStyle name="ColStyle12 35 2" xfId="7523"/>
    <cellStyle name="ColStyle12 35 2 2" xfId="7524"/>
    <cellStyle name="ColStyle12 35 2 2 2" xfId="7525"/>
    <cellStyle name="ColStyle12 35 2 2 2 2" xfId="7526"/>
    <cellStyle name="ColStyle12 35 2 2 2 3" xfId="7527"/>
    <cellStyle name="ColStyle12 35 2 2 3" xfId="7528"/>
    <cellStyle name="ColStyle12 35 2 2 4" xfId="7529"/>
    <cellStyle name="ColStyle12 35 2 3" xfId="7530"/>
    <cellStyle name="ColStyle12 35 2 3 2" xfId="7531"/>
    <cellStyle name="ColStyle12 35 2 3 3" xfId="7532"/>
    <cellStyle name="ColStyle12 35 2 4" xfId="7533"/>
    <cellStyle name="ColStyle12 35 2 4 2" xfId="7534"/>
    <cellStyle name="ColStyle12 35 2 5" xfId="7535"/>
    <cellStyle name="ColStyle12 35 3" xfId="7536"/>
    <cellStyle name="ColStyle12 35 3 2" xfId="7537"/>
    <cellStyle name="ColStyle12 35 3 2 2" xfId="7538"/>
    <cellStyle name="ColStyle12 35 3 2 3" xfId="7539"/>
    <cellStyle name="ColStyle12 35 3 3" xfId="7540"/>
    <cellStyle name="ColStyle12 35 3 4" xfId="7541"/>
    <cellStyle name="ColStyle12 35 4" xfId="7542"/>
    <cellStyle name="ColStyle12 35 4 2" xfId="7543"/>
    <cellStyle name="ColStyle12 35 4 3" xfId="7544"/>
    <cellStyle name="ColStyle12 35 5" xfId="7545"/>
    <cellStyle name="ColStyle12 35 5 2" xfId="7546"/>
    <cellStyle name="ColStyle12 35 6" xfId="7547"/>
    <cellStyle name="ColStyle12 36" xfId="7548"/>
    <cellStyle name="ColStyle12 36 2" xfId="7549"/>
    <cellStyle name="ColStyle12 36 2 2" xfId="7550"/>
    <cellStyle name="ColStyle12 36 2 2 2" xfId="7551"/>
    <cellStyle name="ColStyle12 36 2 2 3" xfId="7552"/>
    <cellStyle name="ColStyle12 36 2 3" xfId="7553"/>
    <cellStyle name="ColStyle12 36 2 4" xfId="7554"/>
    <cellStyle name="ColStyle12 36 3" xfId="7555"/>
    <cellStyle name="ColStyle12 36 3 2" xfId="7556"/>
    <cellStyle name="ColStyle12 36 3 3" xfId="7557"/>
    <cellStyle name="ColStyle12 36 4" xfId="7558"/>
    <cellStyle name="ColStyle12 36 4 2" xfId="7559"/>
    <cellStyle name="ColStyle12 36 5" xfId="7560"/>
    <cellStyle name="ColStyle12 37" xfId="7561"/>
    <cellStyle name="ColStyle12 37 2" xfId="7562"/>
    <cellStyle name="ColStyle12 37 2 2" xfId="7563"/>
    <cellStyle name="ColStyle12 37 2 2 2" xfId="7564"/>
    <cellStyle name="ColStyle12 37 2 2 3" xfId="7565"/>
    <cellStyle name="ColStyle12 37 2 3" xfId="7566"/>
    <cellStyle name="ColStyle12 37 2 4" xfId="7567"/>
    <cellStyle name="ColStyle12 37 3" xfId="7568"/>
    <cellStyle name="ColStyle12 37 3 2" xfId="7569"/>
    <cellStyle name="ColStyle12 37 3 3" xfId="7570"/>
    <cellStyle name="ColStyle12 37 4" xfId="7571"/>
    <cellStyle name="ColStyle12 37 4 2" xfId="7572"/>
    <cellStyle name="ColStyle12 37 5" xfId="7573"/>
    <cellStyle name="ColStyle12 38" xfId="7574"/>
    <cellStyle name="ColStyle12 38 2" xfId="7575"/>
    <cellStyle name="ColStyle12 38 2 2" xfId="7576"/>
    <cellStyle name="ColStyle12 38 2 2 2" xfId="7577"/>
    <cellStyle name="ColStyle12 38 2 2 3" xfId="7578"/>
    <cellStyle name="ColStyle12 38 2 3" xfId="7579"/>
    <cellStyle name="ColStyle12 38 2 4" xfId="7580"/>
    <cellStyle name="ColStyle12 38 3" xfId="7581"/>
    <cellStyle name="ColStyle12 38 3 2" xfId="7582"/>
    <cellStyle name="ColStyle12 38 3 3" xfId="7583"/>
    <cellStyle name="ColStyle12 38 4" xfId="7584"/>
    <cellStyle name="ColStyle12 38 4 2" xfId="7585"/>
    <cellStyle name="ColStyle12 38 5" xfId="7586"/>
    <cellStyle name="ColStyle12 39" xfId="7587"/>
    <cellStyle name="ColStyle12 39 2" xfId="7588"/>
    <cellStyle name="ColStyle12 39 2 2" xfId="7589"/>
    <cellStyle name="ColStyle12 39 2 3" xfId="7590"/>
    <cellStyle name="ColStyle12 39 3" xfId="7591"/>
    <cellStyle name="ColStyle12 39 4" xfId="7592"/>
    <cellStyle name="ColStyle12 4" xfId="7593"/>
    <cellStyle name="ColStyle12 4 10" xfId="7594"/>
    <cellStyle name="ColStyle12 4 11" xfId="7595"/>
    <cellStyle name="ColStyle12 4 12" xfId="7596"/>
    <cellStyle name="ColStyle12 4 13" xfId="7597"/>
    <cellStyle name="ColStyle12 4 14" xfId="7598"/>
    <cellStyle name="ColStyle12 4 2" xfId="7599"/>
    <cellStyle name="ColStyle12 4 2 2" xfId="7600"/>
    <cellStyle name="ColStyle12 4 2 2 2" xfId="7601"/>
    <cellStyle name="ColStyle12 4 2 2 2 2" xfId="7602"/>
    <cellStyle name="ColStyle12 4 2 2 2 3" xfId="7603"/>
    <cellStyle name="ColStyle12 4 2 2 3" xfId="7604"/>
    <cellStyle name="ColStyle12 4 2 2 4" xfId="7605"/>
    <cellStyle name="ColStyle12 4 2 3" xfId="7606"/>
    <cellStyle name="ColStyle12 4 2 3 2" xfId="7607"/>
    <cellStyle name="ColStyle12 4 2 3 3" xfId="7608"/>
    <cellStyle name="ColStyle12 4 2 4" xfId="7609"/>
    <cellStyle name="ColStyle12 4 2 4 2" xfId="7610"/>
    <cellStyle name="ColStyle12 4 2 5" xfId="7611"/>
    <cellStyle name="ColStyle12 4 3" xfId="7612"/>
    <cellStyle name="ColStyle12 4 3 2" xfId="7613"/>
    <cellStyle name="ColStyle12 4 3 2 2" xfId="7614"/>
    <cellStyle name="ColStyle12 4 3 2 3" xfId="7615"/>
    <cellStyle name="ColStyle12 4 3 3" xfId="7616"/>
    <cellStyle name="ColStyle12 4 3 4" xfId="7617"/>
    <cellStyle name="ColStyle12 4 4" xfId="7618"/>
    <cellStyle name="ColStyle12 4 4 2" xfId="7619"/>
    <cellStyle name="ColStyle12 4 4 2 2" xfId="7620"/>
    <cellStyle name="ColStyle12 4 4 2 3" xfId="7621"/>
    <cellStyle name="ColStyle12 4 4 3" xfId="7622"/>
    <cellStyle name="ColStyle12 4 4 4" xfId="7623"/>
    <cellStyle name="ColStyle12 4 5" xfId="7624"/>
    <cellStyle name="ColStyle12 4 5 2" xfId="7625"/>
    <cellStyle name="ColStyle12 4 5 3" xfId="7626"/>
    <cellStyle name="ColStyle12 4 6" xfId="7627"/>
    <cellStyle name="ColStyle12 4 6 2" xfId="7628"/>
    <cellStyle name="ColStyle12 4 6 3" xfId="7629"/>
    <cellStyle name="ColStyle12 4 7" xfId="7630"/>
    <cellStyle name="ColStyle12 4 7 2" xfId="7631"/>
    <cellStyle name="ColStyle12 4 7 3" xfId="7632"/>
    <cellStyle name="ColStyle12 4 8" xfId="7633"/>
    <cellStyle name="ColStyle12 4 8 2" xfId="7634"/>
    <cellStyle name="ColStyle12 4 9" xfId="7635"/>
    <cellStyle name="ColStyle12 4 9 2" xfId="7636"/>
    <cellStyle name="ColStyle12 40" xfId="7637"/>
    <cellStyle name="ColStyle12 40 2" xfId="7638"/>
    <cellStyle name="ColStyle12 40 2 2" xfId="7639"/>
    <cellStyle name="ColStyle12 40 2 3" xfId="7640"/>
    <cellStyle name="ColStyle12 40 3" xfId="7641"/>
    <cellStyle name="ColStyle12 40 4" xfId="7642"/>
    <cellStyle name="ColStyle12 41" xfId="7643"/>
    <cellStyle name="ColStyle12 41 2" xfId="7644"/>
    <cellStyle name="ColStyle12 41 2 2" xfId="7645"/>
    <cellStyle name="ColStyle12 41 2 3" xfId="7646"/>
    <cellStyle name="ColStyle12 41 3" xfId="7647"/>
    <cellStyle name="ColStyle12 41 4" xfId="7648"/>
    <cellStyle name="ColStyle12 42" xfId="7649"/>
    <cellStyle name="ColStyle12 42 2" xfId="7650"/>
    <cellStyle name="ColStyle12 42 2 2" xfId="7651"/>
    <cellStyle name="ColStyle12 42 2 3" xfId="7652"/>
    <cellStyle name="ColStyle12 42 3" xfId="7653"/>
    <cellStyle name="ColStyle12 42 4" xfId="7654"/>
    <cellStyle name="ColStyle12 43" xfId="7655"/>
    <cellStyle name="ColStyle12 43 2" xfId="7656"/>
    <cellStyle name="ColStyle12 43 3" xfId="7657"/>
    <cellStyle name="ColStyle12 44" xfId="7658"/>
    <cellStyle name="ColStyle12 44 2" xfId="7659"/>
    <cellStyle name="ColStyle12 44 3" xfId="7660"/>
    <cellStyle name="ColStyle12 45" xfId="7661"/>
    <cellStyle name="ColStyle12 45 2" xfId="7662"/>
    <cellStyle name="ColStyle12 46" xfId="7663"/>
    <cellStyle name="ColStyle12 46 2" xfId="7664"/>
    <cellStyle name="ColStyle12 47" xfId="7665"/>
    <cellStyle name="ColStyle12 48" xfId="7666"/>
    <cellStyle name="ColStyle12 49" xfId="7667"/>
    <cellStyle name="ColStyle12 5" xfId="7668"/>
    <cellStyle name="ColStyle12 5 10" xfId="7669"/>
    <cellStyle name="ColStyle12 5 11" xfId="7670"/>
    <cellStyle name="ColStyle12 5 12" xfId="7671"/>
    <cellStyle name="ColStyle12 5 13" xfId="7672"/>
    <cellStyle name="ColStyle12 5 14" xfId="7673"/>
    <cellStyle name="ColStyle12 5 2" xfId="7674"/>
    <cellStyle name="ColStyle12 5 2 2" xfId="7675"/>
    <cellStyle name="ColStyle12 5 2 2 2" xfId="7676"/>
    <cellStyle name="ColStyle12 5 2 2 2 2" xfId="7677"/>
    <cellStyle name="ColStyle12 5 2 2 2 3" xfId="7678"/>
    <cellStyle name="ColStyle12 5 2 2 3" xfId="7679"/>
    <cellStyle name="ColStyle12 5 2 2 4" xfId="7680"/>
    <cellStyle name="ColStyle12 5 2 3" xfId="7681"/>
    <cellStyle name="ColStyle12 5 2 3 2" xfId="7682"/>
    <cellStyle name="ColStyle12 5 2 3 3" xfId="7683"/>
    <cellStyle name="ColStyle12 5 2 4" xfId="7684"/>
    <cellStyle name="ColStyle12 5 2 4 2" xfId="7685"/>
    <cellStyle name="ColStyle12 5 2 5" xfId="7686"/>
    <cellStyle name="ColStyle12 5 3" xfId="7687"/>
    <cellStyle name="ColStyle12 5 3 2" xfId="7688"/>
    <cellStyle name="ColStyle12 5 3 2 2" xfId="7689"/>
    <cellStyle name="ColStyle12 5 3 2 3" xfId="7690"/>
    <cellStyle name="ColStyle12 5 3 3" xfId="7691"/>
    <cellStyle name="ColStyle12 5 3 4" xfId="7692"/>
    <cellStyle name="ColStyle12 5 4" xfId="7693"/>
    <cellStyle name="ColStyle12 5 4 2" xfId="7694"/>
    <cellStyle name="ColStyle12 5 4 2 2" xfId="7695"/>
    <cellStyle name="ColStyle12 5 4 2 3" xfId="7696"/>
    <cellStyle name="ColStyle12 5 4 3" xfId="7697"/>
    <cellStyle name="ColStyle12 5 4 4" xfId="7698"/>
    <cellStyle name="ColStyle12 5 5" xfId="7699"/>
    <cellStyle name="ColStyle12 5 5 2" xfId="7700"/>
    <cellStyle name="ColStyle12 5 5 3" xfId="7701"/>
    <cellStyle name="ColStyle12 5 6" xfId="7702"/>
    <cellStyle name="ColStyle12 5 6 2" xfId="7703"/>
    <cellStyle name="ColStyle12 5 6 3" xfId="7704"/>
    <cellStyle name="ColStyle12 5 7" xfId="7705"/>
    <cellStyle name="ColStyle12 5 7 2" xfId="7706"/>
    <cellStyle name="ColStyle12 5 7 3" xfId="7707"/>
    <cellStyle name="ColStyle12 5 8" xfId="7708"/>
    <cellStyle name="ColStyle12 5 8 2" xfId="7709"/>
    <cellStyle name="ColStyle12 5 9" xfId="7710"/>
    <cellStyle name="ColStyle12 5 9 2" xfId="7711"/>
    <cellStyle name="ColStyle12 50" xfId="7712"/>
    <cellStyle name="ColStyle12 51" xfId="7713"/>
    <cellStyle name="ColStyle12 52" xfId="7714"/>
    <cellStyle name="ColStyle12 53" xfId="7715"/>
    <cellStyle name="ColStyle12 54" xfId="7716"/>
    <cellStyle name="ColStyle12 55" xfId="7717"/>
    <cellStyle name="ColStyle12 6" xfId="7718"/>
    <cellStyle name="ColStyle12 6 10" xfId="7719"/>
    <cellStyle name="ColStyle12 6 11" xfId="7720"/>
    <cellStyle name="ColStyle12 6 12" xfId="7721"/>
    <cellStyle name="ColStyle12 6 13" xfId="7722"/>
    <cellStyle name="ColStyle12 6 14" xfId="7723"/>
    <cellStyle name="ColStyle12 6 2" xfId="7724"/>
    <cellStyle name="ColStyle12 6 2 2" xfId="7725"/>
    <cellStyle name="ColStyle12 6 2 2 2" xfId="7726"/>
    <cellStyle name="ColStyle12 6 2 2 2 2" xfId="7727"/>
    <cellStyle name="ColStyle12 6 2 2 2 3" xfId="7728"/>
    <cellStyle name="ColStyle12 6 2 2 3" xfId="7729"/>
    <cellStyle name="ColStyle12 6 2 2 4" xfId="7730"/>
    <cellStyle name="ColStyle12 6 2 3" xfId="7731"/>
    <cellStyle name="ColStyle12 6 2 3 2" xfId="7732"/>
    <cellStyle name="ColStyle12 6 2 3 3" xfId="7733"/>
    <cellStyle name="ColStyle12 6 2 4" xfId="7734"/>
    <cellStyle name="ColStyle12 6 2 4 2" xfId="7735"/>
    <cellStyle name="ColStyle12 6 2 5" xfId="7736"/>
    <cellStyle name="ColStyle12 6 3" xfId="7737"/>
    <cellStyle name="ColStyle12 6 3 2" xfId="7738"/>
    <cellStyle name="ColStyle12 6 3 2 2" xfId="7739"/>
    <cellStyle name="ColStyle12 6 3 2 3" xfId="7740"/>
    <cellStyle name="ColStyle12 6 3 3" xfId="7741"/>
    <cellStyle name="ColStyle12 6 3 4" xfId="7742"/>
    <cellStyle name="ColStyle12 6 4" xfId="7743"/>
    <cellStyle name="ColStyle12 6 4 2" xfId="7744"/>
    <cellStyle name="ColStyle12 6 4 2 2" xfId="7745"/>
    <cellStyle name="ColStyle12 6 4 2 3" xfId="7746"/>
    <cellStyle name="ColStyle12 6 4 3" xfId="7747"/>
    <cellStyle name="ColStyle12 6 4 4" xfId="7748"/>
    <cellStyle name="ColStyle12 6 5" xfId="7749"/>
    <cellStyle name="ColStyle12 6 5 2" xfId="7750"/>
    <cellStyle name="ColStyle12 6 5 3" xfId="7751"/>
    <cellStyle name="ColStyle12 6 6" xfId="7752"/>
    <cellStyle name="ColStyle12 6 6 2" xfId="7753"/>
    <cellStyle name="ColStyle12 6 6 3" xfId="7754"/>
    <cellStyle name="ColStyle12 6 7" xfId="7755"/>
    <cellStyle name="ColStyle12 6 7 2" xfId="7756"/>
    <cellStyle name="ColStyle12 6 7 3" xfId="7757"/>
    <cellStyle name="ColStyle12 6 8" xfId="7758"/>
    <cellStyle name="ColStyle12 6 8 2" xfId="7759"/>
    <cellStyle name="ColStyle12 6 9" xfId="7760"/>
    <cellStyle name="ColStyle12 6 9 2" xfId="7761"/>
    <cellStyle name="ColStyle12 7" xfId="7762"/>
    <cellStyle name="ColStyle12 7 10" xfId="7763"/>
    <cellStyle name="ColStyle12 7 2" xfId="7764"/>
    <cellStyle name="ColStyle12 7 2 2" xfId="7765"/>
    <cellStyle name="ColStyle12 7 2 2 2" xfId="7766"/>
    <cellStyle name="ColStyle12 7 2 2 2 2" xfId="7767"/>
    <cellStyle name="ColStyle12 7 2 2 2 3" xfId="7768"/>
    <cellStyle name="ColStyle12 7 2 2 3" xfId="7769"/>
    <cellStyle name="ColStyle12 7 2 2 4" xfId="7770"/>
    <cellStyle name="ColStyle12 7 2 3" xfId="7771"/>
    <cellStyle name="ColStyle12 7 2 3 2" xfId="7772"/>
    <cellStyle name="ColStyle12 7 2 3 3" xfId="7773"/>
    <cellStyle name="ColStyle12 7 2 4" xfId="7774"/>
    <cellStyle name="ColStyle12 7 2 4 2" xfId="7775"/>
    <cellStyle name="ColStyle12 7 2 5" xfId="7776"/>
    <cellStyle name="ColStyle12 7 3" xfId="7777"/>
    <cellStyle name="ColStyle12 7 3 2" xfId="7778"/>
    <cellStyle name="ColStyle12 7 3 2 2" xfId="7779"/>
    <cellStyle name="ColStyle12 7 3 2 3" xfId="7780"/>
    <cellStyle name="ColStyle12 7 3 3" xfId="7781"/>
    <cellStyle name="ColStyle12 7 3 4" xfId="7782"/>
    <cellStyle name="ColStyle12 7 4" xfId="7783"/>
    <cellStyle name="ColStyle12 7 4 2" xfId="7784"/>
    <cellStyle name="ColStyle12 7 4 2 2" xfId="7785"/>
    <cellStyle name="ColStyle12 7 4 2 3" xfId="7786"/>
    <cellStyle name="ColStyle12 7 4 3" xfId="7787"/>
    <cellStyle name="ColStyle12 7 4 4" xfId="7788"/>
    <cellStyle name="ColStyle12 7 5" xfId="7789"/>
    <cellStyle name="ColStyle12 7 5 2" xfId="7790"/>
    <cellStyle name="ColStyle12 7 5 3" xfId="7791"/>
    <cellStyle name="ColStyle12 7 6" xfId="7792"/>
    <cellStyle name="ColStyle12 7 6 2" xfId="7793"/>
    <cellStyle name="ColStyle12 7 6 3" xfId="7794"/>
    <cellStyle name="ColStyle12 7 7" xfId="7795"/>
    <cellStyle name="ColStyle12 7 7 2" xfId="7796"/>
    <cellStyle name="ColStyle12 7 7 3" xfId="7797"/>
    <cellStyle name="ColStyle12 7 8" xfId="7798"/>
    <cellStyle name="ColStyle12 7 9" xfId="7799"/>
    <cellStyle name="ColStyle12 8" xfId="7800"/>
    <cellStyle name="ColStyle12 8 10" xfId="7801"/>
    <cellStyle name="ColStyle12 8 2" xfId="7802"/>
    <cellStyle name="ColStyle12 8 2 2" xfId="7803"/>
    <cellStyle name="ColStyle12 8 2 2 2" xfId="7804"/>
    <cellStyle name="ColStyle12 8 2 2 2 2" xfId="7805"/>
    <cellStyle name="ColStyle12 8 2 2 2 3" xfId="7806"/>
    <cellStyle name="ColStyle12 8 2 2 3" xfId="7807"/>
    <cellStyle name="ColStyle12 8 2 2 4" xfId="7808"/>
    <cellStyle name="ColStyle12 8 2 3" xfId="7809"/>
    <cellStyle name="ColStyle12 8 2 3 2" xfId="7810"/>
    <cellStyle name="ColStyle12 8 2 3 3" xfId="7811"/>
    <cellStyle name="ColStyle12 8 2 4" xfId="7812"/>
    <cellStyle name="ColStyle12 8 2 4 2" xfId="7813"/>
    <cellStyle name="ColStyle12 8 2 5" xfId="7814"/>
    <cellStyle name="ColStyle12 8 3" xfId="7815"/>
    <cellStyle name="ColStyle12 8 3 2" xfId="7816"/>
    <cellStyle name="ColStyle12 8 3 2 2" xfId="7817"/>
    <cellStyle name="ColStyle12 8 3 2 3" xfId="7818"/>
    <cellStyle name="ColStyle12 8 3 3" xfId="7819"/>
    <cellStyle name="ColStyle12 8 3 4" xfId="7820"/>
    <cellStyle name="ColStyle12 8 4" xfId="7821"/>
    <cellStyle name="ColStyle12 8 4 2" xfId="7822"/>
    <cellStyle name="ColStyle12 8 4 2 2" xfId="7823"/>
    <cellStyle name="ColStyle12 8 4 2 3" xfId="7824"/>
    <cellStyle name="ColStyle12 8 4 3" xfId="7825"/>
    <cellStyle name="ColStyle12 8 4 4" xfId="7826"/>
    <cellStyle name="ColStyle12 8 5" xfId="7827"/>
    <cellStyle name="ColStyle12 8 5 2" xfId="7828"/>
    <cellStyle name="ColStyle12 8 5 3" xfId="7829"/>
    <cellStyle name="ColStyle12 8 6" xfId="7830"/>
    <cellStyle name="ColStyle12 8 6 2" xfId="7831"/>
    <cellStyle name="ColStyle12 8 6 3" xfId="7832"/>
    <cellStyle name="ColStyle12 8 7" xfId="7833"/>
    <cellStyle name="ColStyle12 8 7 2" xfId="7834"/>
    <cellStyle name="ColStyle12 8 7 3" xfId="7835"/>
    <cellStyle name="ColStyle12 8 8" xfId="7836"/>
    <cellStyle name="ColStyle12 8 9" xfId="7837"/>
    <cellStyle name="ColStyle12 9" xfId="7838"/>
    <cellStyle name="ColStyle12 9 10" xfId="7839"/>
    <cellStyle name="ColStyle12 9 2" xfId="7840"/>
    <cellStyle name="ColStyle12 9 2 2" xfId="7841"/>
    <cellStyle name="ColStyle12 9 2 2 2" xfId="7842"/>
    <cellStyle name="ColStyle12 9 2 2 2 2" xfId="7843"/>
    <cellStyle name="ColStyle12 9 2 2 2 3" xfId="7844"/>
    <cellStyle name="ColStyle12 9 2 2 3" xfId="7845"/>
    <cellStyle name="ColStyle12 9 2 2 4" xfId="7846"/>
    <cellStyle name="ColStyle12 9 2 3" xfId="7847"/>
    <cellStyle name="ColStyle12 9 2 3 2" xfId="7848"/>
    <cellStyle name="ColStyle12 9 2 3 3" xfId="7849"/>
    <cellStyle name="ColStyle12 9 2 4" xfId="7850"/>
    <cellStyle name="ColStyle12 9 2 4 2" xfId="7851"/>
    <cellStyle name="ColStyle12 9 2 5" xfId="7852"/>
    <cellStyle name="ColStyle12 9 3" xfId="7853"/>
    <cellStyle name="ColStyle12 9 3 2" xfId="7854"/>
    <cellStyle name="ColStyle12 9 3 2 2" xfId="7855"/>
    <cellStyle name="ColStyle12 9 3 2 3" xfId="7856"/>
    <cellStyle name="ColStyle12 9 3 3" xfId="7857"/>
    <cellStyle name="ColStyle12 9 3 4" xfId="7858"/>
    <cellStyle name="ColStyle12 9 4" xfId="7859"/>
    <cellStyle name="ColStyle12 9 4 2" xfId="7860"/>
    <cellStyle name="ColStyle12 9 4 2 2" xfId="7861"/>
    <cellStyle name="ColStyle12 9 4 2 3" xfId="7862"/>
    <cellStyle name="ColStyle12 9 4 3" xfId="7863"/>
    <cellStyle name="ColStyle12 9 4 4" xfId="7864"/>
    <cellStyle name="ColStyle12 9 5" xfId="7865"/>
    <cellStyle name="ColStyle12 9 5 2" xfId="7866"/>
    <cellStyle name="ColStyle12 9 5 3" xfId="7867"/>
    <cellStyle name="ColStyle12 9 6" xfId="7868"/>
    <cellStyle name="ColStyle12 9 6 2" xfId="7869"/>
    <cellStyle name="ColStyle12 9 6 3" xfId="7870"/>
    <cellStyle name="ColStyle12 9 7" xfId="7871"/>
    <cellStyle name="ColStyle12 9 7 2" xfId="7872"/>
    <cellStyle name="ColStyle12 9 7 3" xfId="7873"/>
    <cellStyle name="ColStyle12 9 8" xfId="7874"/>
    <cellStyle name="ColStyle12 9 9" xfId="7875"/>
    <cellStyle name="ColStyle13" xfId="7876"/>
    <cellStyle name="ColStyle13 10" xfId="7877"/>
    <cellStyle name="ColStyle13 10 10" xfId="7878"/>
    <cellStyle name="ColStyle13 10 2" xfId="7879"/>
    <cellStyle name="ColStyle13 10 2 2" xfId="7880"/>
    <cellStyle name="ColStyle13 10 2 2 2" xfId="7881"/>
    <cellStyle name="ColStyle13 10 2 2 2 2" xfId="7882"/>
    <cellStyle name="ColStyle13 10 2 2 2 3" xfId="7883"/>
    <cellStyle name="ColStyle13 10 2 2 3" xfId="7884"/>
    <cellStyle name="ColStyle13 10 2 2 4" xfId="7885"/>
    <cellStyle name="ColStyle13 10 2 3" xfId="7886"/>
    <cellStyle name="ColStyle13 10 2 3 2" xfId="7887"/>
    <cellStyle name="ColStyle13 10 2 3 3" xfId="7888"/>
    <cellStyle name="ColStyle13 10 2 4" xfId="7889"/>
    <cellStyle name="ColStyle13 10 2 4 2" xfId="7890"/>
    <cellStyle name="ColStyle13 10 2 5" xfId="7891"/>
    <cellStyle name="ColStyle13 10 3" xfId="7892"/>
    <cellStyle name="ColStyle13 10 3 2" xfId="7893"/>
    <cellStyle name="ColStyle13 10 3 2 2" xfId="7894"/>
    <cellStyle name="ColStyle13 10 3 2 3" xfId="7895"/>
    <cellStyle name="ColStyle13 10 3 3" xfId="7896"/>
    <cellStyle name="ColStyle13 10 3 4" xfId="7897"/>
    <cellStyle name="ColStyle13 10 4" xfId="7898"/>
    <cellStyle name="ColStyle13 10 4 2" xfId="7899"/>
    <cellStyle name="ColStyle13 10 4 2 2" xfId="7900"/>
    <cellStyle name="ColStyle13 10 4 2 3" xfId="7901"/>
    <cellStyle name="ColStyle13 10 4 3" xfId="7902"/>
    <cellStyle name="ColStyle13 10 4 4" xfId="7903"/>
    <cellStyle name="ColStyle13 10 5" xfId="7904"/>
    <cellStyle name="ColStyle13 10 5 2" xfId="7905"/>
    <cellStyle name="ColStyle13 10 5 3" xfId="7906"/>
    <cellStyle name="ColStyle13 10 6" xfId="7907"/>
    <cellStyle name="ColStyle13 10 6 2" xfId="7908"/>
    <cellStyle name="ColStyle13 10 6 3" xfId="7909"/>
    <cellStyle name="ColStyle13 10 7" xfId="7910"/>
    <cellStyle name="ColStyle13 10 7 2" xfId="7911"/>
    <cellStyle name="ColStyle13 10 7 3" xfId="7912"/>
    <cellStyle name="ColStyle13 10 8" xfId="7913"/>
    <cellStyle name="ColStyle13 10 9" xfId="7914"/>
    <cellStyle name="ColStyle13 11" xfId="7915"/>
    <cellStyle name="ColStyle13 11 10" xfId="7916"/>
    <cellStyle name="ColStyle13 11 2" xfId="7917"/>
    <cellStyle name="ColStyle13 11 2 2" xfId="7918"/>
    <cellStyle name="ColStyle13 11 2 2 2" xfId="7919"/>
    <cellStyle name="ColStyle13 11 2 2 2 2" xfId="7920"/>
    <cellStyle name="ColStyle13 11 2 2 2 3" xfId="7921"/>
    <cellStyle name="ColStyle13 11 2 2 3" xfId="7922"/>
    <cellStyle name="ColStyle13 11 2 2 4" xfId="7923"/>
    <cellStyle name="ColStyle13 11 2 3" xfId="7924"/>
    <cellStyle name="ColStyle13 11 2 3 2" xfId="7925"/>
    <cellStyle name="ColStyle13 11 2 3 3" xfId="7926"/>
    <cellStyle name="ColStyle13 11 2 4" xfId="7927"/>
    <cellStyle name="ColStyle13 11 2 4 2" xfId="7928"/>
    <cellStyle name="ColStyle13 11 2 5" xfId="7929"/>
    <cellStyle name="ColStyle13 11 3" xfId="7930"/>
    <cellStyle name="ColStyle13 11 3 2" xfId="7931"/>
    <cellStyle name="ColStyle13 11 3 2 2" xfId="7932"/>
    <cellStyle name="ColStyle13 11 3 2 3" xfId="7933"/>
    <cellStyle name="ColStyle13 11 3 3" xfId="7934"/>
    <cellStyle name="ColStyle13 11 3 4" xfId="7935"/>
    <cellStyle name="ColStyle13 11 4" xfId="7936"/>
    <cellStyle name="ColStyle13 11 4 2" xfId="7937"/>
    <cellStyle name="ColStyle13 11 4 2 2" xfId="7938"/>
    <cellStyle name="ColStyle13 11 4 2 3" xfId="7939"/>
    <cellStyle name="ColStyle13 11 4 3" xfId="7940"/>
    <cellStyle name="ColStyle13 11 4 4" xfId="7941"/>
    <cellStyle name="ColStyle13 11 5" xfId="7942"/>
    <cellStyle name="ColStyle13 11 5 2" xfId="7943"/>
    <cellStyle name="ColStyle13 11 5 3" xfId="7944"/>
    <cellStyle name="ColStyle13 11 6" xfId="7945"/>
    <cellStyle name="ColStyle13 11 6 2" xfId="7946"/>
    <cellStyle name="ColStyle13 11 6 3" xfId="7947"/>
    <cellStyle name="ColStyle13 11 7" xfId="7948"/>
    <cellStyle name="ColStyle13 11 7 2" xfId="7949"/>
    <cellStyle name="ColStyle13 11 7 3" xfId="7950"/>
    <cellStyle name="ColStyle13 11 8" xfId="7951"/>
    <cellStyle name="ColStyle13 11 9" xfId="7952"/>
    <cellStyle name="ColStyle13 12" xfId="7953"/>
    <cellStyle name="ColStyle13 12 10" xfId="7954"/>
    <cellStyle name="ColStyle13 12 2" xfId="7955"/>
    <cellStyle name="ColStyle13 12 2 2" xfId="7956"/>
    <cellStyle name="ColStyle13 12 2 2 2" xfId="7957"/>
    <cellStyle name="ColStyle13 12 2 2 2 2" xfId="7958"/>
    <cellStyle name="ColStyle13 12 2 2 2 3" xfId="7959"/>
    <cellStyle name="ColStyle13 12 2 2 3" xfId="7960"/>
    <cellStyle name="ColStyle13 12 2 2 4" xfId="7961"/>
    <cellStyle name="ColStyle13 12 2 3" xfId="7962"/>
    <cellStyle name="ColStyle13 12 2 3 2" xfId="7963"/>
    <cellStyle name="ColStyle13 12 2 3 3" xfId="7964"/>
    <cellStyle name="ColStyle13 12 2 4" xfId="7965"/>
    <cellStyle name="ColStyle13 12 2 4 2" xfId="7966"/>
    <cellStyle name="ColStyle13 12 2 5" xfId="7967"/>
    <cellStyle name="ColStyle13 12 3" xfId="7968"/>
    <cellStyle name="ColStyle13 12 3 2" xfId="7969"/>
    <cellStyle name="ColStyle13 12 3 2 2" xfId="7970"/>
    <cellStyle name="ColStyle13 12 3 2 3" xfId="7971"/>
    <cellStyle name="ColStyle13 12 3 3" xfId="7972"/>
    <cellStyle name="ColStyle13 12 3 4" xfId="7973"/>
    <cellStyle name="ColStyle13 12 4" xfId="7974"/>
    <cellStyle name="ColStyle13 12 4 2" xfId="7975"/>
    <cellStyle name="ColStyle13 12 4 2 2" xfId="7976"/>
    <cellStyle name="ColStyle13 12 4 2 3" xfId="7977"/>
    <cellStyle name="ColStyle13 12 4 3" xfId="7978"/>
    <cellStyle name="ColStyle13 12 4 4" xfId="7979"/>
    <cellStyle name="ColStyle13 12 5" xfId="7980"/>
    <cellStyle name="ColStyle13 12 5 2" xfId="7981"/>
    <cellStyle name="ColStyle13 12 5 3" xfId="7982"/>
    <cellStyle name="ColStyle13 12 6" xfId="7983"/>
    <cellStyle name="ColStyle13 12 6 2" xfId="7984"/>
    <cellStyle name="ColStyle13 12 6 3" xfId="7985"/>
    <cellStyle name="ColStyle13 12 7" xfId="7986"/>
    <cellStyle name="ColStyle13 12 7 2" xfId="7987"/>
    <cellStyle name="ColStyle13 12 7 3" xfId="7988"/>
    <cellStyle name="ColStyle13 12 8" xfId="7989"/>
    <cellStyle name="ColStyle13 12 9" xfId="7990"/>
    <cellStyle name="ColStyle13 13" xfId="7991"/>
    <cellStyle name="ColStyle13 13 10" xfId="7992"/>
    <cellStyle name="ColStyle13 13 2" xfId="7993"/>
    <cellStyle name="ColStyle13 13 2 2" xfId="7994"/>
    <cellStyle name="ColStyle13 13 2 2 2" xfId="7995"/>
    <cellStyle name="ColStyle13 13 2 2 2 2" xfId="7996"/>
    <cellStyle name="ColStyle13 13 2 2 2 3" xfId="7997"/>
    <cellStyle name="ColStyle13 13 2 2 3" xfId="7998"/>
    <cellStyle name="ColStyle13 13 2 2 4" xfId="7999"/>
    <cellStyle name="ColStyle13 13 2 3" xfId="8000"/>
    <cellStyle name="ColStyle13 13 2 3 2" xfId="8001"/>
    <cellStyle name="ColStyle13 13 2 3 3" xfId="8002"/>
    <cellStyle name="ColStyle13 13 2 4" xfId="8003"/>
    <cellStyle name="ColStyle13 13 2 4 2" xfId="8004"/>
    <cellStyle name="ColStyle13 13 2 5" xfId="8005"/>
    <cellStyle name="ColStyle13 13 3" xfId="8006"/>
    <cellStyle name="ColStyle13 13 3 2" xfId="8007"/>
    <cellStyle name="ColStyle13 13 3 2 2" xfId="8008"/>
    <cellStyle name="ColStyle13 13 3 2 3" xfId="8009"/>
    <cellStyle name="ColStyle13 13 3 3" xfId="8010"/>
    <cellStyle name="ColStyle13 13 3 4" xfId="8011"/>
    <cellStyle name="ColStyle13 13 4" xfId="8012"/>
    <cellStyle name="ColStyle13 13 4 2" xfId="8013"/>
    <cellStyle name="ColStyle13 13 4 2 2" xfId="8014"/>
    <cellStyle name="ColStyle13 13 4 2 3" xfId="8015"/>
    <cellStyle name="ColStyle13 13 4 3" xfId="8016"/>
    <cellStyle name="ColStyle13 13 4 4" xfId="8017"/>
    <cellStyle name="ColStyle13 13 5" xfId="8018"/>
    <cellStyle name="ColStyle13 13 5 2" xfId="8019"/>
    <cellStyle name="ColStyle13 13 5 3" xfId="8020"/>
    <cellStyle name="ColStyle13 13 6" xfId="8021"/>
    <cellStyle name="ColStyle13 13 6 2" xfId="8022"/>
    <cellStyle name="ColStyle13 13 6 3" xfId="8023"/>
    <cellStyle name="ColStyle13 13 7" xfId="8024"/>
    <cellStyle name="ColStyle13 13 7 2" xfId="8025"/>
    <cellStyle name="ColStyle13 13 7 3" xfId="8026"/>
    <cellStyle name="ColStyle13 13 8" xfId="8027"/>
    <cellStyle name="ColStyle13 13 9" xfId="8028"/>
    <cellStyle name="ColStyle13 14" xfId="8029"/>
    <cellStyle name="ColStyle13 14 10" xfId="8030"/>
    <cellStyle name="ColStyle13 14 2" xfId="8031"/>
    <cellStyle name="ColStyle13 14 2 2" xfId="8032"/>
    <cellStyle name="ColStyle13 14 2 2 2" xfId="8033"/>
    <cellStyle name="ColStyle13 14 2 2 2 2" xfId="8034"/>
    <cellStyle name="ColStyle13 14 2 2 2 3" xfId="8035"/>
    <cellStyle name="ColStyle13 14 2 2 3" xfId="8036"/>
    <cellStyle name="ColStyle13 14 2 2 4" xfId="8037"/>
    <cellStyle name="ColStyle13 14 2 3" xfId="8038"/>
    <cellStyle name="ColStyle13 14 2 3 2" xfId="8039"/>
    <cellStyle name="ColStyle13 14 2 3 3" xfId="8040"/>
    <cellStyle name="ColStyle13 14 2 4" xfId="8041"/>
    <cellStyle name="ColStyle13 14 2 4 2" xfId="8042"/>
    <cellStyle name="ColStyle13 14 2 5" xfId="8043"/>
    <cellStyle name="ColStyle13 14 3" xfId="8044"/>
    <cellStyle name="ColStyle13 14 3 2" xfId="8045"/>
    <cellStyle name="ColStyle13 14 3 2 2" xfId="8046"/>
    <cellStyle name="ColStyle13 14 3 2 3" xfId="8047"/>
    <cellStyle name="ColStyle13 14 3 3" xfId="8048"/>
    <cellStyle name="ColStyle13 14 3 4" xfId="8049"/>
    <cellStyle name="ColStyle13 14 4" xfId="8050"/>
    <cellStyle name="ColStyle13 14 4 2" xfId="8051"/>
    <cellStyle name="ColStyle13 14 4 2 2" xfId="8052"/>
    <cellStyle name="ColStyle13 14 4 2 3" xfId="8053"/>
    <cellStyle name="ColStyle13 14 4 3" xfId="8054"/>
    <cellStyle name="ColStyle13 14 4 4" xfId="8055"/>
    <cellStyle name="ColStyle13 14 5" xfId="8056"/>
    <cellStyle name="ColStyle13 14 5 2" xfId="8057"/>
    <cellStyle name="ColStyle13 14 5 3" xfId="8058"/>
    <cellStyle name="ColStyle13 14 6" xfId="8059"/>
    <cellStyle name="ColStyle13 14 6 2" xfId="8060"/>
    <cellStyle name="ColStyle13 14 6 3" xfId="8061"/>
    <cellStyle name="ColStyle13 14 7" xfId="8062"/>
    <cellStyle name="ColStyle13 14 7 2" xfId="8063"/>
    <cellStyle name="ColStyle13 14 7 3" xfId="8064"/>
    <cellStyle name="ColStyle13 14 8" xfId="8065"/>
    <cellStyle name="ColStyle13 14 9" xfId="8066"/>
    <cellStyle name="ColStyle13 15" xfId="8067"/>
    <cellStyle name="ColStyle13 15 10" xfId="8068"/>
    <cellStyle name="ColStyle13 15 2" xfId="8069"/>
    <cellStyle name="ColStyle13 15 2 2" xfId="8070"/>
    <cellStyle name="ColStyle13 15 2 2 2" xfId="8071"/>
    <cellStyle name="ColStyle13 15 2 2 2 2" xfId="8072"/>
    <cellStyle name="ColStyle13 15 2 2 2 3" xfId="8073"/>
    <cellStyle name="ColStyle13 15 2 2 3" xfId="8074"/>
    <cellStyle name="ColStyle13 15 2 2 4" xfId="8075"/>
    <cellStyle name="ColStyle13 15 2 3" xfId="8076"/>
    <cellStyle name="ColStyle13 15 2 3 2" xfId="8077"/>
    <cellStyle name="ColStyle13 15 2 3 3" xfId="8078"/>
    <cellStyle name="ColStyle13 15 2 4" xfId="8079"/>
    <cellStyle name="ColStyle13 15 2 4 2" xfId="8080"/>
    <cellStyle name="ColStyle13 15 2 5" xfId="8081"/>
    <cellStyle name="ColStyle13 15 3" xfId="8082"/>
    <cellStyle name="ColStyle13 15 3 2" xfId="8083"/>
    <cellStyle name="ColStyle13 15 3 2 2" xfId="8084"/>
    <cellStyle name="ColStyle13 15 3 2 3" xfId="8085"/>
    <cellStyle name="ColStyle13 15 3 3" xfId="8086"/>
    <cellStyle name="ColStyle13 15 3 4" xfId="8087"/>
    <cellStyle name="ColStyle13 15 4" xfId="8088"/>
    <cellStyle name="ColStyle13 15 4 2" xfId="8089"/>
    <cellStyle name="ColStyle13 15 4 2 2" xfId="8090"/>
    <cellStyle name="ColStyle13 15 4 2 3" xfId="8091"/>
    <cellStyle name="ColStyle13 15 4 3" xfId="8092"/>
    <cellStyle name="ColStyle13 15 4 4" xfId="8093"/>
    <cellStyle name="ColStyle13 15 5" xfId="8094"/>
    <cellStyle name="ColStyle13 15 5 2" xfId="8095"/>
    <cellStyle name="ColStyle13 15 5 3" xfId="8096"/>
    <cellStyle name="ColStyle13 15 6" xfId="8097"/>
    <cellStyle name="ColStyle13 15 6 2" xfId="8098"/>
    <cellStyle name="ColStyle13 15 6 3" xfId="8099"/>
    <cellStyle name="ColStyle13 15 7" xfId="8100"/>
    <cellStyle name="ColStyle13 15 7 2" xfId="8101"/>
    <cellStyle name="ColStyle13 15 7 3" xfId="8102"/>
    <cellStyle name="ColStyle13 15 8" xfId="8103"/>
    <cellStyle name="ColStyle13 15 9" xfId="8104"/>
    <cellStyle name="ColStyle13 16" xfId="8105"/>
    <cellStyle name="ColStyle13 16 10" xfId="8106"/>
    <cellStyle name="ColStyle13 16 2" xfId="8107"/>
    <cellStyle name="ColStyle13 16 2 2" xfId="8108"/>
    <cellStyle name="ColStyle13 16 2 2 2" xfId="8109"/>
    <cellStyle name="ColStyle13 16 2 2 2 2" xfId="8110"/>
    <cellStyle name="ColStyle13 16 2 2 2 3" xfId="8111"/>
    <cellStyle name="ColStyle13 16 2 2 3" xfId="8112"/>
    <cellStyle name="ColStyle13 16 2 2 4" xfId="8113"/>
    <cellStyle name="ColStyle13 16 2 3" xfId="8114"/>
    <cellStyle name="ColStyle13 16 2 3 2" xfId="8115"/>
    <cellStyle name="ColStyle13 16 2 3 3" xfId="8116"/>
    <cellStyle name="ColStyle13 16 2 4" xfId="8117"/>
    <cellStyle name="ColStyle13 16 2 4 2" xfId="8118"/>
    <cellStyle name="ColStyle13 16 2 5" xfId="8119"/>
    <cellStyle name="ColStyle13 16 3" xfId="8120"/>
    <cellStyle name="ColStyle13 16 3 2" xfId="8121"/>
    <cellStyle name="ColStyle13 16 3 2 2" xfId="8122"/>
    <cellStyle name="ColStyle13 16 3 2 3" xfId="8123"/>
    <cellStyle name="ColStyle13 16 3 3" xfId="8124"/>
    <cellStyle name="ColStyle13 16 3 4" xfId="8125"/>
    <cellStyle name="ColStyle13 16 4" xfId="8126"/>
    <cellStyle name="ColStyle13 16 4 2" xfId="8127"/>
    <cellStyle name="ColStyle13 16 4 2 2" xfId="8128"/>
    <cellStyle name="ColStyle13 16 4 2 3" xfId="8129"/>
    <cellStyle name="ColStyle13 16 4 3" xfId="8130"/>
    <cellStyle name="ColStyle13 16 4 4" xfId="8131"/>
    <cellStyle name="ColStyle13 16 5" xfId="8132"/>
    <cellStyle name="ColStyle13 16 5 2" xfId="8133"/>
    <cellStyle name="ColStyle13 16 5 3" xfId="8134"/>
    <cellStyle name="ColStyle13 16 6" xfId="8135"/>
    <cellStyle name="ColStyle13 16 6 2" xfId="8136"/>
    <cellStyle name="ColStyle13 16 6 3" xfId="8137"/>
    <cellStyle name="ColStyle13 16 7" xfId="8138"/>
    <cellStyle name="ColStyle13 16 7 2" xfId="8139"/>
    <cellStyle name="ColStyle13 16 7 3" xfId="8140"/>
    <cellStyle name="ColStyle13 16 8" xfId="8141"/>
    <cellStyle name="ColStyle13 16 9" xfId="8142"/>
    <cellStyle name="ColStyle13 17" xfId="8143"/>
    <cellStyle name="ColStyle13 17 10" xfId="8144"/>
    <cellStyle name="ColStyle13 17 2" xfId="8145"/>
    <cellStyle name="ColStyle13 17 2 2" xfId="8146"/>
    <cellStyle name="ColStyle13 17 2 2 2" xfId="8147"/>
    <cellStyle name="ColStyle13 17 2 2 2 2" xfId="8148"/>
    <cellStyle name="ColStyle13 17 2 2 2 3" xfId="8149"/>
    <cellStyle name="ColStyle13 17 2 2 3" xfId="8150"/>
    <cellStyle name="ColStyle13 17 2 2 4" xfId="8151"/>
    <cellStyle name="ColStyle13 17 2 3" xfId="8152"/>
    <cellStyle name="ColStyle13 17 2 3 2" xfId="8153"/>
    <cellStyle name="ColStyle13 17 2 3 3" xfId="8154"/>
    <cellStyle name="ColStyle13 17 2 4" xfId="8155"/>
    <cellStyle name="ColStyle13 17 2 4 2" xfId="8156"/>
    <cellStyle name="ColStyle13 17 2 5" xfId="8157"/>
    <cellStyle name="ColStyle13 17 3" xfId="8158"/>
    <cellStyle name="ColStyle13 17 3 2" xfId="8159"/>
    <cellStyle name="ColStyle13 17 3 2 2" xfId="8160"/>
    <cellStyle name="ColStyle13 17 3 2 3" xfId="8161"/>
    <cellStyle name="ColStyle13 17 3 3" xfId="8162"/>
    <cellStyle name="ColStyle13 17 3 4" xfId="8163"/>
    <cellStyle name="ColStyle13 17 4" xfId="8164"/>
    <cellStyle name="ColStyle13 17 4 2" xfId="8165"/>
    <cellStyle name="ColStyle13 17 4 2 2" xfId="8166"/>
    <cellStyle name="ColStyle13 17 4 2 3" xfId="8167"/>
    <cellStyle name="ColStyle13 17 4 3" xfId="8168"/>
    <cellStyle name="ColStyle13 17 4 4" xfId="8169"/>
    <cellStyle name="ColStyle13 17 5" xfId="8170"/>
    <cellStyle name="ColStyle13 17 5 2" xfId="8171"/>
    <cellStyle name="ColStyle13 17 5 3" xfId="8172"/>
    <cellStyle name="ColStyle13 17 6" xfId="8173"/>
    <cellStyle name="ColStyle13 17 6 2" xfId="8174"/>
    <cellStyle name="ColStyle13 17 6 3" xfId="8175"/>
    <cellStyle name="ColStyle13 17 7" xfId="8176"/>
    <cellStyle name="ColStyle13 17 7 2" xfId="8177"/>
    <cellStyle name="ColStyle13 17 7 3" xfId="8178"/>
    <cellStyle name="ColStyle13 17 8" xfId="8179"/>
    <cellStyle name="ColStyle13 17 9" xfId="8180"/>
    <cellStyle name="ColStyle13 18" xfId="8181"/>
    <cellStyle name="ColStyle13 18 10" xfId="8182"/>
    <cellStyle name="ColStyle13 18 2" xfId="8183"/>
    <cellStyle name="ColStyle13 18 2 2" xfId="8184"/>
    <cellStyle name="ColStyle13 18 2 2 2" xfId="8185"/>
    <cellStyle name="ColStyle13 18 2 2 2 2" xfId="8186"/>
    <cellStyle name="ColStyle13 18 2 2 2 3" xfId="8187"/>
    <cellStyle name="ColStyle13 18 2 2 3" xfId="8188"/>
    <cellStyle name="ColStyle13 18 2 2 4" xfId="8189"/>
    <cellStyle name="ColStyle13 18 2 3" xfId="8190"/>
    <cellStyle name="ColStyle13 18 2 3 2" xfId="8191"/>
    <cellStyle name="ColStyle13 18 2 3 3" xfId="8192"/>
    <cellStyle name="ColStyle13 18 2 4" xfId="8193"/>
    <cellStyle name="ColStyle13 18 2 4 2" xfId="8194"/>
    <cellStyle name="ColStyle13 18 2 5" xfId="8195"/>
    <cellStyle name="ColStyle13 18 3" xfId="8196"/>
    <cellStyle name="ColStyle13 18 3 2" xfId="8197"/>
    <cellStyle name="ColStyle13 18 3 2 2" xfId="8198"/>
    <cellStyle name="ColStyle13 18 3 2 3" xfId="8199"/>
    <cellStyle name="ColStyle13 18 3 3" xfId="8200"/>
    <cellStyle name="ColStyle13 18 3 4" xfId="8201"/>
    <cellStyle name="ColStyle13 18 4" xfId="8202"/>
    <cellStyle name="ColStyle13 18 4 2" xfId="8203"/>
    <cellStyle name="ColStyle13 18 4 2 2" xfId="8204"/>
    <cellStyle name="ColStyle13 18 4 2 3" xfId="8205"/>
    <cellStyle name="ColStyle13 18 4 3" xfId="8206"/>
    <cellStyle name="ColStyle13 18 4 4" xfId="8207"/>
    <cellStyle name="ColStyle13 18 5" xfId="8208"/>
    <cellStyle name="ColStyle13 18 5 2" xfId="8209"/>
    <cellStyle name="ColStyle13 18 5 3" xfId="8210"/>
    <cellStyle name="ColStyle13 18 6" xfId="8211"/>
    <cellStyle name="ColStyle13 18 6 2" xfId="8212"/>
    <cellStyle name="ColStyle13 18 6 3" xfId="8213"/>
    <cellStyle name="ColStyle13 18 7" xfId="8214"/>
    <cellStyle name="ColStyle13 18 7 2" xfId="8215"/>
    <cellStyle name="ColStyle13 18 7 3" xfId="8216"/>
    <cellStyle name="ColStyle13 18 8" xfId="8217"/>
    <cellStyle name="ColStyle13 18 9" xfId="8218"/>
    <cellStyle name="ColStyle13 19" xfId="8219"/>
    <cellStyle name="ColStyle13 19 10" xfId="8220"/>
    <cellStyle name="ColStyle13 19 2" xfId="8221"/>
    <cellStyle name="ColStyle13 19 2 2" xfId="8222"/>
    <cellStyle name="ColStyle13 19 2 2 2" xfId="8223"/>
    <cellStyle name="ColStyle13 19 2 2 2 2" xfId="8224"/>
    <cellStyle name="ColStyle13 19 2 2 2 3" xfId="8225"/>
    <cellStyle name="ColStyle13 19 2 2 3" xfId="8226"/>
    <cellStyle name="ColStyle13 19 2 2 4" xfId="8227"/>
    <cellStyle name="ColStyle13 19 2 3" xfId="8228"/>
    <cellStyle name="ColStyle13 19 2 3 2" xfId="8229"/>
    <cellStyle name="ColStyle13 19 2 3 3" xfId="8230"/>
    <cellStyle name="ColStyle13 19 2 4" xfId="8231"/>
    <cellStyle name="ColStyle13 19 2 4 2" xfId="8232"/>
    <cellStyle name="ColStyle13 19 2 5" xfId="8233"/>
    <cellStyle name="ColStyle13 19 3" xfId="8234"/>
    <cellStyle name="ColStyle13 19 3 2" xfId="8235"/>
    <cellStyle name="ColStyle13 19 3 2 2" xfId="8236"/>
    <cellStyle name="ColStyle13 19 3 2 3" xfId="8237"/>
    <cellStyle name="ColStyle13 19 3 3" xfId="8238"/>
    <cellStyle name="ColStyle13 19 3 4" xfId="8239"/>
    <cellStyle name="ColStyle13 19 4" xfId="8240"/>
    <cellStyle name="ColStyle13 19 4 2" xfId="8241"/>
    <cellStyle name="ColStyle13 19 4 2 2" xfId="8242"/>
    <cellStyle name="ColStyle13 19 4 2 3" xfId="8243"/>
    <cellStyle name="ColStyle13 19 4 3" xfId="8244"/>
    <cellStyle name="ColStyle13 19 4 4" xfId="8245"/>
    <cellStyle name="ColStyle13 19 5" xfId="8246"/>
    <cellStyle name="ColStyle13 19 5 2" xfId="8247"/>
    <cellStyle name="ColStyle13 19 5 3" xfId="8248"/>
    <cellStyle name="ColStyle13 19 6" xfId="8249"/>
    <cellStyle name="ColStyle13 19 6 2" xfId="8250"/>
    <cellStyle name="ColStyle13 19 6 3" xfId="8251"/>
    <cellStyle name="ColStyle13 19 7" xfId="8252"/>
    <cellStyle name="ColStyle13 19 7 2" xfId="8253"/>
    <cellStyle name="ColStyle13 19 7 3" xfId="8254"/>
    <cellStyle name="ColStyle13 19 8" xfId="8255"/>
    <cellStyle name="ColStyle13 19 9" xfId="8256"/>
    <cellStyle name="ColStyle13 2" xfId="8257"/>
    <cellStyle name="ColStyle13 2 10" xfId="8258"/>
    <cellStyle name="ColStyle13 2 10 2" xfId="8259"/>
    <cellStyle name="ColStyle13 2 10 2 2" xfId="8260"/>
    <cellStyle name="ColStyle13 2 10 2 3" xfId="8261"/>
    <cellStyle name="ColStyle13 2 10 3" xfId="8262"/>
    <cellStyle name="ColStyle13 2 10 4" xfId="8263"/>
    <cellStyle name="ColStyle13 2 10 5" xfId="8264"/>
    <cellStyle name="ColStyle13 2 11" xfId="8265"/>
    <cellStyle name="ColStyle13 2 11 2" xfId="8266"/>
    <cellStyle name="ColStyle13 2 11 2 2" xfId="8267"/>
    <cellStyle name="ColStyle13 2 11 2 3" xfId="8268"/>
    <cellStyle name="ColStyle13 2 11 3" xfId="8269"/>
    <cellStyle name="ColStyle13 2 11 4" xfId="8270"/>
    <cellStyle name="ColStyle13 2 11 5" xfId="8271"/>
    <cellStyle name="ColStyle13 2 12" xfId="8272"/>
    <cellStyle name="ColStyle13 2 12 2" xfId="8273"/>
    <cellStyle name="ColStyle13 2 12 2 2" xfId="8274"/>
    <cellStyle name="ColStyle13 2 12 2 3" xfId="8275"/>
    <cellStyle name="ColStyle13 2 12 3" xfId="8276"/>
    <cellStyle name="ColStyle13 2 12 4" xfId="8277"/>
    <cellStyle name="ColStyle13 2 12 5" xfId="8278"/>
    <cellStyle name="ColStyle13 2 13" xfId="8279"/>
    <cellStyle name="ColStyle13 2 13 2" xfId="8280"/>
    <cellStyle name="ColStyle13 2 13 2 2" xfId="8281"/>
    <cellStyle name="ColStyle13 2 13 2 3" xfId="8282"/>
    <cellStyle name="ColStyle13 2 13 3" xfId="8283"/>
    <cellStyle name="ColStyle13 2 13 4" xfId="8284"/>
    <cellStyle name="ColStyle13 2 13 5" xfId="8285"/>
    <cellStyle name="ColStyle13 2 14" xfId="8286"/>
    <cellStyle name="ColStyle13 2 14 2" xfId="8287"/>
    <cellStyle name="ColStyle13 2 14 2 2" xfId="8288"/>
    <cellStyle name="ColStyle13 2 14 2 3" xfId="8289"/>
    <cellStyle name="ColStyle13 2 14 3" xfId="8290"/>
    <cellStyle name="ColStyle13 2 14 4" xfId="8291"/>
    <cellStyle name="ColStyle13 2 14 5" xfId="8292"/>
    <cellStyle name="ColStyle13 2 15" xfId="8293"/>
    <cellStyle name="ColStyle13 2 15 2" xfId="8294"/>
    <cellStyle name="ColStyle13 2 15 2 2" xfId="8295"/>
    <cellStyle name="ColStyle13 2 15 2 3" xfId="8296"/>
    <cellStyle name="ColStyle13 2 15 3" xfId="8297"/>
    <cellStyle name="ColStyle13 2 15 4" xfId="8298"/>
    <cellStyle name="ColStyle13 2 15 5" xfId="8299"/>
    <cellStyle name="ColStyle13 2 16" xfId="8300"/>
    <cellStyle name="ColStyle13 2 16 2" xfId="8301"/>
    <cellStyle name="ColStyle13 2 16 2 2" xfId="8302"/>
    <cellStyle name="ColStyle13 2 16 2 3" xfId="8303"/>
    <cellStyle name="ColStyle13 2 16 3" xfId="8304"/>
    <cellStyle name="ColStyle13 2 16 4" xfId="8305"/>
    <cellStyle name="ColStyle13 2 16 5" xfId="8306"/>
    <cellStyle name="ColStyle13 2 17" xfId="8307"/>
    <cellStyle name="ColStyle13 2 17 2" xfId="8308"/>
    <cellStyle name="ColStyle13 2 17 2 2" xfId="8309"/>
    <cellStyle name="ColStyle13 2 17 2 3" xfId="8310"/>
    <cellStyle name="ColStyle13 2 17 3" xfId="8311"/>
    <cellStyle name="ColStyle13 2 17 4" xfId="8312"/>
    <cellStyle name="ColStyle13 2 17 5" xfId="8313"/>
    <cellStyle name="ColStyle13 2 18" xfId="8314"/>
    <cellStyle name="ColStyle13 2 18 2" xfId="8315"/>
    <cellStyle name="ColStyle13 2 18 2 2" xfId="8316"/>
    <cellStyle name="ColStyle13 2 18 2 3" xfId="8317"/>
    <cellStyle name="ColStyle13 2 18 3" xfId="8318"/>
    <cellStyle name="ColStyle13 2 18 4" xfId="8319"/>
    <cellStyle name="ColStyle13 2 18 5" xfId="8320"/>
    <cellStyle name="ColStyle13 2 19" xfId="8321"/>
    <cellStyle name="ColStyle13 2 19 2" xfId="8322"/>
    <cellStyle name="ColStyle13 2 19 2 2" xfId="8323"/>
    <cellStyle name="ColStyle13 2 19 2 3" xfId="8324"/>
    <cellStyle name="ColStyle13 2 19 3" xfId="8325"/>
    <cellStyle name="ColStyle13 2 19 4" xfId="8326"/>
    <cellStyle name="ColStyle13 2 19 5" xfId="8327"/>
    <cellStyle name="ColStyle13 2 2" xfId="8328"/>
    <cellStyle name="ColStyle13 2 2 2" xfId="8329"/>
    <cellStyle name="ColStyle13 2 2 2 2" xfId="8330"/>
    <cellStyle name="ColStyle13 2 2 2 2 2" xfId="8331"/>
    <cellStyle name="ColStyle13 2 2 2 2 3" xfId="8332"/>
    <cellStyle name="ColStyle13 2 2 2 3" xfId="8333"/>
    <cellStyle name="ColStyle13 2 2 2 4" xfId="8334"/>
    <cellStyle name="ColStyle13 2 2 3" xfId="8335"/>
    <cellStyle name="ColStyle13 2 2 3 2" xfId="8336"/>
    <cellStyle name="ColStyle13 2 2 3 2 2" xfId="8337"/>
    <cellStyle name="ColStyle13 2 2 3 2 3" xfId="8338"/>
    <cellStyle name="ColStyle13 2 2 3 3" xfId="8339"/>
    <cellStyle name="ColStyle13 2 2 3 4" xfId="8340"/>
    <cellStyle name="ColStyle13 2 2 4" xfId="8341"/>
    <cellStyle name="ColStyle13 2 2 4 2" xfId="8342"/>
    <cellStyle name="ColStyle13 2 2 4 3" xfId="8343"/>
    <cellStyle name="ColStyle13 2 2 5" xfId="8344"/>
    <cellStyle name="ColStyle13 2 2 5 2" xfId="8345"/>
    <cellStyle name="ColStyle13 2 2 6" xfId="8346"/>
    <cellStyle name="ColStyle13 2 2 7" xfId="8347"/>
    <cellStyle name="ColStyle13 2 20" xfId="8348"/>
    <cellStyle name="ColStyle13 2 20 2" xfId="8349"/>
    <cellStyle name="ColStyle13 2 20 2 2" xfId="8350"/>
    <cellStyle name="ColStyle13 2 20 2 3" xfId="8351"/>
    <cellStyle name="ColStyle13 2 20 3" xfId="8352"/>
    <cellStyle name="ColStyle13 2 20 4" xfId="8353"/>
    <cellStyle name="ColStyle13 2 20 5" xfId="8354"/>
    <cellStyle name="ColStyle13 2 21" xfId="8355"/>
    <cellStyle name="ColStyle13 2 21 2" xfId="8356"/>
    <cellStyle name="ColStyle13 2 21 2 2" xfId="8357"/>
    <cellStyle name="ColStyle13 2 21 2 3" xfId="8358"/>
    <cellStyle name="ColStyle13 2 21 3" xfId="8359"/>
    <cellStyle name="ColStyle13 2 21 4" xfId="8360"/>
    <cellStyle name="ColStyle13 2 21 5" xfId="8361"/>
    <cellStyle name="ColStyle13 2 22" xfId="8362"/>
    <cellStyle name="ColStyle13 2 22 2" xfId="8363"/>
    <cellStyle name="ColStyle13 2 22 2 2" xfId="8364"/>
    <cellStyle name="ColStyle13 2 22 2 3" xfId="8365"/>
    <cellStyle name="ColStyle13 2 22 3" xfId="8366"/>
    <cellStyle name="ColStyle13 2 22 4" xfId="8367"/>
    <cellStyle name="ColStyle13 2 23" xfId="8368"/>
    <cellStyle name="ColStyle13 2 23 2" xfId="8369"/>
    <cellStyle name="ColStyle13 2 23 3" xfId="8370"/>
    <cellStyle name="ColStyle13 2 24" xfId="8371"/>
    <cellStyle name="ColStyle13 2 24 2" xfId="8372"/>
    <cellStyle name="ColStyle13 2 24 3" xfId="8373"/>
    <cellStyle name="ColStyle13 2 25" xfId="8374"/>
    <cellStyle name="ColStyle13 2 25 2" xfId="8375"/>
    <cellStyle name="ColStyle13 2 25 3" xfId="8376"/>
    <cellStyle name="ColStyle13 2 26" xfId="8377"/>
    <cellStyle name="ColStyle13 2 26 2" xfId="8378"/>
    <cellStyle name="ColStyle13 2 27" xfId="8379"/>
    <cellStyle name="ColStyle13 2 27 2" xfId="8380"/>
    <cellStyle name="ColStyle13 2 28" xfId="8381"/>
    <cellStyle name="ColStyle13 2 29" xfId="8382"/>
    <cellStyle name="ColStyle13 2 3" xfId="8383"/>
    <cellStyle name="ColStyle13 2 3 2" xfId="8384"/>
    <cellStyle name="ColStyle13 2 3 2 2" xfId="8385"/>
    <cellStyle name="ColStyle13 2 3 2 2 2" xfId="8386"/>
    <cellStyle name="ColStyle13 2 3 2 2 3" xfId="8387"/>
    <cellStyle name="ColStyle13 2 3 2 3" xfId="8388"/>
    <cellStyle name="ColStyle13 2 3 2 4" xfId="8389"/>
    <cellStyle name="ColStyle13 2 3 3" xfId="8390"/>
    <cellStyle name="ColStyle13 2 3 3 2" xfId="8391"/>
    <cellStyle name="ColStyle13 2 3 3 3" xfId="8392"/>
    <cellStyle name="ColStyle13 2 3 4" xfId="8393"/>
    <cellStyle name="ColStyle13 2 3 5" xfId="8394"/>
    <cellStyle name="ColStyle13 2 3 6" xfId="8395"/>
    <cellStyle name="ColStyle13 2 30" xfId="8396"/>
    <cellStyle name="ColStyle13 2 31" xfId="8397"/>
    <cellStyle name="ColStyle13 2 32" xfId="8398"/>
    <cellStyle name="ColStyle13 2 4" xfId="8399"/>
    <cellStyle name="ColStyle13 2 4 2" xfId="8400"/>
    <cellStyle name="ColStyle13 2 4 2 2" xfId="8401"/>
    <cellStyle name="ColStyle13 2 4 2 3" xfId="8402"/>
    <cellStyle name="ColStyle13 2 4 3" xfId="8403"/>
    <cellStyle name="ColStyle13 2 4 4" xfId="8404"/>
    <cellStyle name="ColStyle13 2 4 5" xfId="8405"/>
    <cellStyle name="ColStyle13 2 5" xfId="8406"/>
    <cellStyle name="ColStyle13 2 5 2" xfId="8407"/>
    <cellStyle name="ColStyle13 2 5 2 2" xfId="8408"/>
    <cellStyle name="ColStyle13 2 5 2 3" xfId="8409"/>
    <cellStyle name="ColStyle13 2 5 3" xfId="8410"/>
    <cellStyle name="ColStyle13 2 5 4" xfId="8411"/>
    <cellStyle name="ColStyle13 2 5 5" xfId="8412"/>
    <cellStyle name="ColStyle13 2 6" xfId="8413"/>
    <cellStyle name="ColStyle13 2 6 2" xfId="8414"/>
    <cellStyle name="ColStyle13 2 6 2 2" xfId="8415"/>
    <cellStyle name="ColStyle13 2 6 2 3" xfId="8416"/>
    <cellStyle name="ColStyle13 2 6 3" xfId="8417"/>
    <cellStyle name="ColStyle13 2 6 4" xfId="8418"/>
    <cellStyle name="ColStyle13 2 6 5" xfId="8419"/>
    <cellStyle name="ColStyle13 2 7" xfId="8420"/>
    <cellStyle name="ColStyle13 2 7 2" xfId="8421"/>
    <cellStyle name="ColStyle13 2 7 2 2" xfId="8422"/>
    <cellStyle name="ColStyle13 2 7 2 3" xfId="8423"/>
    <cellStyle name="ColStyle13 2 7 3" xfId="8424"/>
    <cellStyle name="ColStyle13 2 7 4" xfId="8425"/>
    <cellStyle name="ColStyle13 2 7 5" xfId="8426"/>
    <cellStyle name="ColStyle13 2 8" xfId="8427"/>
    <cellStyle name="ColStyle13 2 8 2" xfId="8428"/>
    <cellStyle name="ColStyle13 2 8 2 2" xfId="8429"/>
    <cellStyle name="ColStyle13 2 8 2 3" xfId="8430"/>
    <cellStyle name="ColStyle13 2 8 3" xfId="8431"/>
    <cellStyle name="ColStyle13 2 8 4" xfId="8432"/>
    <cellStyle name="ColStyle13 2 8 5" xfId="8433"/>
    <cellStyle name="ColStyle13 2 9" xfId="8434"/>
    <cellStyle name="ColStyle13 2 9 2" xfId="8435"/>
    <cellStyle name="ColStyle13 2 9 2 2" xfId="8436"/>
    <cellStyle name="ColStyle13 2 9 2 3" xfId="8437"/>
    <cellStyle name="ColStyle13 2 9 3" xfId="8438"/>
    <cellStyle name="ColStyle13 2 9 4" xfId="8439"/>
    <cellStyle name="ColStyle13 2 9 5" xfId="8440"/>
    <cellStyle name="ColStyle13 20" xfId="8441"/>
    <cellStyle name="ColStyle13 20 10" xfId="8442"/>
    <cellStyle name="ColStyle13 20 2" xfId="8443"/>
    <cellStyle name="ColStyle13 20 2 2" xfId="8444"/>
    <cellStyle name="ColStyle13 20 2 2 2" xfId="8445"/>
    <cellStyle name="ColStyle13 20 2 2 2 2" xfId="8446"/>
    <cellStyle name="ColStyle13 20 2 2 2 3" xfId="8447"/>
    <cellStyle name="ColStyle13 20 2 2 3" xfId="8448"/>
    <cellStyle name="ColStyle13 20 2 2 4" xfId="8449"/>
    <cellStyle name="ColStyle13 20 2 3" xfId="8450"/>
    <cellStyle name="ColStyle13 20 2 3 2" xfId="8451"/>
    <cellStyle name="ColStyle13 20 2 3 3" xfId="8452"/>
    <cellStyle name="ColStyle13 20 2 4" xfId="8453"/>
    <cellStyle name="ColStyle13 20 2 4 2" xfId="8454"/>
    <cellStyle name="ColStyle13 20 2 5" xfId="8455"/>
    <cellStyle name="ColStyle13 20 3" xfId="8456"/>
    <cellStyle name="ColStyle13 20 3 2" xfId="8457"/>
    <cellStyle name="ColStyle13 20 3 2 2" xfId="8458"/>
    <cellStyle name="ColStyle13 20 3 2 3" xfId="8459"/>
    <cellStyle name="ColStyle13 20 3 3" xfId="8460"/>
    <cellStyle name="ColStyle13 20 3 4" xfId="8461"/>
    <cellStyle name="ColStyle13 20 4" xfId="8462"/>
    <cellStyle name="ColStyle13 20 4 2" xfId="8463"/>
    <cellStyle name="ColStyle13 20 4 2 2" xfId="8464"/>
    <cellStyle name="ColStyle13 20 4 2 3" xfId="8465"/>
    <cellStyle name="ColStyle13 20 4 3" xfId="8466"/>
    <cellStyle name="ColStyle13 20 4 4" xfId="8467"/>
    <cellStyle name="ColStyle13 20 5" xfId="8468"/>
    <cellStyle name="ColStyle13 20 5 2" xfId="8469"/>
    <cellStyle name="ColStyle13 20 5 3" xfId="8470"/>
    <cellStyle name="ColStyle13 20 6" xfId="8471"/>
    <cellStyle name="ColStyle13 20 6 2" xfId="8472"/>
    <cellStyle name="ColStyle13 20 6 3" xfId="8473"/>
    <cellStyle name="ColStyle13 20 7" xfId="8474"/>
    <cellStyle name="ColStyle13 20 7 2" xfId="8475"/>
    <cellStyle name="ColStyle13 20 7 3" xfId="8476"/>
    <cellStyle name="ColStyle13 20 8" xfId="8477"/>
    <cellStyle name="ColStyle13 20 9" xfId="8478"/>
    <cellStyle name="ColStyle13 21" xfId="8479"/>
    <cellStyle name="ColStyle13 21 10" xfId="8480"/>
    <cellStyle name="ColStyle13 21 2" xfId="8481"/>
    <cellStyle name="ColStyle13 21 2 2" xfId="8482"/>
    <cellStyle name="ColStyle13 21 2 2 2" xfId="8483"/>
    <cellStyle name="ColStyle13 21 2 2 2 2" xfId="8484"/>
    <cellStyle name="ColStyle13 21 2 2 2 3" xfId="8485"/>
    <cellStyle name="ColStyle13 21 2 2 3" xfId="8486"/>
    <cellStyle name="ColStyle13 21 2 2 4" xfId="8487"/>
    <cellStyle name="ColStyle13 21 2 3" xfId="8488"/>
    <cellStyle name="ColStyle13 21 2 3 2" xfId="8489"/>
    <cellStyle name="ColStyle13 21 2 3 3" xfId="8490"/>
    <cellStyle name="ColStyle13 21 2 4" xfId="8491"/>
    <cellStyle name="ColStyle13 21 2 4 2" xfId="8492"/>
    <cellStyle name="ColStyle13 21 2 5" xfId="8493"/>
    <cellStyle name="ColStyle13 21 3" xfId="8494"/>
    <cellStyle name="ColStyle13 21 3 2" xfId="8495"/>
    <cellStyle name="ColStyle13 21 3 2 2" xfId="8496"/>
    <cellStyle name="ColStyle13 21 3 2 3" xfId="8497"/>
    <cellStyle name="ColStyle13 21 3 3" xfId="8498"/>
    <cellStyle name="ColStyle13 21 3 4" xfId="8499"/>
    <cellStyle name="ColStyle13 21 4" xfId="8500"/>
    <cellStyle name="ColStyle13 21 4 2" xfId="8501"/>
    <cellStyle name="ColStyle13 21 4 2 2" xfId="8502"/>
    <cellStyle name="ColStyle13 21 4 2 3" xfId="8503"/>
    <cellStyle name="ColStyle13 21 4 3" xfId="8504"/>
    <cellStyle name="ColStyle13 21 4 4" xfId="8505"/>
    <cellStyle name="ColStyle13 21 5" xfId="8506"/>
    <cellStyle name="ColStyle13 21 5 2" xfId="8507"/>
    <cellStyle name="ColStyle13 21 5 3" xfId="8508"/>
    <cellStyle name="ColStyle13 21 6" xfId="8509"/>
    <cellStyle name="ColStyle13 21 6 2" xfId="8510"/>
    <cellStyle name="ColStyle13 21 6 3" xfId="8511"/>
    <cellStyle name="ColStyle13 21 7" xfId="8512"/>
    <cellStyle name="ColStyle13 21 7 2" xfId="8513"/>
    <cellStyle name="ColStyle13 21 7 3" xfId="8514"/>
    <cellStyle name="ColStyle13 21 8" xfId="8515"/>
    <cellStyle name="ColStyle13 21 9" xfId="8516"/>
    <cellStyle name="ColStyle13 22" xfId="8517"/>
    <cellStyle name="ColStyle13 22 10" xfId="8518"/>
    <cellStyle name="ColStyle13 22 2" xfId="8519"/>
    <cellStyle name="ColStyle13 22 2 2" xfId="8520"/>
    <cellStyle name="ColStyle13 22 2 2 2" xfId="8521"/>
    <cellStyle name="ColStyle13 22 2 2 2 2" xfId="8522"/>
    <cellStyle name="ColStyle13 22 2 2 2 3" xfId="8523"/>
    <cellStyle name="ColStyle13 22 2 2 3" xfId="8524"/>
    <cellStyle name="ColStyle13 22 2 2 4" xfId="8525"/>
    <cellStyle name="ColStyle13 22 2 3" xfId="8526"/>
    <cellStyle name="ColStyle13 22 2 3 2" xfId="8527"/>
    <cellStyle name="ColStyle13 22 2 3 3" xfId="8528"/>
    <cellStyle name="ColStyle13 22 2 4" xfId="8529"/>
    <cellStyle name="ColStyle13 22 2 4 2" xfId="8530"/>
    <cellStyle name="ColStyle13 22 2 5" xfId="8531"/>
    <cellStyle name="ColStyle13 22 3" xfId="8532"/>
    <cellStyle name="ColStyle13 22 3 2" xfId="8533"/>
    <cellStyle name="ColStyle13 22 3 2 2" xfId="8534"/>
    <cellStyle name="ColStyle13 22 3 2 3" xfId="8535"/>
    <cellStyle name="ColStyle13 22 3 3" xfId="8536"/>
    <cellStyle name="ColStyle13 22 3 4" xfId="8537"/>
    <cellStyle name="ColStyle13 22 4" xfId="8538"/>
    <cellStyle name="ColStyle13 22 4 2" xfId="8539"/>
    <cellStyle name="ColStyle13 22 4 2 2" xfId="8540"/>
    <cellStyle name="ColStyle13 22 4 2 3" xfId="8541"/>
    <cellStyle name="ColStyle13 22 4 3" xfId="8542"/>
    <cellStyle name="ColStyle13 22 4 4" xfId="8543"/>
    <cellStyle name="ColStyle13 22 5" xfId="8544"/>
    <cellStyle name="ColStyle13 22 5 2" xfId="8545"/>
    <cellStyle name="ColStyle13 22 5 3" xfId="8546"/>
    <cellStyle name="ColStyle13 22 6" xfId="8547"/>
    <cellStyle name="ColStyle13 22 6 2" xfId="8548"/>
    <cellStyle name="ColStyle13 22 6 3" xfId="8549"/>
    <cellStyle name="ColStyle13 22 7" xfId="8550"/>
    <cellStyle name="ColStyle13 22 7 2" xfId="8551"/>
    <cellStyle name="ColStyle13 22 7 3" xfId="8552"/>
    <cellStyle name="ColStyle13 22 8" xfId="8553"/>
    <cellStyle name="ColStyle13 22 9" xfId="8554"/>
    <cellStyle name="ColStyle13 23" xfId="8555"/>
    <cellStyle name="ColStyle13 23 10" xfId="8556"/>
    <cellStyle name="ColStyle13 23 2" xfId="8557"/>
    <cellStyle name="ColStyle13 23 2 2" xfId="8558"/>
    <cellStyle name="ColStyle13 23 2 2 2" xfId="8559"/>
    <cellStyle name="ColStyle13 23 2 2 2 2" xfId="8560"/>
    <cellStyle name="ColStyle13 23 2 2 2 3" xfId="8561"/>
    <cellStyle name="ColStyle13 23 2 2 3" xfId="8562"/>
    <cellStyle name="ColStyle13 23 2 2 4" xfId="8563"/>
    <cellStyle name="ColStyle13 23 2 3" xfId="8564"/>
    <cellStyle name="ColStyle13 23 2 3 2" xfId="8565"/>
    <cellStyle name="ColStyle13 23 2 3 3" xfId="8566"/>
    <cellStyle name="ColStyle13 23 2 4" xfId="8567"/>
    <cellStyle name="ColStyle13 23 2 4 2" xfId="8568"/>
    <cellStyle name="ColStyle13 23 2 5" xfId="8569"/>
    <cellStyle name="ColStyle13 23 3" xfId="8570"/>
    <cellStyle name="ColStyle13 23 3 2" xfId="8571"/>
    <cellStyle name="ColStyle13 23 3 2 2" xfId="8572"/>
    <cellStyle name="ColStyle13 23 3 2 3" xfId="8573"/>
    <cellStyle name="ColStyle13 23 3 3" xfId="8574"/>
    <cellStyle name="ColStyle13 23 3 4" xfId="8575"/>
    <cellStyle name="ColStyle13 23 4" xfId="8576"/>
    <cellStyle name="ColStyle13 23 4 2" xfId="8577"/>
    <cellStyle name="ColStyle13 23 4 2 2" xfId="8578"/>
    <cellStyle name="ColStyle13 23 4 2 3" xfId="8579"/>
    <cellStyle name="ColStyle13 23 4 3" xfId="8580"/>
    <cellStyle name="ColStyle13 23 4 4" xfId="8581"/>
    <cellStyle name="ColStyle13 23 5" xfId="8582"/>
    <cellStyle name="ColStyle13 23 5 2" xfId="8583"/>
    <cellStyle name="ColStyle13 23 5 3" xfId="8584"/>
    <cellStyle name="ColStyle13 23 6" xfId="8585"/>
    <cellStyle name="ColStyle13 23 6 2" xfId="8586"/>
    <cellStyle name="ColStyle13 23 6 3" xfId="8587"/>
    <cellStyle name="ColStyle13 23 7" xfId="8588"/>
    <cellStyle name="ColStyle13 23 7 2" xfId="8589"/>
    <cellStyle name="ColStyle13 23 7 3" xfId="8590"/>
    <cellStyle name="ColStyle13 23 8" xfId="8591"/>
    <cellStyle name="ColStyle13 23 9" xfId="8592"/>
    <cellStyle name="ColStyle13 24" xfId="8593"/>
    <cellStyle name="ColStyle13 24 10" xfId="8594"/>
    <cellStyle name="ColStyle13 24 2" xfId="8595"/>
    <cellStyle name="ColStyle13 24 2 2" xfId="8596"/>
    <cellStyle name="ColStyle13 24 2 2 2" xfId="8597"/>
    <cellStyle name="ColStyle13 24 2 2 2 2" xfId="8598"/>
    <cellStyle name="ColStyle13 24 2 2 2 3" xfId="8599"/>
    <cellStyle name="ColStyle13 24 2 2 3" xfId="8600"/>
    <cellStyle name="ColStyle13 24 2 2 4" xfId="8601"/>
    <cellStyle name="ColStyle13 24 2 3" xfId="8602"/>
    <cellStyle name="ColStyle13 24 2 3 2" xfId="8603"/>
    <cellStyle name="ColStyle13 24 2 3 3" xfId="8604"/>
    <cellStyle name="ColStyle13 24 2 4" xfId="8605"/>
    <cellStyle name="ColStyle13 24 2 4 2" xfId="8606"/>
    <cellStyle name="ColStyle13 24 2 5" xfId="8607"/>
    <cellStyle name="ColStyle13 24 3" xfId="8608"/>
    <cellStyle name="ColStyle13 24 3 2" xfId="8609"/>
    <cellStyle name="ColStyle13 24 3 2 2" xfId="8610"/>
    <cellStyle name="ColStyle13 24 3 2 3" xfId="8611"/>
    <cellStyle name="ColStyle13 24 3 3" xfId="8612"/>
    <cellStyle name="ColStyle13 24 3 4" xfId="8613"/>
    <cellStyle name="ColStyle13 24 4" xfId="8614"/>
    <cellStyle name="ColStyle13 24 4 2" xfId="8615"/>
    <cellStyle name="ColStyle13 24 4 2 2" xfId="8616"/>
    <cellStyle name="ColStyle13 24 4 2 3" xfId="8617"/>
    <cellStyle name="ColStyle13 24 4 3" xfId="8618"/>
    <cellStyle name="ColStyle13 24 4 4" xfId="8619"/>
    <cellStyle name="ColStyle13 24 5" xfId="8620"/>
    <cellStyle name="ColStyle13 24 5 2" xfId="8621"/>
    <cellStyle name="ColStyle13 24 5 3" xfId="8622"/>
    <cellStyle name="ColStyle13 24 6" xfId="8623"/>
    <cellStyle name="ColStyle13 24 6 2" xfId="8624"/>
    <cellStyle name="ColStyle13 24 6 3" xfId="8625"/>
    <cellStyle name="ColStyle13 24 7" xfId="8626"/>
    <cellStyle name="ColStyle13 24 7 2" xfId="8627"/>
    <cellStyle name="ColStyle13 24 7 3" xfId="8628"/>
    <cellStyle name="ColStyle13 24 8" xfId="8629"/>
    <cellStyle name="ColStyle13 24 9" xfId="8630"/>
    <cellStyle name="ColStyle13 25" xfId="8631"/>
    <cellStyle name="ColStyle13 25 2" xfId="8632"/>
    <cellStyle name="ColStyle13 25 2 2" xfId="8633"/>
    <cellStyle name="ColStyle13 25 2 2 2" xfId="8634"/>
    <cellStyle name="ColStyle13 25 2 2 2 2" xfId="8635"/>
    <cellStyle name="ColStyle13 25 2 2 2 3" xfId="8636"/>
    <cellStyle name="ColStyle13 25 2 2 3" xfId="8637"/>
    <cellStyle name="ColStyle13 25 2 2 4" xfId="8638"/>
    <cellStyle name="ColStyle13 25 2 3" xfId="8639"/>
    <cellStyle name="ColStyle13 25 2 3 2" xfId="8640"/>
    <cellStyle name="ColStyle13 25 2 3 3" xfId="8641"/>
    <cellStyle name="ColStyle13 25 2 4" xfId="8642"/>
    <cellStyle name="ColStyle13 25 2 4 2" xfId="8643"/>
    <cellStyle name="ColStyle13 25 2 5" xfId="8644"/>
    <cellStyle name="ColStyle13 25 3" xfId="8645"/>
    <cellStyle name="ColStyle13 25 3 2" xfId="8646"/>
    <cellStyle name="ColStyle13 25 3 2 2" xfId="8647"/>
    <cellStyle name="ColStyle13 25 3 2 3" xfId="8648"/>
    <cellStyle name="ColStyle13 25 3 3" xfId="8649"/>
    <cellStyle name="ColStyle13 25 3 4" xfId="8650"/>
    <cellStyle name="ColStyle13 25 4" xfId="8651"/>
    <cellStyle name="ColStyle13 25 4 2" xfId="8652"/>
    <cellStyle name="ColStyle13 25 4 3" xfId="8653"/>
    <cellStyle name="ColStyle13 25 5" xfId="8654"/>
    <cellStyle name="ColStyle13 25 5 2" xfId="8655"/>
    <cellStyle name="ColStyle13 25 5 3" xfId="8656"/>
    <cellStyle name="ColStyle13 25 6" xfId="8657"/>
    <cellStyle name="ColStyle13 25 6 2" xfId="8658"/>
    <cellStyle name="ColStyle13 25 6 3" xfId="8659"/>
    <cellStyle name="ColStyle13 25 7" xfId="8660"/>
    <cellStyle name="ColStyle13 25 8" xfId="8661"/>
    <cellStyle name="ColStyle13 26" xfId="8662"/>
    <cellStyle name="ColStyle13 26 2" xfId="8663"/>
    <cellStyle name="ColStyle13 26 2 2" xfId="8664"/>
    <cellStyle name="ColStyle13 26 2 2 2" xfId="8665"/>
    <cellStyle name="ColStyle13 26 2 2 2 2" xfId="8666"/>
    <cellStyle name="ColStyle13 26 2 2 2 3" xfId="8667"/>
    <cellStyle name="ColStyle13 26 2 2 3" xfId="8668"/>
    <cellStyle name="ColStyle13 26 2 2 4" xfId="8669"/>
    <cellStyle name="ColStyle13 26 2 3" xfId="8670"/>
    <cellStyle name="ColStyle13 26 2 3 2" xfId="8671"/>
    <cellStyle name="ColStyle13 26 2 3 3" xfId="8672"/>
    <cellStyle name="ColStyle13 26 2 4" xfId="8673"/>
    <cellStyle name="ColStyle13 26 2 4 2" xfId="8674"/>
    <cellStyle name="ColStyle13 26 2 5" xfId="8675"/>
    <cellStyle name="ColStyle13 26 3" xfId="8676"/>
    <cellStyle name="ColStyle13 26 3 2" xfId="8677"/>
    <cellStyle name="ColStyle13 26 3 2 2" xfId="8678"/>
    <cellStyle name="ColStyle13 26 3 2 3" xfId="8679"/>
    <cellStyle name="ColStyle13 26 3 3" xfId="8680"/>
    <cellStyle name="ColStyle13 26 3 4" xfId="8681"/>
    <cellStyle name="ColStyle13 26 4" xfId="8682"/>
    <cellStyle name="ColStyle13 26 4 2" xfId="8683"/>
    <cellStyle name="ColStyle13 26 4 3" xfId="8684"/>
    <cellStyle name="ColStyle13 26 5" xfId="8685"/>
    <cellStyle name="ColStyle13 26 5 2" xfId="8686"/>
    <cellStyle name="ColStyle13 26 6" xfId="8687"/>
    <cellStyle name="ColStyle13 27" xfId="8688"/>
    <cellStyle name="ColStyle13 27 2" xfId="8689"/>
    <cellStyle name="ColStyle13 27 2 2" xfId="8690"/>
    <cellStyle name="ColStyle13 27 2 2 2" xfId="8691"/>
    <cellStyle name="ColStyle13 27 2 2 2 2" xfId="8692"/>
    <cellStyle name="ColStyle13 27 2 2 2 3" xfId="8693"/>
    <cellStyle name="ColStyle13 27 2 2 3" xfId="8694"/>
    <cellStyle name="ColStyle13 27 2 2 4" xfId="8695"/>
    <cellStyle name="ColStyle13 27 2 3" xfId="8696"/>
    <cellStyle name="ColStyle13 27 2 3 2" xfId="8697"/>
    <cellStyle name="ColStyle13 27 2 3 3" xfId="8698"/>
    <cellStyle name="ColStyle13 27 2 4" xfId="8699"/>
    <cellStyle name="ColStyle13 27 2 4 2" xfId="8700"/>
    <cellStyle name="ColStyle13 27 2 5" xfId="8701"/>
    <cellStyle name="ColStyle13 27 3" xfId="8702"/>
    <cellStyle name="ColStyle13 27 3 2" xfId="8703"/>
    <cellStyle name="ColStyle13 27 3 2 2" xfId="8704"/>
    <cellStyle name="ColStyle13 27 3 2 3" xfId="8705"/>
    <cellStyle name="ColStyle13 27 3 3" xfId="8706"/>
    <cellStyle name="ColStyle13 27 3 4" xfId="8707"/>
    <cellStyle name="ColStyle13 27 4" xfId="8708"/>
    <cellStyle name="ColStyle13 27 4 2" xfId="8709"/>
    <cellStyle name="ColStyle13 27 4 3" xfId="8710"/>
    <cellStyle name="ColStyle13 27 5" xfId="8711"/>
    <cellStyle name="ColStyle13 27 5 2" xfId="8712"/>
    <cellStyle name="ColStyle13 27 6" xfId="8713"/>
    <cellStyle name="ColStyle13 28" xfId="8714"/>
    <cellStyle name="ColStyle13 28 2" xfId="8715"/>
    <cellStyle name="ColStyle13 28 2 2" xfId="8716"/>
    <cellStyle name="ColStyle13 28 2 2 2" xfId="8717"/>
    <cellStyle name="ColStyle13 28 2 2 2 2" xfId="8718"/>
    <cellStyle name="ColStyle13 28 2 2 2 3" xfId="8719"/>
    <cellStyle name="ColStyle13 28 2 2 3" xfId="8720"/>
    <cellStyle name="ColStyle13 28 2 2 4" xfId="8721"/>
    <cellStyle name="ColStyle13 28 2 3" xfId="8722"/>
    <cellStyle name="ColStyle13 28 2 3 2" xfId="8723"/>
    <cellStyle name="ColStyle13 28 2 3 3" xfId="8724"/>
    <cellStyle name="ColStyle13 28 2 4" xfId="8725"/>
    <cellStyle name="ColStyle13 28 2 4 2" xfId="8726"/>
    <cellStyle name="ColStyle13 28 2 5" xfId="8727"/>
    <cellStyle name="ColStyle13 28 3" xfId="8728"/>
    <cellStyle name="ColStyle13 28 3 2" xfId="8729"/>
    <cellStyle name="ColStyle13 28 3 2 2" xfId="8730"/>
    <cellStyle name="ColStyle13 28 3 2 3" xfId="8731"/>
    <cellStyle name="ColStyle13 28 3 3" xfId="8732"/>
    <cellStyle name="ColStyle13 28 3 4" xfId="8733"/>
    <cellStyle name="ColStyle13 28 4" xfId="8734"/>
    <cellStyle name="ColStyle13 28 4 2" xfId="8735"/>
    <cellStyle name="ColStyle13 28 4 3" xfId="8736"/>
    <cellStyle name="ColStyle13 28 5" xfId="8737"/>
    <cellStyle name="ColStyle13 28 5 2" xfId="8738"/>
    <cellStyle name="ColStyle13 28 6" xfId="8739"/>
    <cellStyle name="ColStyle13 29" xfId="8740"/>
    <cellStyle name="ColStyle13 29 2" xfId="8741"/>
    <cellStyle name="ColStyle13 29 2 2" xfId="8742"/>
    <cellStyle name="ColStyle13 29 2 2 2" xfId="8743"/>
    <cellStyle name="ColStyle13 29 2 2 2 2" xfId="8744"/>
    <cellStyle name="ColStyle13 29 2 2 2 3" xfId="8745"/>
    <cellStyle name="ColStyle13 29 2 2 3" xfId="8746"/>
    <cellStyle name="ColStyle13 29 2 2 4" xfId="8747"/>
    <cellStyle name="ColStyle13 29 2 3" xfId="8748"/>
    <cellStyle name="ColStyle13 29 2 3 2" xfId="8749"/>
    <cellStyle name="ColStyle13 29 2 3 3" xfId="8750"/>
    <cellStyle name="ColStyle13 29 2 4" xfId="8751"/>
    <cellStyle name="ColStyle13 29 2 4 2" xfId="8752"/>
    <cellStyle name="ColStyle13 29 2 5" xfId="8753"/>
    <cellStyle name="ColStyle13 29 3" xfId="8754"/>
    <cellStyle name="ColStyle13 29 3 2" xfId="8755"/>
    <cellStyle name="ColStyle13 29 3 2 2" xfId="8756"/>
    <cellStyle name="ColStyle13 29 3 2 3" xfId="8757"/>
    <cellStyle name="ColStyle13 29 3 3" xfId="8758"/>
    <cellStyle name="ColStyle13 29 3 4" xfId="8759"/>
    <cellStyle name="ColStyle13 29 4" xfId="8760"/>
    <cellStyle name="ColStyle13 29 4 2" xfId="8761"/>
    <cellStyle name="ColStyle13 29 4 3" xfId="8762"/>
    <cellStyle name="ColStyle13 29 5" xfId="8763"/>
    <cellStyle name="ColStyle13 29 5 2" xfId="8764"/>
    <cellStyle name="ColStyle13 29 6" xfId="8765"/>
    <cellStyle name="ColStyle13 3" xfId="8766"/>
    <cellStyle name="ColStyle13 3 10" xfId="8767"/>
    <cellStyle name="ColStyle13 3 10 2" xfId="8768"/>
    <cellStyle name="ColStyle13 3 10 2 2" xfId="8769"/>
    <cellStyle name="ColStyle13 3 10 2 3" xfId="8770"/>
    <cellStyle name="ColStyle13 3 10 3" xfId="8771"/>
    <cellStyle name="ColStyle13 3 10 4" xfId="8772"/>
    <cellStyle name="ColStyle13 3 10 5" xfId="8773"/>
    <cellStyle name="ColStyle13 3 11" xfId="8774"/>
    <cellStyle name="ColStyle13 3 11 2" xfId="8775"/>
    <cellStyle name="ColStyle13 3 11 2 2" xfId="8776"/>
    <cellStyle name="ColStyle13 3 11 2 3" xfId="8777"/>
    <cellStyle name="ColStyle13 3 11 3" xfId="8778"/>
    <cellStyle name="ColStyle13 3 11 4" xfId="8779"/>
    <cellStyle name="ColStyle13 3 11 5" xfId="8780"/>
    <cellStyle name="ColStyle13 3 12" xfId="8781"/>
    <cellStyle name="ColStyle13 3 12 2" xfId="8782"/>
    <cellStyle name="ColStyle13 3 12 2 2" xfId="8783"/>
    <cellStyle name="ColStyle13 3 12 2 3" xfId="8784"/>
    <cellStyle name="ColStyle13 3 12 3" xfId="8785"/>
    <cellStyle name="ColStyle13 3 12 4" xfId="8786"/>
    <cellStyle name="ColStyle13 3 12 5" xfId="8787"/>
    <cellStyle name="ColStyle13 3 13" xfId="8788"/>
    <cellStyle name="ColStyle13 3 13 2" xfId="8789"/>
    <cellStyle name="ColStyle13 3 13 2 2" xfId="8790"/>
    <cellStyle name="ColStyle13 3 13 2 3" xfId="8791"/>
    <cellStyle name="ColStyle13 3 13 3" xfId="8792"/>
    <cellStyle name="ColStyle13 3 13 4" xfId="8793"/>
    <cellStyle name="ColStyle13 3 13 5" xfId="8794"/>
    <cellStyle name="ColStyle13 3 14" xfId="8795"/>
    <cellStyle name="ColStyle13 3 14 2" xfId="8796"/>
    <cellStyle name="ColStyle13 3 14 2 2" xfId="8797"/>
    <cellStyle name="ColStyle13 3 14 2 3" xfId="8798"/>
    <cellStyle name="ColStyle13 3 14 3" xfId="8799"/>
    <cellStyle name="ColStyle13 3 14 4" xfId="8800"/>
    <cellStyle name="ColStyle13 3 14 5" xfId="8801"/>
    <cellStyle name="ColStyle13 3 15" xfId="8802"/>
    <cellStyle name="ColStyle13 3 15 2" xfId="8803"/>
    <cellStyle name="ColStyle13 3 15 2 2" xfId="8804"/>
    <cellStyle name="ColStyle13 3 15 2 3" xfId="8805"/>
    <cellStyle name="ColStyle13 3 15 3" xfId="8806"/>
    <cellStyle name="ColStyle13 3 15 4" xfId="8807"/>
    <cellStyle name="ColStyle13 3 15 5" xfId="8808"/>
    <cellStyle name="ColStyle13 3 16" xfId="8809"/>
    <cellStyle name="ColStyle13 3 16 2" xfId="8810"/>
    <cellStyle name="ColStyle13 3 16 2 2" xfId="8811"/>
    <cellStyle name="ColStyle13 3 16 2 3" xfId="8812"/>
    <cellStyle name="ColStyle13 3 16 3" xfId="8813"/>
    <cellStyle name="ColStyle13 3 16 4" xfId="8814"/>
    <cellStyle name="ColStyle13 3 16 5" xfId="8815"/>
    <cellStyle name="ColStyle13 3 17" xfId="8816"/>
    <cellStyle name="ColStyle13 3 17 2" xfId="8817"/>
    <cellStyle name="ColStyle13 3 17 2 2" xfId="8818"/>
    <cellStyle name="ColStyle13 3 17 2 3" xfId="8819"/>
    <cellStyle name="ColStyle13 3 17 3" xfId="8820"/>
    <cellStyle name="ColStyle13 3 17 4" xfId="8821"/>
    <cellStyle name="ColStyle13 3 17 5" xfId="8822"/>
    <cellStyle name="ColStyle13 3 18" xfId="8823"/>
    <cellStyle name="ColStyle13 3 18 2" xfId="8824"/>
    <cellStyle name="ColStyle13 3 18 2 2" xfId="8825"/>
    <cellStyle name="ColStyle13 3 18 2 3" xfId="8826"/>
    <cellStyle name="ColStyle13 3 18 3" xfId="8827"/>
    <cellStyle name="ColStyle13 3 18 4" xfId="8828"/>
    <cellStyle name="ColStyle13 3 18 5" xfId="8829"/>
    <cellStyle name="ColStyle13 3 19" xfId="8830"/>
    <cellStyle name="ColStyle13 3 19 2" xfId="8831"/>
    <cellStyle name="ColStyle13 3 19 2 2" xfId="8832"/>
    <cellStyle name="ColStyle13 3 19 2 3" xfId="8833"/>
    <cellStyle name="ColStyle13 3 19 3" xfId="8834"/>
    <cellStyle name="ColStyle13 3 19 4" xfId="8835"/>
    <cellStyle name="ColStyle13 3 19 5" xfId="8836"/>
    <cellStyle name="ColStyle13 3 2" xfId="8837"/>
    <cellStyle name="ColStyle13 3 2 2" xfId="8838"/>
    <cellStyle name="ColStyle13 3 2 2 2" xfId="8839"/>
    <cellStyle name="ColStyle13 3 2 2 2 2" xfId="8840"/>
    <cellStyle name="ColStyle13 3 2 2 2 3" xfId="8841"/>
    <cellStyle name="ColStyle13 3 2 2 3" xfId="8842"/>
    <cellStyle name="ColStyle13 3 2 2 4" xfId="8843"/>
    <cellStyle name="ColStyle13 3 2 3" xfId="8844"/>
    <cellStyle name="ColStyle13 3 2 3 2" xfId="8845"/>
    <cellStyle name="ColStyle13 3 2 3 2 2" xfId="8846"/>
    <cellStyle name="ColStyle13 3 2 3 2 3" xfId="8847"/>
    <cellStyle name="ColStyle13 3 2 3 3" xfId="8848"/>
    <cellStyle name="ColStyle13 3 2 3 4" xfId="8849"/>
    <cellStyle name="ColStyle13 3 2 4" xfId="8850"/>
    <cellStyle name="ColStyle13 3 2 4 2" xfId="8851"/>
    <cellStyle name="ColStyle13 3 2 4 3" xfId="8852"/>
    <cellStyle name="ColStyle13 3 2 5" xfId="8853"/>
    <cellStyle name="ColStyle13 3 2 5 2" xfId="8854"/>
    <cellStyle name="ColStyle13 3 2 6" xfId="8855"/>
    <cellStyle name="ColStyle13 3 2 7" xfId="8856"/>
    <cellStyle name="ColStyle13 3 20" xfId="8857"/>
    <cellStyle name="ColStyle13 3 20 2" xfId="8858"/>
    <cellStyle name="ColStyle13 3 20 2 2" xfId="8859"/>
    <cellStyle name="ColStyle13 3 20 2 3" xfId="8860"/>
    <cellStyle name="ColStyle13 3 20 3" xfId="8861"/>
    <cellStyle name="ColStyle13 3 20 4" xfId="8862"/>
    <cellStyle name="ColStyle13 3 20 5" xfId="8863"/>
    <cellStyle name="ColStyle13 3 21" xfId="8864"/>
    <cellStyle name="ColStyle13 3 21 2" xfId="8865"/>
    <cellStyle name="ColStyle13 3 21 2 2" xfId="8866"/>
    <cellStyle name="ColStyle13 3 21 2 3" xfId="8867"/>
    <cellStyle name="ColStyle13 3 21 3" xfId="8868"/>
    <cellStyle name="ColStyle13 3 21 4" xfId="8869"/>
    <cellStyle name="ColStyle13 3 21 5" xfId="8870"/>
    <cellStyle name="ColStyle13 3 22" xfId="8871"/>
    <cellStyle name="ColStyle13 3 22 2" xfId="8872"/>
    <cellStyle name="ColStyle13 3 22 2 2" xfId="8873"/>
    <cellStyle name="ColStyle13 3 22 2 3" xfId="8874"/>
    <cellStyle name="ColStyle13 3 22 3" xfId="8875"/>
    <cellStyle name="ColStyle13 3 22 4" xfId="8876"/>
    <cellStyle name="ColStyle13 3 23" xfId="8877"/>
    <cellStyle name="ColStyle13 3 23 2" xfId="8878"/>
    <cellStyle name="ColStyle13 3 23 3" xfId="8879"/>
    <cellStyle name="ColStyle13 3 24" xfId="8880"/>
    <cellStyle name="ColStyle13 3 24 2" xfId="8881"/>
    <cellStyle name="ColStyle13 3 24 3" xfId="8882"/>
    <cellStyle name="ColStyle13 3 25" xfId="8883"/>
    <cellStyle name="ColStyle13 3 25 2" xfId="8884"/>
    <cellStyle name="ColStyle13 3 25 3" xfId="8885"/>
    <cellStyle name="ColStyle13 3 26" xfId="8886"/>
    <cellStyle name="ColStyle13 3 26 2" xfId="8887"/>
    <cellStyle name="ColStyle13 3 27" xfId="8888"/>
    <cellStyle name="ColStyle13 3 27 2" xfId="8889"/>
    <cellStyle name="ColStyle13 3 28" xfId="8890"/>
    <cellStyle name="ColStyle13 3 29" xfId="8891"/>
    <cellStyle name="ColStyle13 3 3" xfId="8892"/>
    <cellStyle name="ColStyle13 3 3 2" xfId="8893"/>
    <cellStyle name="ColStyle13 3 3 2 2" xfId="8894"/>
    <cellStyle name="ColStyle13 3 3 2 2 2" xfId="8895"/>
    <cellStyle name="ColStyle13 3 3 2 2 3" xfId="8896"/>
    <cellStyle name="ColStyle13 3 3 2 3" xfId="8897"/>
    <cellStyle name="ColStyle13 3 3 2 4" xfId="8898"/>
    <cellStyle name="ColStyle13 3 3 3" xfId="8899"/>
    <cellStyle name="ColStyle13 3 3 3 2" xfId="8900"/>
    <cellStyle name="ColStyle13 3 3 3 3" xfId="8901"/>
    <cellStyle name="ColStyle13 3 3 4" xfId="8902"/>
    <cellStyle name="ColStyle13 3 3 5" xfId="8903"/>
    <cellStyle name="ColStyle13 3 3 6" xfId="8904"/>
    <cellStyle name="ColStyle13 3 30" xfId="8905"/>
    <cellStyle name="ColStyle13 3 31" xfId="8906"/>
    <cellStyle name="ColStyle13 3 32" xfId="8907"/>
    <cellStyle name="ColStyle13 3 4" xfId="8908"/>
    <cellStyle name="ColStyle13 3 4 2" xfId="8909"/>
    <cellStyle name="ColStyle13 3 4 2 2" xfId="8910"/>
    <cellStyle name="ColStyle13 3 4 2 3" xfId="8911"/>
    <cellStyle name="ColStyle13 3 4 3" xfId="8912"/>
    <cellStyle name="ColStyle13 3 4 4" xfId="8913"/>
    <cellStyle name="ColStyle13 3 4 5" xfId="8914"/>
    <cellStyle name="ColStyle13 3 5" xfId="8915"/>
    <cellStyle name="ColStyle13 3 5 2" xfId="8916"/>
    <cellStyle name="ColStyle13 3 5 2 2" xfId="8917"/>
    <cellStyle name="ColStyle13 3 5 2 3" xfId="8918"/>
    <cellStyle name="ColStyle13 3 5 3" xfId="8919"/>
    <cellStyle name="ColStyle13 3 5 4" xfId="8920"/>
    <cellStyle name="ColStyle13 3 5 5" xfId="8921"/>
    <cellStyle name="ColStyle13 3 6" xfId="8922"/>
    <cellStyle name="ColStyle13 3 6 2" xfId="8923"/>
    <cellStyle name="ColStyle13 3 6 2 2" xfId="8924"/>
    <cellStyle name="ColStyle13 3 6 2 3" xfId="8925"/>
    <cellStyle name="ColStyle13 3 6 3" xfId="8926"/>
    <cellStyle name="ColStyle13 3 6 4" xfId="8927"/>
    <cellStyle name="ColStyle13 3 6 5" xfId="8928"/>
    <cellStyle name="ColStyle13 3 7" xfId="8929"/>
    <cellStyle name="ColStyle13 3 7 2" xfId="8930"/>
    <cellStyle name="ColStyle13 3 7 2 2" xfId="8931"/>
    <cellStyle name="ColStyle13 3 7 2 3" xfId="8932"/>
    <cellStyle name="ColStyle13 3 7 3" xfId="8933"/>
    <cellStyle name="ColStyle13 3 7 4" xfId="8934"/>
    <cellStyle name="ColStyle13 3 7 5" xfId="8935"/>
    <cellStyle name="ColStyle13 3 8" xfId="8936"/>
    <cellStyle name="ColStyle13 3 8 2" xfId="8937"/>
    <cellStyle name="ColStyle13 3 8 2 2" xfId="8938"/>
    <cellStyle name="ColStyle13 3 8 2 3" xfId="8939"/>
    <cellStyle name="ColStyle13 3 8 3" xfId="8940"/>
    <cellStyle name="ColStyle13 3 8 4" xfId="8941"/>
    <cellStyle name="ColStyle13 3 8 5" xfId="8942"/>
    <cellStyle name="ColStyle13 3 9" xfId="8943"/>
    <cellStyle name="ColStyle13 3 9 2" xfId="8944"/>
    <cellStyle name="ColStyle13 3 9 2 2" xfId="8945"/>
    <cellStyle name="ColStyle13 3 9 2 3" xfId="8946"/>
    <cellStyle name="ColStyle13 3 9 3" xfId="8947"/>
    <cellStyle name="ColStyle13 3 9 4" xfId="8948"/>
    <cellStyle name="ColStyle13 3 9 5" xfId="8949"/>
    <cellStyle name="ColStyle13 30" xfId="8950"/>
    <cellStyle name="ColStyle13 30 2" xfId="8951"/>
    <cellStyle name="ColStyle13 30 2 2" xfId="8952"/>
    <cellStyle name="ColStyle13 30 2 2 2" xfId="8953"/>
    <cellStyle name="ColStyle13 30 2 2 2 2" xfId="8954"/>
    <cellStyle name="ColStyle13 30 2 2 2 3" xfId="8955"/>
    <cellStyle name="ColStyle13 30 2 2 3" xfId="8956"/>
    <cellStyle name="ColStyle13 30 2 2 4" xfId="8957"/>
    <cellStyle name="ColStyle13 30 2 3" xfId="8958"/>
    <cellStyle name="ColStyle13 30 2 3 2" xfId="8959"/>
    <cellStyle name="ColStyle13 30 2 3 3" xfId="8960"/>
    <cellStyle name="ColStyle13 30 2 4" xfId="8961"/>
    <cellStyle name="ColStyle13 30 2 4 2" xfId="8962"/>
    <cellStyle name="ColStyle13 30 2 5" xfId="8963"/>
    <cellStyle name="ColStyle13 30 3" xfId="8964"/>
    <cellStyle name="ColStyle13 30 3 2" xfId="8965"/>
    <cellStyle name="ColStyle13 30 3 2 2" xfId="8966"/>
    <cellStyle name="ColStyle13 30 3 2 3" xfId="8967"/>
    <cellStyle name="ColStyle13 30 3 3" xfId="8968"/>
    <cellStyle name="ColStyle13 30 3 4" xfId="8969"/>
    <cellStyle name="ColStyle13 30 4" xfId="8970"/>
    <cellStyle name="ColStyle13 30 4 2" xfId="8971"/>
    <cellStyle name="ColStyle13 30 4 3" xfId="8972"/>
    <cellStyle name="ColStyle13 30 5" xfId="8973"/>
    <cellStyle name="ColStyle13 30 5 2" xfId="8974"/>
    <cellStyle name="ColStyle13 30 6" xfId="8975"/>
    <cellStyle name="ColStyle13 31" xfId="8976"/>
    <cellStyle name="ColStyle13 31 2" xfId="8977"/>
    <cellStyle name="ColStyle13 31 2 2" xfId="8978"/>
    <cellStyle name="ColStyle13 31 2 2 2" xfId="8979"/>
    <cellStyle name="ColStyle13 31 2 2 2 2" xfId="8980"/>
    <cellStyle name="ColStyle13 31 2 2 2 3" xfId="8981"/>
    <cellStyle name="ColStyle13 31 2 2 3" xfId="8982"/>
    <cellStyle name="ColStyle13 31 2 2 4" xfId="8983"/>
    <cellStyle name="ColStyle13 31 2 3" xfId="8984"/>
    <cellStyle name="ColStyle13 31 2 3 2" xfId="8985"/>
    <cellStyle name="ColStyle13 31 2 3 3" xfId="8986"/>
    <cellStyle name="ColStyle13 31 2 4" xfId="8987"/>
    <cellStyle name="ColStyle13 31 2 4 2" xfId="8988"/>
    <cellStyle name="ColStyle13 31 2 5" xfId="8989"/>
    <cellStyle name="ColStyle13 31 3" xfId="8990"/>
    <cellStyle name="ColStyle13 31 3 2" xfId="8991"/>
    <cellStyle name="ColStyle13 31 3 2 2" xfId="8992"/>
    <cellStyle name="ColStyle13 31 3 2 3" xfId="8993"/>
    <cellStyle name="ColStyle13 31 3 3" xfId="8994"/>
    <cellStyle name="ColStyle13 31 3 4" xfId="8995"/>
    <cellStyle name="ColStyle13 31 4" xfId="8996"/>
    <cellStyle name="ColStyle13 31 4 2" xfId="8997"/>
    <cellStyle name="ColStyle13 31 4 3" xfId="8998"/>
    <cellStyle name="ColStyle13 31 5" xfId="8999"/>
    <cellStyle name="ColStyle13 31 5 2" xfId="9000"/>
    <cellStyle name="ColStyle13 31 6" xfId="9001"/>
    <cellStyle name="ColStyle13 32" xfId="9002"/>
    <cellStyle name="ColStyle13 32 2" xfId="9003"/>
    <cellStyle name="ColStyle13 32 2 2" xfId="9004"/>
    <cellStyle name="ColStyle13 32 2 2 2" xfId="9005"/>
    <cellStyle name="ColStyle13 32 2 2 2 2" xfId="9006"/>
    <cellStyle name="ColStyle13 32 2 2 2 3" xfId="9007"/>
    <cellStyle name="ColStyle13 32 2 2 3" xfId="9008"/>
    <cellStyle name="ColStyle13 32 2 2 4" xfId="9009"/>
    <cellStyle name="ColStyle13 32 2 3" xfId="9010"/>
    <cellStyle name="ColStyle13 32 2 3 2" xfId="9011"/>
    <cellStyle name="ColStyle13 32 2 3 3" xfId="9012"/>
    <cellStyle name="ColStyle13 32 2 4" xfId="9013"/>
    <cellStyle name="ColStyle13 32 2 4 2" xfId="9014"/>
    <cellStyle name="ColStyle13 32 2 5" xfId="9015"/>
    <cellStyle name="ColStyle13 32 3" xfId="9016"/>
    <cellStyle name="ColStyle13 32 3 2" xfId="9017"/>
    <cellStyle name="ColStyle13 32 3 2 2" xfId="9018"/>
    <cellStyle name="ColStyle13 32 3 2 3" xfId="9019"/>
    <cellStyle name="ColStyle13 32 3 3" xfId="9020"/>
    <cellStyle name="ColStyle13 32 3 4" xfId="9021"/>
    <cellStyle name="ColStyle13 32 4" xfId="9022"/>
    <cellStyle name="ColStyle13 32 4 2" xfId="9023"/>
    <cellStyle name="ColStyle13 32 4 3" xfId="9024"/>
    <cellStyle name="ColStyle13 32 5" xfId="9025"/>
    <cellStyle name="ColStyle13 32 5 2" xfId="9026"/>
    <cellStyle name="ColStyle13 32 6" xfId="9027"/>
    <cellStyle name="ColStyle13 33" xfId="9028"/>
    <cellStyle name="ColStyle13 33 2" xfId="9029"/>
    <cellStyle name="ColStyle13 33 2 2" xfId="9030"/>
    <cellStyle name="ColStyle13 33 2 2 2" xfId="9031"/>
    <cellStyle name="ColStyle13 33 2 2 2 2" xfId="9032"/>
    <cellStyle name="ColStyle13 33 2 2 2 3" xfId="9033"/>
    <cellStyle name="ColStyle13 33 2 2 3" xfId="9034"/>
    <cellStyle name="ColStyle13 33 2 2 4" xfId="9035"/>
    <cellStyle name="ColStyle13 33 2 3" xfId="9036"/>
    <cellStyle name="ColStyle13 33 2 3 2" xfId="9037"/>
    <cellStyle name="ColStyle13 33 2 3 3" xfId="9038"/>
    <cellStyle name="ColStyle13 33 2 4" xfId="9039"/>
    <cellStyle name="ColStyle13 33 2 4 2" xfId="9040"/>
    <cellStyle name="ColStyle13 33 2 5" xfId="9041"/>
    <cellStyle name="ColStyle13 33 3" xfId="9042"/>
    <cellStyle name="ColStyle13 33 3 2" xfId="9043"/>
    <cellStyle name="ColStyle13 33 3 2 2" xfId="9044"/>
    <cellStyle name="ColStyle13 33 3 2 3" xfId="9045"/>
    <cellStyle name="ColStyle13 33 3 3" xfId="9046"/>
    <cellStyle name="ColStyle13 33 3 4" xfId="9047"/>
    <cellStyle name="ColStyle13 33 4" xfId="9048"/>
    <cellStyle name="ColStyle13 33 4 2" xfId="9049"/>
    <cellStyle name="ColStyle13 33 4 3" xfId="9050"/>
    <cellStyle name="ColStyle13 33 5" xfId="9051"/>
    <cellStyle name="ColStyle13 33 5 2" xfId="9052"/>
    <cellStyle name="ColStyle13 33 6" xfId="9053"/>
    <cellStyle name="ColStyle13 34" xfId="9054"/>
    <cellStyle name="ColStyle13 34 2" xfId="9055"/>
    <cellStyle name="ColStyle13 34 2 2" xfId="9056"/>
    <cellStyle name="ColStyle13 34 2 2 2" xfId="9057"/>
    <cellStyle name="ColStyle13 34 2 2 2 2" xfId="9058"/>
    <cellStyle name="ColStyle13 34 2 2 2 3" xfId="9059"/>
    <cellStyle name="ColStyle13 34 2 2 3" xfId="9060"/>
    <cellStyle name="ColStyle13 34 2 2 4" xfId="9061"/>
    <cellStyle name="ColStyle13 34 2 3" xfId="9062"/>
    <cellStyle name="ColStyle13 34 2 3 2" xfId="9063"/>
    <cellStyle name="ColStyle13 34 2 3 3" xfId="9064"/>
    <cellStyle name="ColStyle13 34 2 4" xfId="9065"/>
    <cellStyle name="ColStyle13 34 2 4 2" xfId="9066"/>
    <cellStyle name="ColStyle13 34 2 5" xfId="9067"/>
    <cellStyle name="ColStyle13 34 3" xfId="9068"/>
    <cellStyle name="ColStyle13 34 3 2" xfId="9069"/>
    <cellStyle name="ColStyle13 34 3 2 2" xfId="9070"/>
    <cellStyle name="ColStyle13 34 3 2 3" xfId="9071"/>
    <cellStyle name="ColStyle13 34 3 3" xfId="9072"/>
    <cellStyle name="ColStyle13 34 3 4" xfId="9073"/>
    <cellStyle name="ColStyle13 34 4" xfId="9074"/>
    <cellStyle name="ColStyle13 34 4 2" xfId="9075"/>
    <cellStyle name="ColStyle13 34 4 3" xfId="9076"/>
    <cellStyle name="ColStyle13 34 5" xfId="9077"/>
    <cellStyle name="ColStyle13 34 5 2" xfId="9078"/>
    <cellStyle name="ColStyle13 34 6" xfId="9079"/>
    <cellStyle name="ColStyle13 35" xfId="9080"/>
    <cellStyle name="ColStyle13 35 2" xfId="9081"/>
    <cellStyle name="ColStyle13 35 2 2" xfId="9082"/>
    <cellStyle name="ColStyle13 35 2 2 2" xfId="9083"/>
    <cellStyle name="ColStyle13 35 2 2 2 2" xfId="9084"/>
    <cellStyle name="ColStyle13 35 2 2 2 3" xfId="9085"/>
    <cellStyle name="ColStyle13 35 2 2 3" xfId="9086"/>
    <cellStyle name="ColStyle13 35 2 2 4" xfId="9087"/>
    <cellStyle name="ColStyle13 35 2 3" xfId="9088"/>
    <cellStyle name="ColStyle13 35 2 3 2" xfId="9089"/>
    <cellStyle name="ColStyle13 35 2 3 3" xfId="9090"/>
    <cellStyle name="ColStyle13 35 2 4" xfId="9091"/>
    <cellStyle name="ColStyle13 35 2 4 2" xfId="9092"/>
    <cellStyle name="ColStyle13 35 2 5" xfId="9093"/>
    <cellStyle name="ColStyle13 35 3" xfId="9094"/>
    <cellStyle name="ColStyle13 35 3 2" xfId="9095"/>
    <cellStyle name="ColStyle13 35 3 2 2" xfId="9096"/>
    <cellStyle name="ColStyle13 35 3 2 3" xfId="9097"/>
    <cellStyle name="ColStyle13 35 3 3" xfId="9098"/>
    <cellStyle name="ColStyle13 35 3 4" xfId="9099"/>
    <cellStyle name="ColStyle13 35 4" xfId="9100"/>
    <cellStyle name="ColStyle13 35 4 2" xfId="9101"/>
    <cellStyle name="ColStyle13 35 4 3" xfId="9102"/>
    <cellStyle name="ColStyle13 35 5" xfId="9103"/>
    <cellStyle name="ColStyle13 35 5 2" xfId="9104"/>
    <cellStyle name="ColStyle13 35 6" xfId="9105"/>
    <cellStyle name="ColStyle13 36" xfId="9106"/>
    <cellStyle name="ColStyle13 36 2" xfId="9107"/>
    <cellStyle name="ColStyle13 36 2 2" xfId="9108"/>
    <cellStyle name="ColStyle13 36 2 2 2" xfId="9109"/>
    <cellStyle name="ColStyle13 36 2 2 3" xfId="9110"/>
    <cellStyle name="ColStyle13 36 2 3" xfId="9111"/>
    <cellStyle name="ColStyle13 36 2 4" xfId="9112"/>
    <cellStyle name="ColStyle13 36 3" xfId="9113"/>
    <cellStyle name="ColStyle13 36 3 2" xfId="9114"/>
    <cellStyle name="ColStyle13 36 3 3" xfId="9115"/>
    <cellStyle name="ColStyle13 36 4" xfId="9116"/>
    <cellStyle name="ColStyle13 36 4 2" xfId="9117"/>
    <cellStyle name="ColStyle13 36 5" xfId="9118"/>
    <cellStyle name="ColStyle13 37" xfId="9119"/>
    <cellStyle name="ColStyle13 37 2" xfId="9120"/>
    <cellStyle name="ColStyle13 37 2 2" xfId="9121"/>
    <cellStyle name="ColStyle13 37 2 2 2" xfId="9122"/>
    <cellStyle name="ColStyle13 37 2 2 3" xfId="9123"/>
    <cellStyle name="ColStyle13 37 2 3" xfId="9124"/>
    <cellStyle name="ColStyle13 37 2 4" xfId="9125"/>
    <cellStyle name="ColStyle13 37 3" xfId="9126"/>
    <cellStyle name="ColStyle13 37 3 2" xfId="9127"/>
    <cellStyle name="ColStyle13 37 3 3" xfId="9128"/>
    <cellStyle name="ColStyle13 37 4" xfId="9129"/>
    <cellStyle name="ColStyle13 37 4 2" xfId="9130"/>
    <cellStyle name="ColStyle13 37 5" xfId="9131"/>
    <cellStyle name="ColStyle13 38" xfId="9132"/>
    <cellStyle name="ColStyle13 38 2" xfId="9133"/>
    <cellStyle name="ColStyle13 38 2 2" xfId="9134"/>
    <cellStyle name="ColStyle13 38 2 2 2" xfId="9135"/>
    <cellStyle name="ColStyle13 38 2 2 3" xfId="9136"/>
    <cellStyle name="ColStyle13 38 2 3" xfId="9137"/>
    <cellStyle name="ColStyle13 38 2 4" xfId="9138"/>
    <cellStyle name="ColStyle13 38 3" xfId="9139"/>
    <cellStyle name="ColStyle13 38 3 2" xfId="9140"/>
    <cellStyle name="ColStyle13 38 3 3" xfId="9141"/>
    <cellStyle name="ColStyle13 38 4" xfId="9142"/>
    <cellStyle name="ColStyle13 38 4 2" xfId="9143"/>
    <cellStyle name="ColStyle13 38 5" xfId="9144"/>
    <cellStyle name="ColStyle13 39" xfId="9145"/>
    <cellStyle name="ColStyle13 39 2" xfId="9146"/>
    <cellStyle name="ColStyle13 39 2 2" xfId="9147"/>
    <cellStyle name="ColStyle13 39 2 3" xfId="9148"/>
    <cellStyle name="ColStyle13 39 3" xfId="9149"/>
    <cellStyle name="ColStyle13 39 4" xfId="9150"/>
    <cellStyle name="ColStyle13 4" xfId="9151"/>
    <cellStyle name="ColStyle13 4 10" xfId="9152"/>
    <cellStyle name="ColStyle13 4 11" xfId="9153"/>
    <cellStyle name="ColStyle13 4 12" xfId="9154"/>
    <cellStyle name="ColStyle13 4 13" xfId="9155"/>
    <cellStyle name="ColStyle13 4 14" xfId="9156"/>
    <cellStyle name="ColStyle13 4 2" xfId="9157"/>
    <cellStyle name="ColStyle13 4 2 2" xfId="9158"/>
    <cellStyle name="ColStyle13 4 2 2 2" xfId="9159"/>
    <cellStyle name="ColStyle13 4 2 2 2 2" xfId="9160"/>
    <cellStyle name="ColStyle13 4 2 2 2 3" xfId="9161"/>
    <cellStyle name="ColStyle13 4 2 2 3" xfId="9162"/>
    <cellStyle name="ColStyle13 4 2 2 4" xfId="9163"/>
    <cellStyle name="ColStyle13 4 2 3" xfId="9164"/>
    <cellStyle name="ColStyle13 4 2 3 2" xfId="9165"/>
    <cellStyle name="ColStyle13 4 2 3 3" xfId="9166"/>
    <cellStyle name="ColStyle13 4 2 4" xfId="9167"/>
    <cellStyle name="ColStyle13 4 2 4 2" xfId="9168"/>
    <cellStyle name="ColStyle13 4 2 5" xfId="9169"/>
    <cellStyle name="ColStyle13 4 3" xfId="9170"/>
    <cellStyle name="ColStyle13 4 3 2" xfId="9171"/>
    <cellStyle name="ColStyle13 4 3 2 2" xfId="9172"/>
    <cellStyle name="ColStyle13 4 3 2 3" xfId="9173"/>
    <cellStyle name="ColStyle13 4 3 3" xfId="9174"/>
    <cellStyle name="ColStyle13 4 3 4" xfId="9175"/>
    <cellStyle name="ColStyle13 4 4" xfId="9176"/>
    <cellStyle name="ColStyle13 4 4 2" xfId="9177"/>
    <cellStyle name="ColStyle13 4 4 2 2" xfId="9178"/>
    <cellStyle name="ColStyle13 4 4 2 3" xfId="9179"/>
    <cellStyle name="ColStyle13 4 4 3" xfId="9180"/>
    <cellStyle name="ColStyle13 4 4 4" xfId="9181"/>
    <cellStyle name="ColStyle13 4 5" xfId="9182"/>
    <cellStyle name="ColStyle13 4 5 2" xfId="9183"/>
    <cellStyle name="ColStyle13 4 5 3" xfId="9184"/>
    <cellStyle name="ColStyle13 4 6" xfId="9185"/>
    <cellStyle name="ColStyle13 4 6 2" xfId="9186"/>
    <cellStyle name="ColStyle13 4 6 3" xfId="9187"/>
    <cellStyle name="ColStyle13 4 7" xfId="9188"/>
    <cellStyle name="ColStyle13 4 7 2" xfId="9189"/>
    <cellStyle name="ColStyle13 4 7 3" xfId="9190"/>
    <cellStyle name="ColStyle13 4 8" xfId="9191"/>
    <cellStyle name="ColStyle13 4 8 2" xfId="9192"/>
    <cellStyle name="ColStyle13 4 9" xfId="9193"/>
    <cellStyle name="ColStyle13 4 9 2" xfId="9194"/>
    <cellStyle name="ColStyle13 40" xfId="9195"/>
    <cellStyle name="ColStyle13 40 2" xfId="9196"/>
    <cellStyle name="ColStyle13 40 2 2" xfId="9197"/>
    <cellStyle name="ColStyle13 40 2 3" xfId="9198"/>
    <cellStyle name="ColStyle13 40 3" xfId="9199"/>
    <cellStyle name="ColStyle13 40 4" xfId="9200"/>
    <cellStyle name="ColStyle13 41" xfId="9201"/>
    <cellStyle name="ColStyle13 41 2" xfId="9202"/>
    <cellStyle name="ColStyle13 41 2 2" xfId="9203"/>
    <cellStyle name="ColStyle13 41 2 3" xfId="9204"/>
    <cellStyle name="ColStyle13 41 3" xfId="9205"/>
    <cellStyle name="ColStyle13 41 4" xfId="9206"/>
    <cellStyle name="ColStyle13 42" xfId="9207"/>
    <cellStyle name="ColStyle13 42 2" xfId="9208"/>
    <cellStyle name="ColStyle13 42 2 2" xfId="9209"/>
    <cellStyle name="ColStyle13 42 2 3" xfId="9210"/>
    <cellStyle name="ColStyle13 42 3" xfId="9211"/>
    <cellStyle name="ColStyle13 42 4" xfId="9212"/>
    <cellStyle name="ColStyle13 43" xfId="9213"/>
    <cellStyle name="ColStyle13 43 2" xfId="9214"/>
    <cellStyle name="ColStyle13 43 3" xfId="9215"/>
    <cellStyle name="ColStyle13 44" xfId="9216"/>
    <cellStyle name="ColStyle13 44 2" xfId="9217"/>
    <cellStyle name="ColStyle13 44 3" xfId="9218"/>
    <cellStyle name="ColStyle13 45" xfId="9219"/>
    <cellStyle name="ColStyle13 45 2" xfId="9220"/>
    <cellStyle name="ColStyle13 46" xfId="9221"/>
    <cellStyle name="ColStyle13 46 2" xfId="9222"/>
    <cellStyle name="ColStyle13 47" xfId="9223"/>
    <cellStyle name="ColStyle13 48" xfId="9224"/>
    <cellStyle name="ColStyle13 49" xfId="9225"/>
    <cellStyle name="ColStyle13 5" xfId="9226"/>
    <cellStyle name="ColStyle13 5 10" xfId="9227"/>
    <cellStyle name="ColStyle13 5 11" xfId="9228"/>
    <cellStyle name="ColStyle13 5 12" xfId="9229"/>
    <cellStyle name="ColStyle13 5 13" xfId="9230"/>
    <cellStyle name="ColStyle13 5 14" xfId="9231"/>
    <cellStyle name="ColStyle13 5 2" xfId="9232"/>
    <cellStyle name="ColStyle13 5 2 2" xfId="9233"/>
    <cellStyle name="ColStyle13 5 2 2 2" xfId="9234"/>
    <cellStyle name="ColStyle13 5 2 2 2 2" xfId="9235"/>
    <cellStyle name="ColStyle13 5 2 2 2 3" xfId="9236"/>
    <cellStyle name="ColStyle13 5 2 2 3" xfId="9237"/>
    <cellStyle name="ColStyle13 5 2 2 4" xfId="9238"/>
    <cellStyle name="ColStyle13 5 2 3" xfId="9239"/>
    <cellStyle name="ColStyle13 5 2 3 2" xfId="9240"/>
    <cellStyle name="ColStyle13 5 2 3 3" xfId="9241"/>
    <cellStyle name="ColStyle13 5 2 4" xfId="9242"/>
    <cellStyle name="ColStyle13 5 2 4 2" xfId="9243"/>
    <cellStyle name="ColStyle13 5 2 5" xfId="9244"/>
    <cellStyle name="ColStyle13 5 3" xfId="9245"/>
    <cellStyle name="ColStyle13 5 3 2" xfId="9246"/>
    <cellStyle name="ColStyle13 5 3 2 2" xfId="9247"/>
    <cellStyle name="ColStyle13 5 3 2 3" xfId="9248"/>
    <cellStyle name="ColStyle13 5 3 3" xfId="9249"/>
    <cellStyle name="ColStyle13 5 3 4" xfId="9250"/>
    <cellStyle name="ColStyle13 5 4" xfId="9251"/>
    <cellStyle name="ColStyle13 5 4 2" xfId="9252"/>
    <cellStyle name="ColStyle13 5 4 2 2" xfId="9253"/>
    <cellStyle name="ColStyle13 5 4 2 3" xfId="9254"/>
    <cellStyle name="ColStyle13 5 4 3" xfId="9255"/>
    <cellStyle name="ColStyle13 5 4 4" xfId="9256"/>
    <cellStyle name="ColStyle13 5 5" xfId="9257"/>
    <cellStyle name="ColStyle13 5 5 2" xfId="9258"/>
    <cellStyle name="ColStyle13 5 5 3" xfId="9259"/>
    <cellStyle name="ColStyle13 5 6" xfId="9260"/>
    <cellStyle name="ColStyle13 5 6 2" xfId="9261"/>
    <cellStyle name="ColStyle13 5 6 3" xfId="9262"/>
    <cellStyle name="ColStyle13 5 7" xfId="9263"/>
    <cellStyle name="ColStyle13 5 7 2" xfId="9264"/>
    <cellStyle name="ColStyle13 5 7 3" xfId="9265"/>
    <cellStyle name="ColStyle13 5 8" xfId="9266"/>
    <cellStyle name="ColStyle13 5 8 2" xfId="9267"/>
    <cellStyle name="ColStyle13 5 9" xfId="9268"/>
    <cellStyle name="ColStyle13 5 9 2" xfId="9269"/>
    <cellStyle name="ColStyle13 50" xfId="9270"/>
    <cellStyle name="ColStyle13 51" xfId="9271"/>
    <cellStyle name="ColStyle13 52" xfId="9272"/>
    <cellStyle name="ColStyle13 53" xfId="9273"/>
    <cellStyle name="ColStyle13 54" xfId="9274"/>
    <cellStyle name="ColStyle13 55" xfId="9275"/>
    <cellStyle name="ColStyle13 6" xfId="9276"/>
    <cellStyle name="ColStyle13 6 10" xfId="9277"/>
    <cellStyle name="ColStyle13 6 11" xfId="9278"/>
    <cellStyle name="ColStyle13 6 12" xfId="9279"/>
    <cellStyle name="ColStyle13 6 13" xfId="9280"/>
    <cellStyle name="ColStyle13 6 14" xfId="9281"/>
    <cellStyle name="ColStyle13 6 2" xfId="9282"/>
    <cellStyle name="ColStyle13 6 2 2" xfId="9283"/>
    <cellStyle name="ColStyle13 6 2 2 2" xfId="9284"/>
    <cellStyle name="ColStyle13 6 2 2 2 2" xfId="9285"/>
    <cellStyle name="ColStyle13 6 2 2 2 3" xfId="9286"/>
    <cellStyle name="ColStyle13 6 2 2 3" xfId="9287"/>
    <cellStyle name="ColStyle13 6 2 2 4" xfId="9288"/>
    <cellStyle name="ColStyle13 6 2 3" xfId="9289"/>
    <cellStyle name="ColStyle13 6 2 3 2" xfId="9290"/>
    <cellStyle name="ColStyle13 6 2 3 3" xfId="9291"/>
    <cellStyle name="ColStyle13 6 2 4" xfId="9292"/>
    <cellStyle name="ColStyle13 6 2 4 2" xfId="9293"/>
    <cellStyle name="ColStyle13 6 2 5" xfId="9294"/>
    <cellStyle name="ColStyle13 6 3" xfId="9295"/>
    <cellStyle name="ColStyle13 6 3 2" xfId="9296"/>
    <cellStyle name="ColStyle13 6 3 2 2" xfId="9297"/>
    <cellStyle name="ColStyle13 6 3 2 3" xfId="9298"/>
    <cellStyle name="ColStyle13 6 3 3" xfId="9299"/>
    <cellStyle name="ColStyle13 6 3 4" xfId="9300"/>
    <cellStyle name="ColStyle13 6 4" xfId="9301"/>
    <cellStyle name="ColStyle13 6 4 2" xfId="9302"/>
    <cellStyle name="ColStyle13 6 4 2 2" xfId="9303"/>
    <cellStyle name="ColStyle13 6 4 2 3" xfId="9304"/>
    <cellStyle name="ColStyle13 6 4 3" xfId="9305"/>
    <cellStyle name="ColStyle13 6 4 4" xfId="9306"/>
    <cellStyle name="ColStyle13 6 5" xfId="9307"/>
    <cellStyle name="ColStyle13 6 5 2" xfId="9308"/>
    <cellStyle name="ColStyle13 6 5 3" xfId="9309"/>
    <cellStyle name="ColStyle13 6 6" xfId="9310"/>
    <cellStyle name="ColStyle13 6 6 2" xfId="9311"/>
    <cellStyle name="ColStyle13 6 6 3" xfId="9312"/>
    <cellStyle name="ColStyle13 6 7" xfId="9313"/>
    <cellStyle name="ColStyle13 6 7 2" xfId="9314"/>
    <cellStyle name="ColStyle13 6 7 3" xfId="9315"/>
    <cellStyle name="ColStyle13 6 8" xfId="9316"/>
    <cellStyle name="ColStyle13 6 8 2" xfId="9317"/>
    <cellStyle name="ColStyle13 6 9" xfId="9318"/>
    <cellStyle name="ColStyle13 6 9 2" xfId="9319"/>
    <cellStyle name="ColStyle13 7" xfId="9320"/>
    <cellStyle name="ColStyle13 7 10" xfId="9321"/>
    <cellStyle name="ColStyle13 7 2" xfId="9322"/>
    <cellStyle name="ColStyle13 7 2 2" xfId="9323"/>
    <cellStyle name="ColStyle13 7 2 2 2" xfId="9324"/>
    <cellStyle name="ColStyle13 7 2 2 2 2" xfId="9325"/>
    <cellStyle name="ColStyle13 7 2 2 2 3" xfId="9326"/>
    <cellStyle name="ColStyle13 7 2 2 3" xfId="9327"/>
    <cellStyle name="ColStyle13 7 2 2 4" xfId="9328"/>
    <cellStyle name="ColStyle13 7 2 3" xfId="9329"/>
    <cellStyle name="ColStyle13 7 2 3 2" xfId="9330"/>
    <cellStyle name="ColStyle13 7 2 3 3" xfId="9331"/>
    <cellStyle name="ColStyle13 7 2 4" xfId="9332"/>
    <cellStyle name="ColStyle13 7 2 4 2" xfId="9333"/>
    <cellStyle name="ColStyle13 7 2 5" xfId="9334"/>
    <cellStyle name="ColStyle13 7 3" xfId="9335"/>
    <cellStyle name="ColStyle13 7 3 2" xfId="9336"/>
    <cellStyle name="ColStyle13 7 3 2 2" xfId="9337"/>
    <cellStyle name="ColStyle13 7 3 2 3" xfId="9338"/>
    <cellStyle name="ColStyle13 7 3 3" xfId="9339"/>
    <cellStyle name="ColStyle13 7 3 4" xfId="9340"/>
    <cellStyle name="ColStyle13 7 4" xfId="9341"/>
    <cellStyle name="ColStyle13 7 4 2" xfId="9342"/>
    <cellStyle name="ColStyle13 7 4 2 2" xfId="9343"/>
    <cellStyle name="ColStyle13 7 4 2 3" xfId="9344"/>
    <cellStyle name="ColStyle13 7 4 3" xfId="9345"/>
    <cellStyle name="ColStyle13 7 4 4" xfId="9346"/>
    <cellStyle name="ColStyle13 7 5" xfId="9347"/>
    <cellStyle name="ColStyle13 7 5 2" xfId="9348"/>
    <cellStyle name="ColStyle13 7 5 3" xfId="9349"/>
    <cellStyle name="ColStyle13 7 6" xfId="9350"/>
    <cellStyle name="ColStyle13 7 6 2" xfId="9351"/>
    <cellStyle name="ColStyle13 7 6 3" xfId="9352"/>
    <cellStyle name="ColStyle13 7 7" xfId="9353"/>
    <cellStyle name="ColStyle13 7 7 2" xfId="9354"/>
    <cellStyle name="ColStyle13 7 7 3" xfId="9355"/>
    <cellStyle name="ColStyle13 7 8" xfId="9356"/>
    <cellStyle name="ColStyle13 7 9" xfId="9357"/>
    <cellStyle name="ColStyle13 8" xfId="9358"/>
    <cellStyle name="ColStyle13 8 10" xfId="9359"/>
    <cellStyle name="ColStyle13 8 2" xfId="9360"/>
    <cellStyle name="ColStyle13 8 2 2" xfId="9361"/>
    <cellStyle name="ColStyle13 8 2 2 2" xfId="9362"/>
    <cellStyle name="ColStyle13 8 2 2 2 2" xfId="9363"/>
    <cellStyle name="ColStyle13 8 2 2 2 3" xfId="9364"/>
    <cellStyle name="ColStyle13 8 2 2 3" xfId="9365"/>
    <cellStyle name="ColStyle13 8 2 2 4" xfId="9366"/>
    <cellStyle name="ColStyle13 8 2 3" xfId="9367"/>
    <cellStyle name="ColStyle13 8 2 3 2" xfId="9368"/>
    <cellStyle name="ColStyle13 8 2 3 3" xfId="9369"/>
    <cellStyle name="ColStyle13 8 2 4" xfId="9370"/>
    <cellStyle name="ColStyle13 8 2 4 2" xfId="9371"/>
    <cellStyle name="ColStyle13 8 2 5" xfId="9372"/>
    <cellStyle name="ColStyle13 8 3" xfId="9373"/>
    <cellStyle name="ColStyle13 8 3 2" xfId="9374"/>
    <cellStyle name="ColStyle13 8 3 2 2" xfId="9375"/>
    <cellStyle name="ColStyle13 8 3 2 3" xfId="9376"/>
    <cellStyle name="ColStyle13 8 3 3" xfId="9377"/>
    <cellStyle name="ColStyle13 8 3 4" xfId="9378"/>
    <cellStyle name="ColStyle13 8 4" xfId="9379"/>
    <cellStyle name="ColStyle13 8 4 2" xfId="9380"/>
    <cellStyle name="ColStyle13 8 4 2 2" xfId="9381"/>
    <cellStyle name="ColStyle13 8 4 2 3" xfId="9382"/>
    <cellStyle name="ColStyle13 8 4 3" xfId="9383"/>
    <cellStyle name="ColStyle13 8 4 4" xfId="9384"/>
    <cellStyle name="ColStyle13 8 5" xfId="9385"/>
    <cellStyle name="ColStyle13 8 5 2" xfId="9386"/>
    <cellStyle name="ColStyle13 8 5 3" xfId="9387"/>
    <cellStyle name="ColStyle13 8 6" xfId="9388"/>
    <cellStyle name="ColStyle13 8 6 2" xfId="9389"/>
    <cellStyle name="ColStyle13 8 6 3" xfId="9390"/>
    <cellStyle name="ColStyle13 8 7" xfId="9391"/>
    <cellStyle name="ColStyle13 8 7 2" xfId="9392"/>
    <cellStyle name="ColStyle13 8 7 3" xfId="9393"/>
    <cellStyle name="ColStyle13 8 8" xfId="9394"/>
    <cellStyle name="ColStyle13 8 9" xfId="9395"/>
    <cellStyle name="ColStyle13 9" xfId="9396"/>
    <cellStyle name="ColStyle13 9 10" xfId="9397"/>
    <cellStyle name="ColStyle13 9 2" xfId="9398"/>
    <cellStyle name="ColStyle13 9 2 2" xfId="9399"/>
    <cellStyle name="ColStyle13 9 2 2 2" xfId="9400"/>
    <cellStyle name="ColStyle13 9 2 2 2 2" xfId="9401"/>
    <cellStyle name="ColStyle13 9 2 2 2 3" xfId="9402"/>
    <cellStyle name="ColStyle13 9 2 2 3" xfId="9403"/>
    <cellStyle name="ColStyle13 9 2 2 4" xfId="9404"/>
    <cellStyle name="ColStyle13 9 2 3" xfId="9405"/>
    <cellStyle name="ColStyle13 9 2 3 2" xfId="9406"/>
    <cellStyle name="ColStyle13 9 2 3 3" xfId="9407"/>
    <cellStyle name="ColStyle13 9 2 4" xfId="9408"/>
    <cellStyle name="ColStyle13 9 2 4 2" xfId="9409"/>
    <cellStyle name="ColStyle13 9 2 5" xfId="9410"/>
    <cellStyle name="ColStyle13 9 3" xfId="9411"/>
    <cellStyle name="ColStyle13 9 3 2" xfId="9412"/>
    <cellStyle name="ColStyle13 9 3 2 2" xfId="9413"/>
    <cellStyle name="ColStyle13 9 3 2 3" xfId="9414"/>
    <cellStyle name="ColStyle13 9 3 3" xfId="9415"/>
    <cellStyle name="ColStyle13 9 3 4" xfId="9416"/>
    <cellStyle name="ColStyle13 9 4" xfId="9417"/>
    <cellStyle name="ColStyle13 9 4 2" xfId="9418"/>
    <cellStyle name="ColStyle13 9 4 2 2" xfId="9419"/>
    <cellStyle name="ColStyle13 9 4 2 3" xfId="9420"/>
    <cellStyle name="ColStyle13 9 4 3" xfId="9421"/>
    <cellStyle name="ColStyle13 9 4 4" xfId="9422"/>
    <cellStyle name="ColStyle13 9 5" xfId="9423"/>
    <cellStyle name="ColStyle13 9 5 2" xfId="9424"/>
    <cellStyle name="ColStyle13 9 5 3" xfId="9425"/>
    <cellStyle name="ColStyle13 9 6" xfId="9426"/>
    <cellStyle name="ColStyle13 9 6 2" xfId="9427"/>
    <cellStyle name="ColStyle13 9 6 3" xfId="9428"/>
    <cellStyle name="ColStyle13 9 7" xfId="9429"/>
    <cellStyle name="ColStyle13 9 7 2" xfId="9430"/>
    <cellStyle name="ColStyle13 9 7 3" xfId="9431"/>
    <cellStyle name="ColStyle13 9 8" xfId="9432"/>
    <cellStyle name="ColStyle13 9 9" xfId="9433"/>
    <cellStyle name="ColStyle14" xfId="9434"/>
    <cellStyle name="ColStyle14 10" xfId="9435"/>
    <cellStyle name="ColStyle14 10 10" xfId="9436"/>
    <cellStyle name="ColStyle14 10 2" xfId="9437"/>
    <cellStyle name="ColStyle14 10 2 2" xfId="9438"/>
    <cellStyle name="ColStyle14 10 2 2 2" xfId="9439"/>
    <cellStyle name="ColStyle14 10 2 2 2 2" xfId="9440"/>
    <cellStyle name="ColStyle14 10 2 2 2 3" xfId="9441"/>
    <cellStyle name="ColStyle14 10 2 2 3" xfId="9442"/>
    <cellStyle name="ColStyle14 10 2 2 4" xfId="9443"/>
    <cellStyle name="ColStyle14 10 2 3" xfId="9444"/>
    <cellStyle name="ColStyle14 10 2 3 2" xfId="9445"/>
    <cellStyle name="ColStyle14 10 2 3 3" xfId="9446"/>
    <cellStyle name="ColStyle14 10 2 4" xfId="9447"/>
    <cellStyle name="ColStyle14 10 2 4 2" xfId="9448"/>
    <cellStyle name="ColStyle14 10 2 5" xfId="9449"/>
    <cellStyle name="ColStyle14 10 3" xfId="9450"/>
    <cellStyle name="ColStyle14 10 3 2" xfId="9451"/>
    <cellStyle name="ColStyle14 10 3 2 2" xfId="9452"/>
    <cellStyle name="ColStyle14 10 3 2 3" xfId="9453"/>
    <cellStyle name="ColStyle14 10 3 3" xfId="9454"/>
    <cellStyle name="ColStyle14 10 3 4" xfId="9455"/>
    <cellStyle name="ColStyle14 10 4" xfId="9456"/>
    <cellStyle name="ColStyle14 10 4 2" xfId="9457"/>
    <cellStyle name="ColStyle14 10 4 2 2" xfId="9458"/>
    <cellStyle name="ColStyle14 10 4 2 3" xfId="9459"/>
    <cellStyle name="ColStyle14 10 4 3" xfId="9460"/>
    <cellStyle name="ColStyle14 10 4 4" xfId="9461"/>
    <cellStyle name="ColStyle14 10 5" xfId="9462"/>
    <cellStyle name="ColStyle14 10 5 2" xfId="9463"/>
    <cellStyle name="ColStyle14 10 5 3" xfId="9464"/>
    <cellStyle name="ColStyle14 10 6" xfId="9465"/>
    <cellStyle name="ColStyle14 10 6 2" xfId="9466"/>
    <cellStyle name="ColStyle14 10 6 3" xfId="9467"/>
    <cellStyle name="ColStyle14 10 7" xfId="9468"/>
    <cellStyle name="ColStyle14 10 7 2" xfId="9469"/>
    <cellStyle name="ColStyle14 10 7 3" xfId="9470"/>
    <cellStyle name="ColStyle14 10 8" xfId="9471"/>
    <cellStyle name="ColStyle14 10 9" xfId="9472"/>
    <cellStyle name="ColStyle14 11" xfId="9473"/>
    <cellStyle name="ColStyle14 11 10" xfId="9474"/>
    <cellStyle name="ColStyle14 11 2" xfId="9475"/>
    <cellStyle name="ColStyle14 11 2 2" xfId="9476"/>
    <cellStyle name="ColStyle14 11 2 2 2" xfId="9477"/>
    <cellStyle name="ColStyle14 11 2 2 2 2" xfId="9478"/>
    <cellStyle name="ColStyle14 11 2 2 2 3" xfId="9479"/>
    <cellStyle name="ColStyle14 11 2 2 3" xfId="9480"/>
    <cellStyle name="ColStyle14 11 2 2 4" xfId="9481"/>
    <cellStyle name="ColStyle14 11 2 3" xfId="9482"/>
    <cellStyle name="ColStyle14 11 2 3 2" xfId="9483"/>
    <cellStyle name="ColStyle14 11 2 3 3" xfId="9484"/>
    <cellStyle name="ColStyle14 11 2 4" xfId="9485"/>
    <cellStyle name="ColStyle14 11 2 4 2" xfId="9486"/>
    <cellStyle name="ColStyle14 11 2 5" xfId="9487"/>
    <cellStyle name="ColStyle14 11 3" xfId="9488"/>
    <cellStyle name="ColStyle14 11 3 2" xfId="9489"/>
    <cellStyle name="ColStyle14 11 3 2 2" xfId="9490"/>
    <cellStyle name="ColStyle14 11 3 2 3" xfId="9491"/>
    <cellStyle name="ColStyle14 11 3 3" xfId="9492"/>
    <cellStyle name="ColStyle14 11 3 4" xfId="9493"/>
    <cellStyle name="ColStyle14 11 4" xfId="9494"/>
    <cellStyle name="ColStyle14 11 4 2" xfId="9495"/>
    <cellStyle name="ColStyle14 11 4 2 2" xfId="9496"/>
    <cellStyle name="ColStyle14 11 4 2 3" xfId="9497"/>
    <cellStyle name="ColStyle14 11 4 3" xfId="9498"/>
    <cellStyle name="ColStyle14 11 4 4" xfId="9499"/>
    <cellStyle name="ColStyle14 11 5" xfId="9500"/>
    <cellStyle name="ColStyle14 11 5 2" xfId="9501"/>
    <cellStyle name="ColStyle14 11 5 3" xfId="9502"/>
    <cellStyle name="ColStyle14 11 6" xfId="9503"/>
    <cellStyle name="ColStyle14 11 6 2" xfId="9504"/>
    <cellStyle name="ColStyle14 11 6 3" xfId="9505"/>
    <cellStyle name="ColStyle14 11 7" xfId="9506"/>
    <cellStyle name="ColStyle14 11 7 2" xfId="9507"/>
    <cellStyle name="ColStyle14 11 7 3" xfId="9508"/>
    <cellStyle name="ColStyle14 11 8" xfId="9509"/>
    <cellStyle name="ColStyle14 11 9" xfId="9510"/>
    <cellStyle name="ColStyle14 12" xfId="9511"/>
    <cellStyle name="ColStyle14 12 10" xfId="9512"/>
    <cellStyle name="ColStyle14 12 2" xfId="9513"/>
    <cellStyle name="ColStyle14 12 2 2" xfId="9514"/>
    <cellStyle name="ColStyle14 12 2 2 2" xfId="9515"/>
    <cellStyle name="ColStyle14 12 2 2 2 2" xfId="9516"/>
    <cellStyle name="ColStyle14 12 2 2 2 3" xfId="9517"/>
    <cellStyle name="ColStyle14 12 2 2 3" xfId="9518"/>
    <cellStyle name="ColStyle14 12 2 2 4" xfId="9519"/>
    <cellStyle name="ColStyle14 12 2 3" xfId="9520"/>
    <cellStyle name="ColStyle14 12 2 3 2" xfId="9521"/>
    <cellStyle name="ColStyle14 12 2 3 3" xfId="9522"/>
    <cellStyle name="ColStyle14 12 2 4" xfId="9523"/>
    <cellStyle name="ColStyle14 12 2 4 2" xfId="9524"/>
    <cellStyle name="ColStyle14 12 2 5" xfId="9525"/>
    <cellStyle name="ColStyle14 12 3" xfId="9526"/>
    <cellStyle name="ColStyle14 12 3 2" xfId="9527"/>
    <cellStyle name="ColStyle14 12 3 2 2" xfId="9528"/>
    <cellStyle name="ColStyle14 12 3 2 3" xfId="9529"/>
    <cellStyle name="ColStyle14 12 3 3" xfId="9530"/>
    <cellStyle name="ColStyle14 12 3 4" xfId="9531"/>
    <cellStyle name="ColStyle14 12 4" xfId="9532"/>
    <cellStyle name="ColStyle14 12 4 2" xfId="9533"/>
    <cellStyle name="ColStyle14 12 4 2 2" xfId="9534"/>
    <cellStyle name="ColStyle14 12 4 2 3" xfId="9535"/>
    <cellStyle name="ColStyle14 12 4 3" xfId="9536"/>
    <cellStyle name="ColStyle14 12 4 4" xfId="9537"/>
    <cellStyle name="ColStyle14 12 5" xfId="9538"/>
    <cellStyle name="ColStyle14 12 5 2" xfId="9539"/>
    <cellStyle name="ColStyle14 12 5 3" xfId="9540"/>
    <cellStyle name="ColStyle14 12 6" xfId="9541"/>
    <cellStyle name="ColStyle14 12 6 2" xfId="9542"/>
    <cellStyle name="ColStyle14 12 6 3" xfId="9543"/>
    <cellStyle name="ColStyle14 12 7" xfId="9544"/>
    <cellStyle name="ColStyle14 12 7 2" xfId="9545"/>
    <cellStyle name="ColStyle14 12 7 3" xfId="9546"/>
    <cellStyle name="ColStyle14 12 8" xfId="9547"/>
    <cellStyle name="ColStyle14 12 9" xfId="9548"/>
    <cellStyle name="ColStyle14 13" xfId="9549"/>
    <cellStyle name="ColStyle14 13 10" xfId="9550"/>
    <cellStyle name="ColStyle14 13 2" xfId="9551"/>
    <cellStyle name="ColStyle14 13 2 2" xfId="9552"/>
    <cellStyle name="ColStyle14 13 2 2 2" xfId="9553"/>
    <cellStyle name="ColStyle14 13 2 2 2 2" xfId="9554"/>
    <cellStyle name="ColStyle14 13 2 2 2 3" xfId="9555"/>
    <cellStyle name="ColStyle14 13 2 2 3" xfId="9556"/>
    <cellStyle name="ColStyle14 13 2 2 4" xfId="9557"/>
    <cellStyle name="ColStyle14 13 2 3" xfId="9558"/>
    <cellStyle name="ColStyle14 13 2 3 2" xfId="9559"/>
    <cellStyle name="ColStyle14 13 2 3 3" xfId="9560"/>
    <cellStyle name="ColStyle14 13 2 4" xfId="9561"/>
    <cellStyle name="ColStyle14 13 2 4 2" xfId="9562"/>
    <cellStyle name="ColStyle14 13 2 5" xfId="9563"/>
    <cellStyle name="ColStyle14 13 3" xfId="9564"/>
    <cellStyle name="ColStyle14 13 3 2" xfId="9565"/>
    <cellStyle name="ColStyle14 13 3 2 2" xfId="9566"/>
    <cellStyle name="ColStyle14 13 3 2 3" xfId="9567"/>
    <cellStyle name="ColStyle14 13 3 3" xfId="9568"/>
    <cellStyle name="ColStyle14 13 3 4" xfId="9569"/>
    <cellStyle name="ColStyle14 13 4" xfId="9570"/>
    <cellStyle name="ColStyle14 13 4 2" xfId="9571"/>
    <cellStyle name="ColStyle14 13 4 2 2" xfId="9572"/>
    <cellStyle name="ColStyle14 13 4 2 3" xfId="9573"/>
    <cellStyle name="ColStyle14 13 4 3" xfId="9574"/>
    <cellStyle name="ColStyle14 13 4 4" xfId="9575"/>
    <cellStyle name="ColStyle14 13 5" xfId="9576"/>
    <cellStyle name="ColStyle14 13 5 2" xfId="9577"/>
    <cellStyle name="ColStyle14 13 5 3" xfId="9578"/>
    <cellStyle name="ColStyle14 13 6" xfId="9579"/>
    <cellStyle name="ColStyle14 13 6 2" xfId="9580"/>
    <cellStyle name="ColStyle14 13 6 3" xfId="9581"/>
    <cellStyle name="ColStyle14 13 7" xfId="9582"/>
    <cellStyle name="ColStyle14 13 7 2" xfId="9583"/>
    <cellStyle name="ColStyle14 13 7 3" xfId="9584"/>
    <cellStyle name="ColStyle14 13 8" xfId="9585"/>
    <cellStyle name="ColStyle14 13 9" xfId="9586"/>
    <cellStyle name="ColStyle14 14" xfId="9587"/>
    <cellStyle name="ColStyle14 14 10" xfId="9588"/>
    <cellStyle name="ColStyle14 14 2" xfId="9589"/>
    <cellStyle name="ColStyle14 14 2 2" xfId="9590"/>
    <cellStyle name="ColStyle14 14 2 2 2" xfId="9591"/>
    <cellStyle name="ColStyle14 14 2 2 2 2" xfId="9592"/>
    <cellStyle name="ColStyle14 14 2 2 2 3" xfId="9593"/>
    <cellStyle name="ColStyle14 14 2 2 3" xfId="9594"/>
    <cellStyle name="ColStyle14 14 2 2 4" xfId="9595"/>
    <cellStyle name="ColStyle14 14 2 3" xfId="9596"/>
    <cellStyle name="ColStyle14 14 2 3 2" xfId="9597"/>
    <cellStyle name="ColStyle14 14 2 3 3" xfId="9598"/>
    <cellStyle name="ColStyle14 14 2 4" xfId="9599"/>
    <cellStyle name="ColStyle14 14 2 4 2" xfId="9600"/>
    <cellStyle name="ColStyle14 14 2 5" xfId="9601"/>
    <cellStyle name="ColStyle14 14 3" xfId="9602"/>
    <cellStyle name="ColStyle14 14 3 2" xfId="9603"/>
    <cellStyle name="ColStyle14 14 3 2 2" xfId="9604"/>
    <cellStyle name="ColStyle14 14 3 2 3" xfId="9605"/>
    <cellStyle name="ColStyle14 14 3 3" xfId="9606"/>
    <cellStyle name="ColStyle14 14 3 4" xfId="9607"/>
    <cellStyle name="ColStyle14 14 4" xfId="9608"/>
    <cellStyle name="ColStyle14 14 4 2" xfId="9609"/>
    <cellStyle name="ColStyle14 14 4 2 2" xfId="9610"/>
    <cellStyle name="ColStyle14 14 4 2 3" xfId="9611"/>
    <cellStyle name="ColStyle14 14 4 3" xfId="9612"/>
    <cellStyle name="ColStyle14 14 4 4" xfId="9613"/>
    <cellStyle name="ColStyle14 14 5" xfId="9614"/>
    <cellStyle name="ColStyle14 14 5 2" xfId="9615"/>
    <cellStyle name="ColStyle14 14 5 3" xfId="9616"/>
    <cellStyle name="ColStyle14 14 6" xfId="9617"/>
    <cellStyle name="ColStyle14 14 6 2" xfId="9618"/>
    <cellStyle name="ColStyle14 14 6 3" xfId="9619"/>
    <cellStyle name="ColStyle14 14 7" xfId="9620"/>
    <cellStyle name="ColStyle14 14 7 2" xfId="9621"/>
    <cellStyle name="ColStyle14 14 7 3" xfId="9622"/>
    <cellStyle name="ColStyle14 14 8" xfId="9623"/>
    <cellStyle name="ColStyle14 14 9" xfId="9624"/>
    <cellStyle name="ColStyle14 15" xfId="9625"/>
    <cellStyle name="ColStyle14 15 10" xfId="9626"/>
    <cellStyle name="ColStyle14 15 2" xfId="9627"/>
    <cellStyle name="ColStyle14 15 2 2" xfId="9628"/>
    <cellStyle name="ColStyle14 15 2 2 2" xfId="9629"/>
    <cellStyle name="ColStyle14 15 2 2 2 2" xfId="9630"/>
    <cellStyle name="ColStyle14 15 2 2 2 3" xfId="9631"/>
    <cellStyle name="ColStyle14 15 2 2 3" xfId="9632"/>
    <cellStyle name="ColStyle14 15 2 2 4" xfId="9633"/>
    <cellStyle name="ColStyle14 15 2 3" xfId="9634"/>
    <cellStyle name="ColStyle14 15 2 3 2" xfId="9635"/>
    <cellStyle name="ColStyle14 15 2 3 3" xfId="9636"/>
    <cellStyle name="ColStyle14 15 2 4" xfId="9637"/>
    <cellStyle name="ColStyle14 15 2 4 2" xfId="9638"/>
    <cellStyle name="ColStyle14 15 2 5" xfId="9639"/>
    <cellStyle name="ColStyle14 15 3" xfId="9640"/>
    <cellStyle name="ColStyle14 15 3 2" xfId="9641"/>
    <cellStyle name="ColStyle14 15 3 2 2" xfId="9642"/>
    <cellStyle name="ColStyle14 15 3 2 3" xfId="9643"/>
    <cellStyle name="ColStyle14 15 3 3" xfId="9644"/>
    <cellStyle name="ColStyle14 15 3 4" xfId="9645"/>
    <cellStyle name="ColStyle14 15 4" xfId="9646"/>
    <cellStyle name="ColStyle14 15 4 2" xfId="9647"/>
    <cellStyle name="ColStyle14 15 4 2 2" xfId="9648"/>
    <cellStyle name="ColStyle14 15 4 2 3" xfId="9649"/>
    <cellStyle name="ColStyle14 15 4 3" xfId="9650"/>
    <cellStyle name="ColStyle14 15 4 4" xfId="9651"/>
    <cellStyle name="ColStyle14 15 5" xfId="9652"/>
    <cellStyle name="ColStyle14 15 5 2" xfId="9653"/>
    <cellStyle name="ColStyle14 15 5 3" xfId="9654"/>
    <cellStyle name="ColStyle14 15 6" xfId="9655"/>
    <cellStyle name="ColStyle14 15 6 2" xfId="9656"/>
    <cellStyle name="ColStyle14 15 6 3" xfId="9657"/>
    <cellStyle name="ColStyle14 15 7" xfId="9658"/>
    <cellStyle name="ColStyle14 15 7 2" xfId="9659"/>
    <cellStyle name="ColStyle14 15 7 3" xfId="9660"/>
    <cellStyle name="ColStyle14 15 8" xfId="9661"/>
    <cellStyle name="ColStyle14 15 9" xfId="9662"/>
    <cellStyle name="ColStyle14 16" xfId="9663"/>
    <cellStyle name="ColStyle14 16 10" xfId="9664"/>
    <cellStyle name="ColStyle14 16 2" xfId="9665"/>
    <cellStyle name="ColStyle14 16 2 2" xfId="9666"/>
    <cellStyle name="ColStyle14 16 2 2 2" xfId="9667"/>
    <cellStyle name="ColStyle14 16 2 2 2 2" xfId="9668"/>
    <cellStyle name="ColStyle14 16 2 2 2 3" xfId="9669"/>
    <cellStyle name="ColStyle14 16 2 2 3" xfId="9670"/>
    <cellStyle name="ColStyle14 16 2 2 4" xfId="9671"/>
    <cellStyle name="ColStyle14 16 2 3" xfId="9672"/>
    <cellStyle name="ColStyle14 16 2 3 2" xfId="9673"/>
    <cellStyle name="ColStyle14 16 2 3 3" xfId="9674"/>
    <cellStyle name="ColStyle14 16 2 4" xfId="9675"/>
    <cellStyle name="ColStyle14 16 2 4 2" xfId="9676"/>
    <cellStyle name="ColStyle14 16 2 5" xfId="9677"/>
    <cellStyle name="ColStyle14 16 3" xfId="9678"/>
    <cellStyle name="ColStyle14 16 3 2" xfId="9679"/>
    <cellStyle name="ColStyle14 16 3 2 2" xfId="9680"/>
    <cellStyle name="ColStyle14 16 3 2 3" xfId="9681"/>
    <cellStyle name="ColStyle14 16 3 3" xfId="9682"/>
    <cellStyle name="ColStyle14 16 3 4" xfId="9683"/>
    <cellStyle name="ColStyle14 16 4" xfId="9684"/>
    <cellStyle name="ColStyle14 16 4 2" xfId="9685"/>
    <cellStyle name="ColStyle14 16 4 2 2" xfId="9686"/>
    <cellStyle name="ColStyle14 16 4 2 3" xfId="9687"/>
    <cellStyle name="ColStyle14 16 4 3" xfId="9688"/>
    <cellStyle name="ColStyle14 16 4 4" xfId="9689"/>
    <cellStyle name="ColStyle14 16 5" xfId="9690"/>
    <cellStyle name="ColStyle14 16 5 2" xfId="9691"/>
    <cellStyle name="ColStyle14 16 5 3" xfId="9692"/>
    <cellStyle name="ColStyle14 16 6" xfId="9693"/>
    <cellStyle name="ColStyle14 16 6 2" xfId="9694"/>
    <cellStyle name="ColStyle14 16 6 3" xfId="9695"/>
    <cellStyle name="ColStyle14 16 7" xfId="9696"/>
    <cellStyle name="ColStyle14 16 7 2" xfId="9697"/>
    <cellStyle name="ColStyle14 16 7 3" xfId="9698"/>
    <cellStyle name="ColStyle14 16 8" xfId="9699"/>
    <cellStyle name="ColStyle14 16 9" xfId="9700"/>
    <cellStyle name="ColStyle14 17" xfId="9701"/>
    <cellStyle name="ColStyle14 17 10" xfId="9702"/>
    <cellStyle name="ColStyle14 17 2" xfId="9703"/>
    <cellStyle name="ColStyle14 17 2 2" xfId="9704"/>
    <cellStyle name="ColStyle14 17 2 2 2" xfId="9705"/>
    <cellStyle name="ColStyle14 17 2 2 2 2" xfId="9706"/>
    <cellStyle name="ColStyle14 17 2 2 2 3" xfId="9707"/>
    <cellStyle name="ColStyle14 17 2 2 3" xfId="9708"/>
    <cellStyle name="ColStyle14 17 2 2 4" xfId="9709"/>
    <cellStyle name="ColStyle14 17 2 3" xfId="9710"/>
    <cellStyle name="ColStyle14 17 2 3 2" xfId="9711"/>
    <cellStyle name="ColStyle14 17 2 3 3" xfId="9712"/>
    <cellStyle name="ColStyle14 17 2 4" xfId="9713"/>
    <cellStyle name="ColStyle14 17 2 4 2" xfId="9714"/>
    <cellStyle name="ColStyle14 17 2 5" xfId="9715"/>
    <cellStyle name="ColStyle14 17 3" xfId="9716"/>
    <cellStyle name="ColStyle14 17 3 2" xfId="9717"/>
    <cellStyle name="ColStyle14 17 3 2 2" xfId="9718"/>
    <cellStyle name="ColStyle14 17 3 2 3" xfId="9719"/>
    <cellStyle name="ColStyle14 17 3 3" xfId="9720"/>
    <cellStyle name="ColStyle14 17 3 4" xfId="9721"/>
    <cellStyle name="ColStyle14 17 4" xfId="9722"/>
    <cellStyle name="ColStyle14 17 4 2" xfId="9723"/>
    <cellStyle name="ColStyle14 17 4 2 2" xfId="9724"/>
    <cellStyle name="ColStyle14 17 4 2 3" xfId="9725"/>
    <cellStyle name="ColStyle14 17 4 3" xfId="9726"/>
    <cellStyle name="ColStyle14 17 4 4" xfId="9727"/>
    <cellStyle name="ColStyle14 17 5" xfId="9728"/>
    <cellStyle name="ColStyle14 17 5 2" xfId="9729"/>
    <cellStyle name="ColStyle14 17 5 3" xfId="9730"/>
    <cellStyle name="ColStyle14 17 6" xfId="9731"/>
    <cellStyle name="ColStyle14 17 6 2" xfId="9732"/>
    <cellStyle name="ColStyle14 17 6 3" xfId="9733"/>
    <cellStyle name="ColStyle14 17 7" xfId="9734"/>
    <cellStyle name="ColStyle14 17 7 2" xfId="9735"/>
    <cellStyle name="ColStyle14 17 7 3" xfId="9736"/>
    <cellStyle name="ColStyle14 17 8" xfId="9737"/>
    <cellStyle name="ColStyle14 17 9" xfId="9738"/>
    <cellStyle name="ColStyle14 18" xfId="9739"/>
    <cellStyle name="ColStyle14 18 10" xfId="9740"/>
    <cellStyle name="ColStyle14 18 2" xfId="9741"/>
    <cellStyle name="ColStyle14 18 2 2" xfId="9742"/>
    <cellStyle name="ColStyle14 18 2 2 2" xfId="9743"/>
    <cellStyle name="ColStyle14 18 2 2 2 2" xfId="9744"/>
    <cellStyle name="ColStyle14 18 2 2 2 3" xfId="9745"/>
    <cellStyle name="ColStyle14 18 2 2 3" xfId="9746"/>
    <cellStyle name="ColStyle14 18 2 2 4" xfId="9747"/>
    <cellStyle name="ColStyle14 18 2 3" xfId="9748"/>
    <cellStyle name="ColStyle14 18 2 3 2" xfId="9749"/>
    <cellStyle name="ColStyle14 18 2 3 3" xfId="9750"/>
    <cellStyle name="ColStyle14 18 2 4" xfId="9751"/>
    <cellStyle name="ColStyle14 18 2 4 2" xfId="9752"/>
    <cellStyle name="ColStyle14 18 2 5" xfId="9753"/>
    <cellStyle name="ColStyle14 18 3" xfId="9754"/>
    <cellStyle name="ColStyle14 18 3 2" xfId="9755"/>
    <cellStyle name="ColStyle14 18 3 2 2" xfId="9756"/>
    <cellStyle name="ColStyle14 18 3 2 3" xfId="9757"/>
    <cellStyle name="ColStyle14 18 3 3" xfId="9758"/>
    <cellStyle name="ColStyle14 18 3 4" xfId="9759"/>
    <cellStyle name="ColStyle14 18 4" xfId="9760"/>
    <cellStyle name="ColStyle14 18 4 2" xfId="9761"/>
    <cellStyle name="ColStyle14 18 4 2 2" xfId="9762"/>
    <cellStyle name="ColStyle14 18 4 2 3" xfId="9763"/>
    <cellStyle name="ColStyle14 18 4 3" xfId="9764"/>
    <cellStyle name="ColStyle14 18 4 4" xfId="9765"/>
    <cellStyle name="ColStyle14 18 5" xfId="9766"/>
    <cellStyle name="ColStyle14 18 5 2" xfId="9767"/>
    <cellStyle name="ColStyle14 18 5 3" xfId="9768"/>
    <cellStyle name="ColStyle14 18 6" xfId="9769"/>
    <cellStyle name="ColStyle14 18 6 2" xfId="9770"/>
    <cellStyle name="ColStyle14 18 6 3" xfId="9771"/>
    <cellStyle name="ColStyle14 18 7" xfId="9772"/>
    <cellStyle name="ColStyle14 18 7 2" xfId="9773"/>
    <cellStyle name="ColStyle14 18 7 3" xfId="9774"/>
    <cellStyle name="ColStyle14 18 8" xfId="9775"/>
    <cellStyle name="ColStyle14 18 9" xfId="9776"/>
    <cellStyle name="ColStyle14 19" xfId="9777"/>
    <cellStyle name="ColStyle14 19 10" xfId="9778"/>
    <cellStyle name="ColStyle14 19 2" xfId="9779"/>
    <cellStyle name="ColStyle14 19 2 2" xfId="9780"/>
    <cellStyle name="ColStyle14 19 2 2 2" xfId="9781"/>
    <cellStyle name="ColStyle14 19 2 2 2 2" xfId="9782"/>
    <cellStyle name="ColStyle14 19 2 2 2 3" xfId="9783"/>
    <cellStyle name="ColStyle14 19 2 2 3" xfId="9784"/>
    <cellStyle name="ColStyle14 19 2 2 4" xfId="9785"/>
    <cellStyle name="ColStyle14 19 2 3" xfId="9786"/>
    <cellStyle name="ColStyle14 19 2 3 2" xfId="9787"/>
    <cellStyle name="ColStyle14 19 2 3 3" xfId="9788"/>
    <cellStyle name="ColStyle14 19 2 4" xfId="9789"/>
    <cellStyle name="ColStyle14 19 2 4 2" xfId="9790"/>
    <cellStyle name="ColStyle14 19 2 5" xfId="9791"/>
    <cellStyle name="ColStyle14 19 3" xfId="9792"/>
    <cellStyle name="ColStyle14 19 3 2" xfId="9793"/>
    <cellStyle name="ColStyle14 19 3 2 2" xfId="9794"/>
    <cellStyle name="ColStyle14 19 3 2 3" xfId="9795"/>
    <cellStyle name="ColStyle14 19 3 3" xfId="9796"/>
    <cellStyle name="ColStyle14 19 3 4" xfId="9797"/>
    <cellStyle name="ColStyle14 19 4" xfId="9798"/>
    <cellStyle name="ColStyle14 19 4 2" xfId="9799"/>
    <cellStyle name="ColStyle14 19 4 2 2" xfId="9800"/>
    <cellStyle name="ColStyle14 19 4 2 3" xfId="9801"/>
    <cellStyle name="ColStyle14 19 4 3" xfId="9802"/>
    <cellStyle name="ColStyle14 19 4 4" xfId="9803"/>
    <cellStyle name="ColStyle14 19 5" xfId="9804"/>
    <cellStyle name="ColStyle14 19 5 2" xfId="9805"/>
    <cellStyle name="ColStyle14 19 5 3" xfId="9806"/>
    <cellStyle name="ColStyle14 19 6" xfId="9807"/>
    <cellStyle name="ColStyle14 19 6 2" xfId="9808"/>
    <cellStyle name="ColStyle14 19 6 3" xfId="9809"/>
    <cellStyle name="ColStyle14 19 7" xfId="9810"/>
    <cellStyle name="ColStyle14 19 7 2" xfId="9811"/>
    <cellStyle name="ColStyle14 19 7 3" xfId="9812"/>
    <cellStyle name="ColStyle14 19 8" xfId="9813"/>
    <cellStyle name="ColStyle14 19 9" xfId="9814"/>
    <cellStyle name="ColStyle14 2" xfId="9815"/>
    <cellStyle name="ColStyle14 2 10" xfId="9816"/>
    <cellStyle name="ColStyle14 2 10 2" xfId="9817"/>
    <cellStyle name="ColStyle14 2 10 2 2" xfId="9818"/>
    <cellStyle name="ColStyle14 2 10 2 3" xfId="9819"/>
    <cellStyle name="ColStyle14 2 10 3" xfId="9820"/>
    <cellStyle name="ColStyle14 2 10 4" xfId="9821"/>
    <cellStyle name="ColStyle14 2 10 5" xfId="9822"/>
    <cellStyle name="ColStyle14 2 11" xfId="9823"/>
    <cellStyle name="ColStyle14 2 11 2" xfId="9824"/>
    <cellStyle name="ColStyle14 2 11 2 2" xfId="9825"/>
    <cellStyle name="ColStyle14 2 11 2 3" xfId="9826"/>
    <cellStyle name="ColStyle14 2 11 3" xfId="9827"/>
    <cellStyle name="ColStyle14 2 11 4" xfId="9828"/>
    <cellStyle name="ColStyle14 2 11 5" xfId="9829"/>
    <cellStyle name="ColStyle14 2 12" xfId="9830"/>
    <cellStyle name="ColStyle14 2 12 2" xfId="9831"/>
    <cellStyle name="ColStyle14 2 12 2 2" xfId="9832"/>
    <cellStyle name="ColStyle14 2 12 2 3" xfId="9833"/>
    <cellStyle name="ColStyle14 2 12 3" xfId="9834"/>
    <cellStyle name="ColStyle14 2 12 4" xfId="9835"/>
    <cellStyle name="ColStyle14 2 12 5" xfId="9836"/>
    <cellStyle name="ColStyle14 2 13" xfId="9837"/>
    <cellStyle name="ColStyle14 2 13 2" xfId="9838"/>
    <cellStyle name="ColStyle14 2 13 2 2" xfId="9839"/>
    <cellStyle name="ColStyle14 2 13 2 3" xfId="9840"/>
    <cellStyle name="ColStyle14 2 13 3" xfId="9841"/>
    <cellStyle name="ColStyle14 2 13 4" xfId="9842"/>
    <cellStyle name="ColStyle14 2 13 5" xfId="9843"/>
    <cellStyle name="ColStyle14 2 14" xfId="9844"/>
    <cellStyle name="ColStyle14 2 14 2" xfId="9845"/>
    <cellStyle name="ColStyle14 2 14 2 2" xfId="9846"/>
    <cellStyle name="ColStyle14 2 14 2 3" xfId="9847"/>
    <cellStyle name="ColStyle14 2 14 3" xfId="9848"/>
    <cellStyle name="ColStyle14 2 14 4" xfId="9849"/>
    <cellStyle name="ColStyle14 2 14 5" xfId="9850"/>
    <cellStyle name="ColStyle14 2 15" xfId="9851"/>
    <cellStyle name="ColStyle14 2 15 2" xfId="9852"/>
    <cellStyle name="ColStyle14 2 15 2 2" xfId="9853"/>
    <cellStyle name="ColStyle14 2 15 2 3" xfId="9854"/>
    <cellStyle name="ColStyle14 2 15 3" xfId="9855"/>
    <cellStyle name="ColStyle14 2 15 4" xfId="9856"/>
    <cellStyle name="ColStyle14 2 15 5" xfId="9857"/>
    <cellStyle name="ColStyle14 2 16" xfId="9858"/>
    <cellStyle name="ColStyle14 2 16 2" xfId="9859"/>
    <cellStyle name="ColStyle14 2 16 2 2" xfId="9860"/>
    <cellStyle name="ColStyle14 2 16 2 3" xfId="9861"/>
    <cellStyle name="ColStyle14 2 16 3" xfId="9862"/>
    <cellStyle name="ColStyle14 2 16 4" xfId="9863"/>
    <cellStyle name="ColStyle14 2 16 5" xfId="9864"/>
    <cellStyle name="ColStyle14 2 17" xfId="9865"/>
    <cellStyle name="ColStyle14 2 17 2" xfId="9866"/>
    <cellStyle name="ColStyle14 2 17 2 2" xfId="9867"/>
    <cellStyle name="ColStyle14 2 17 2 3" xfId="9868"/>
    <cellStyle name="ColStyle14 2 17 3" xfId="9869"/>
    <cellStyle name="ColStyle14 2 17 4" xfId="9870"/>
    <cellStyle name="ColStyle14 2 17 5" xfId="9871"/>
    <cellStyle name="ColStyle14 2 18" xfId="9872"/>
    <cellStyle name="ColStyle14 2 18 2" xfId="9873"/>
    <cellStyle name="ColStyle14 2 18 2 2" xfId="9874"/>
    <cellStyle name="ColStyle14 2 18 2 3" xfId="9875"/>
    <cellStyle name="ColStyle14 2 18 3" xfId="9876"/>
    <cellStyle name="ColStyle14 2 18 4" xfId="9877"/>
    <cellStyle name="ColStyle14 2 18 5" xfId="9878"/>
    <cellStyle name="ColStyle14 2 19" xfId="9879"/>
    <cellStyle name="ColStyle14 2 19 2" xfId="9880"/>
    <cellStyle name="ColStyle14 2 19 2 2" xfId="9881"/>
    <cellStyle name="ColStyle14 2 19 2 3" xfId="9882"/>
    <cellStyle name="ColStyle14 2 19 3" xfId="9883"/>
    <cellStyle name="ColStyle14 2 19 4" xfId="9884"/>
    <cellStyle name="ColStyle14 2 19 5" xfId="9885"/>
    <cellStyle name="ColStyle14 2 2" xfId="9886"/>
    <cellStyle name="ColStyle14 2 2 2" xfId="9887"/>
    <cellStyle name="ColStyle14 2 2 2 2" xfId="9888"/>
    <cellStyle name="ColStyle14 2 2 2 2 2" xfId="9889"/>
    <cellStyle name="ColStyle14 2 2 2 2 3" xfId="9890"/>
    <cellStyle name="ColStyle14 2 2 2 3" xfId="9891"/>
    <cellStyle name="ColStyle14 2 2 2 4" xfId="9892"/>
    <cellStyle name="ColStyle14 2 2 3" xfId="9893"/>
    <cellStyle name="ColStyle14 2 2 3 2" xfId="9894"/>
    <cellStyle name="ColStyle14 2 2 3 2 2" xfId="9895"/>
    <cellStyle name="ColStyle14 2 2 3 2 3" xfId="9896"/>
    <cellStyle name="ColStyle14 2 2 3 3" xfId="9897"/>
    <cellStyle name="ColStyle14 2 2 3 4" xfId="9898"/>
    <cellStyle name="ColStyle14 2 2 4" xfId="9899"/>
    <cellStyle name="ColStyle14 2 2 4 2" xfId="9900"/>
    <cellStyle name="ColStyle14 2 2 4 3" xfId="9901"/>
    <cellStyle name="ColStyle14 2 2 5" xfId="9902"/>
    <cellStyle name="ColStyle14 2 2 5 2" xfId="9903"/>
    <cellStyle name="ColStyle14 2 2 6" xfId="9904"/>
    <cellStyle name="ColStyle14 2 2 7" xfId="9905"/>
    <cellStyle name="ColStyle14 2 20" xfId="9906"/>
    <cellStyle name="ColStyle14 2 20 2" xfId="9907"/>
    <cellStyle name="ColStyle14 2 20 2 2" xfId="9908"/>
    <cellStyle name="ColStyle14 2 20 2 3" xfId="9909"/>
    <cellStyle name="ColStyle14 2 20 3" xfId="9910"/>
    <cellStyle name="ColStyle14 2 20 4" xfId="9911"/>
    <cellStyle name="ColStyle14 2 20 5" xfId="9912"/>
    <cellStyle name="ColStyle14 2 21" xfId="9913"/>
    <cellStyle name="ColStyle14 2 21 2" xfId="9914"/>
    <cellStyle name="ColStyle14 2 21 2 2" xfId="9915"/>
    <cellStyle name="ColStyle14 2 21 2 3" xfId="9916"/>
    <cellStyle name="ColStyle14 2 21 3" xfId="9917"/>
    <cellStyle name="ColStyle14 2 21 4" xfId="9918"/>
    <cellStyle name="ColStyle14 2 21 5" xfId="9919"/>
    <cellStyle name="ColStyle14 2 22" xfId="9920"/>
    <cellStyle name="ColStyle14 2 22 2" xfId="9921"/>
    <cellStyle name="ColStyle14 2 22 2 2" xfId="9922"/>
    <cellStyle name="ColStyle14 2 22 2 3" xfId="9923"/>
    <cellStyle name="ColStyle14 2 22 3" xfId="9924"/>
    <cellStyle name="ColStyle14 2 22 4" xfId="9925"/>
    <cellStyle name="ColStyle14 2 23" xfId="9926"/>
    <cellStyle name="ColStyle14 2 23 2" xfId="9927"/>
    <cellStyle name="ColStyle14 2 23 3" xfId="9928"/>
    <cellStyle name="ColStyle14 2 24" xfId="9929"/>
    <cellStyle name="ColStyle14 2 24 2" xfId="9930"/>
    <cellStyle name="ColStyle14 2 24 3" xfId="9931"/>
    <cellStyle name="ColStyle14 2 25" xfId="9932"/>
    <cellStyle name="ColStyle14 2 25 2" xfId="9933"/>
    <cellStyle name="ColStyle14 2 25 3" xfId="9934"/>
    <cellStyle name="ColStyle14 2 26" xfId="9935"/>
    <cellStyle name="ColStyle14 2 26 2" xfId="9936"/>
    <cellStyle name="ColStyle14 2 27" xfId="9937"/>
    <cellStyle name="ColStyle14 2 27 2" xfId="9938"/>
    <cellStyle name="ColStyle14 2 28" xfId="9939"/>
    <cellStyle name="ColStyle14 2 29" xfId="9940"/>
    <cellStyle name="ColStyle14 2 3" xfId="9941"/>
    <cellStyle name="ColStyle14 2 3 2" xfId="9942"/>
    <cellStyle name="ColStyle14 2 3 2 2" xfId="9943"/>
    <cellStyle name="ColStyle14 2 3 2 2 2" xfId="9944"/>
    <cellStyle name="ColStyle14 2 3 2 2 3" xfId="9945"/>
    <cellStyle name="ColStyle14 2 3 2 3" xfId="9946"/>
    <cellStyle name="ColStyle14 2 3 2 4" xfId="9947"/>
    <cellStyle name="ColStyle14 2 3 3" xfId="9948"/>
    <cellStyle name="ColStyle14 2 3 3 2" xfId="9949"/>
    <cellStyle name="ColStyle14 2 3 3 3" xfId="9950"/>
    <cellStyle name="ColStyle14 2 3 4" xfId="9951"/>
    <cellStyle name="ColStyle14 2 3 5" xfId="9952"/>
    <cellStyle name="ColStyle14 2 3 6" xfId="9953"/>
    <cellStyle name="ColStyle14 2 30" xfId="9954"/>
    <cellStyle name="ColStyle14 2 31" xfId="9955"/>
    <cellStyle name="ColStyle14 2 32" xfId="9956"/>
    <cellStyle name="ColStyle14 2 4" xfId="9957"/>
    <cellStyle name="ColStyle14 2 4 2" xfId="9958"/>
    <cellStyle name="ColStyle14 2 4 2 2" xfId="9959"/>
    <cellStyle name="ColStyle14 2 4 2 3" xfId="9960"/>
    <cellStyle name="ColStyle14 2 4 3" xfId="9961"/>
    <cellStyle name="ColStyle14 2 4 4" xfId="9962"/>
    <cellStyle name="ColStyle14 2 4 5" xfId="9963"/>
    <cellStyle name="ColStyle14 2 5" xfId="9964"/>
    <cellStyle name="ColStyle14 2 5 2" xfId="9965"/>
    <cellStyle name="ColStyle14 2 5 2 2" xfId="9966"/>
    <cellStyle name="ColStyle14 2 5 2 3" xfId="9967"/>
    <cellStyle name="ColStyle14 2 5 3" xfId="9968"/>
    <cellStyle name="ColStyle14 2 5 4" xfId="9969"/>
    <cellStyle name="ColStyle14 2 5 5" xfId="9970"/>
    <cellStyle name="ColStyle14 2 6" xfId="9971"/>
    <cellStyle name="ColStyle14 2 6 2" xfId="9972"/>
    <cellStyle name="ColStyle14 2 6 2 2" xfId="9973"/>
    <cellStyle name="ColStyle14 2 6 2 3" xfId="9974"/>
    <cellStyle name="ColStyle14 2 6 3" xfId="9975"/>
    <cellStyle name="ColStyle14 2 6 4" xfId="9976"/>
    <cellStyle name="ColStyle14 2 6 5" xfId="9977"/>
    <cellStyle name="ColStyle14 2 7" xfId="9978"/>
    <cellStyle name="ColStyle14 2 7 2" xfId="9979"/>
    <cellStyle name="ColStyle14 2 7 2 2" xfId="9980"/>
    <cellStyle name="ColStyle14 2 7 2 3" xfId="9981"/>
    <cellStyle name="ColStyle14 2 7 3" xfId="9982"/>
    <cellStyle name="ColStyle14 2 7 4" xfId="9983"/>
    <cellStyle name="ColStyle14 2 7 5" xfId="9984"/>
    <cellStyle name="ColStyle14 2 8" xfId="9985"/>
    <cellStyle name="ColStyle14 2 8 2" xfId="9986"/>
    <cellStyle name="ColStyle14 2 8 2 2" xfId="9987"/>
    <cellStyle name="ColStyle14 2 8 2 3" xfId="9988"/>
    <cellStyle name="ColStyle14 2 8 3" xfId="9989"/>
    <cellStyle name="ColStyle14 2 8 4" xfId="9990"/>
    <cellStyle name="ColStyle14 2 8 5" xfId="9991"/>
    <cellStyle name="ColStyle14 2 9" xfId="9992"/>
    <cellStyle name="ColStyle14 2 9 2" xfId="9993"/>
    <cellStyle name="ColStyle14 2 9 2 2" xfId="9994"/>
    <cellStyle name="ColStyle14 2 9 2 3" xfId="9995"/>
    <cellStyle name="ColStyle14 2 9 3" xfId="9996"/>
    <cellStyle name="ColStyle14 2 9 4" xfId="9997"/>
    <cellStyle name="ColStyle14 2 9 5" xfId="9998"/>
    <cellStyle name="ColStyle14 20" xfId="9999"/>
    <cellStyle name="ColStyle14 20 10" xfId="10000"/>
    <cellStyle name="ColStyle14 20 2" xfId="10001"/>
    <cellStyle name="ColStyle14 20 2 2" xfId="10002"/>
    <cellStyle name="ColStyle14 20 2 2 2" xfId="10003"/>
    <cellStyle name="ColStyle14 20 2 2 2 2" xfId="10004"/>
    <cellStyle name="ColStyle14 20 2 2 2 3" xfId="10005"/>
    <cellStyle name="ColStyle14 20 2 2 3" xfId="10006"/>
    <cellStyle name="ColStyle14 20 2 2 4" xfId="10007"/>
    <cellStyle name="ColStyle14 20 2 3" xfId="10008"/>
    <cellStyle name="ColStyle14 20 2 3 2" xfId="10009"/>
    <cellStyle name="ColStyle14 20 2 3 3" xfId="10010"/>
    <cellStyle name="ColStyle14 20 2 4" xfId="10011"/>
    <cellStyle name="ColStyle14 20 2 4 2" xfId="10012"/>
    <cellStyle name="ColStyle14 20 2 5" xfId="10013"/>
    <cellStyle name="ColStyle14 20 3" xfId="10014"/>
    <cellStyle name="ColStyle14 20 3 2" xfId="10015"/>
    <cellStyle name="ColStyle14 20 3 2 2" xfId="10016"/>
    <cellStyle name="ColStyle14 20 3 2 3" xfId="10017"/>
    <cellStyle name="ColStyle14 20 3 3" xfId="10018"/>
    <cellStyle name="ColStyle14 20 3 4" xfId="10019"/>
    <cellStyle name="ColStyle14 20 4" xfId="10020"/>
    <cellStyle name="ColStyle14 20 4 2" xfId="10021"/>
    <cellStyle name="ColStyle14 20 4 2 2" xfId="10022"/>
    <cellStyle name="ColStyle14 20 4 2 3" xfId="10023"/>
    <cellStyle name="ColStyle14 20 4 3" xfId="10024"/>
    <cellStyle name="ColStyle14 20 4 4" xfId="10025"/>
    <cellStyle name="ColStyle14 20 5" xfId="10026"/>
    <cellStyle name="ColStyle14 20 5 2" xfId="10027"/>
    <cellStyle name="ColStyle14 20 5 3" xfId="10028"/>
    <cellStyle name="ColStyle14 20 6" xfId="10029"/>
    <cellStyle name="ColStyle14 20 6 2" xfId="10030"/>
    <cellStyle name="ColStyle14 20 6 3" xfId="10031"/>
    <cellStyle name="ColStyle14 20 7" xfId="10032"/>
    <cellStyle name="ColStyle14 20 7 2" xfId="10033"/>
    <cellStyle name="ColStyle14 20 7 3" xfId="10034"/>
    <cellStyle name="ColStyle14 20 8" xfId="10035"/>
    <cellStyle name="ColStyle14 20 9" xfId="10036"/>
    <cellStyle name="ColStyle14 21" xfId="10037"/>
    <cellStyle name="ColStyle14 21 10" xfId="10038"/>
    <cellStyle name="ColStyle14 21 2" xfId="10039"/>
    <cellStyle name="ColStyle14 21 2 2" xfId="10040"/>
    <cellStyle name="ColStyle14 21 2 2 2" xfId="10041"/>
    <cellStyle name="ColStyle14 21 2 2 2 2" xfId="10042"/>
    <cellStyle name="ColStyle14 21 2 2 2 3" xfId="10043"/>
    <cellStyle name="ColStyle14 21 2 2 3" xfId="10044"/>
    <cellStyle name="ColStyle14 21 2 2 4" xfId="10045"/>
    <cellStyle name="ColStyle14 21 2 3" xfId="10046"/>
    <cellStyle name="ColStyle14 21 2 3 2" xfId="10047"/>
    <cellStyle name="ColStyle14 21 2 3 3" xfId="10048"/>
    <cellStyle name="ColStyle14 21 2 4" xfId="10049"/>
    <cellStyle name="ColStyle14 21 2 4 2" xfId="10050"/>
    <cellStyle name="ColStyle14 21 2 5" xfId="10051"/>
    <cellStyle name="ColStyle14 21 3" xfId="10052"/>
    <cellStyle name="ColStyle14 21 3 2" xfId="10053"/>
    <cellStyle name="ColStyle14 21 3 2 2" xfId="10054"/>
    <cellStyle name="ColStyle14 21 3 2 3" xfId="10055"/>
    <cellStyle name="ColStyle14 21 3 3" xfId="10056"/>
    <cellStyle name="ColStyle14 21 3 4" xfId="10057"/>
    <cellStyle name="ColStyle14 21 4" xfId="10058"/>
    <cellStyle name="ColStyle14 21 4 2" xfId="10059"/>
    <cellStyle name="ColStyle14 21 4 2 2" xfId="10060"/>
    <cellStyle name="ColStyle14 21 4 2 3" xfId="10061"/>
    <cellStyle name="ColStyle14 21 4 3" xfId="10062"/>
    <cellStyle name="ColStyle14 21 4 4" xfId="10063"/>
    <cellStyle name="ColStyle14 21 5" xfId="10064"/>
    <cellStyle name="ColStyle14 21 5 2" xfId="10065"/>
    <cellStyle name="ColStyle14 21 5 3" xfId="10066"/>
    <cellStyle name="ColStyle14 21 6" xfId="10067"/>
    <cellStyle name="ColStyle14 21 6 2" xfId="10068"/>
    <cellStyle name="ColStyle14 21 6 3" xfId="10069"/>
    <cellStyle name="ColStyle14 21 7" xfId="10070"/>
    <cellStyle name="ColStyle14 21 7 2" xfId="10071"/>
    <cellStyle name="ColStyle14 21 7 3" xfId="10072"/>
    <cellStyle name="ColStyle14 21 8" xfId="10073"/>
    <cellStyle name="ColStyle14 21 9" xfId="10074"/>
    <cellStyle name="ColStyle14 22" xfId="10075"/>
    <cellStyle name="ColStyle14 22 10" xfId="10076"/>
    <cellStyle name="ColStyle14 22 2" xfId="10077"/>
    <cellStyle name="ColStyle14 22 2 2" xfId="10078"/>
    <cellStyle name="ColStyle14 22 2 2 2" xfId="10079"/>
    <cellStyle name="ColStyle14 22 2 2 2 2" xfId="10080"/>
    <cellStyle name="ColStyle14 22 2 2 2 3" xfId="10081"/>
    <cellStyle name="ColStyle14 22 2 2 3" xfId="10082"/>
    <cellStyle name="ColStyle14 22 2 2 4" xfId="10083"/>
    <cellStyle name="ColStyle14 22 2 3" xfId="10084"/>
    <cellStyle name="ColStyle14 22 2 3 2" xfId="10085"/>
    <cellStyle name="ColStyle14 22 2 3 3" xfId="10086"/>
    <cellStyle name="ColStyle14 22 2 4" xfId="10087"/>
    <cellStyle name="ColStyle14 22 2 4 2" xfId="10088"/>
    <cellStyle name="ColStyle14 22 2 5" xfId="10089"/>
    <cellStyle name="ColStyle14 22 3" xfId="10090"/>
    <cellStyle name="ColStyle14 22 3 2" xfId="10091"/>
    <cellStyle name="ColStyle14 22 3 2 2" xfId="10092"/>
    <cellStyle name="ColStyle14 22 3 2 3" xfId="10093"/>
    <cellStyle name="ColStyle14 22 3 3" xfId="10094"/>
    <cellStyle name="ColStyle14 22 3 4" xfId="10095"/>
    <cellStyle name="ColStyle14 22 4" xfId="10096"/>
    <cellStyle name="ColStyle14 22 4 2" xfId="10097"/>
    <cellStyle name="ColStyle14 22 4 2 2" xfId="10098"/>
    <cellStyle name="ColStyle14 22 4 2 3" xfId="10099"/>
    <cellStyle name="ColStyle14 22 4 3" xfId="10100"/>
    <cellStyle name="ColStyle14 22 4 4" xfId="10101"/>
    <cellStyle name="ColStyle14 22 5" xfId="10102"/>
    <cellStyle name="ColStyle14 22 5 2" xfId="10103"/>
    <cellStyle name="ColStyle14 22 5 3" xfId="10104"/>
    <cellStyle name="ColStyle14 22 6" xfId="10105"/>
    <cellStyle name="ColStyle14 22 6 2" xfId="10106"/>
    <cellStyle name="ColStyle14 22 6 3" xfId="10107"/>
    <cellStyle name="ColStyle14 22 7" xfId="10108"/>
    <cellStyle name="ColStyle14 22 7 2" xfId="10109"/>
    <cellStyle name="ColStyle14 22 7 3" xfId="10110"/>
    <cellStyle name="ColStyle14 22 8" xfId="10111"/>
    <cellStyle name="ColStyle14 22 9" xfId="10112"/>
    <cellStyle name="ColStyle14 23" xfId="10113"/>
    <cellStyle name="ColStyle14 23 10" xfId="10114"/>
    <cellStyle name="ColStyle14 23 2" xfId="10115"/>
    <cellStyle name="ColStyle14 23 2 2" xfId="10116"/>
    <cellStyle name="ColStyle14 23 2 2 2" xfId="10117"/>
    <cellStyle name="ColStyle14 23 2 2 2 2" xfId="10118"/>
    <cellStyle name="ColStyle14 23 2 2 2 3" xfId="10119"/>
    <cellStyle name="ColStyle14 23 2 2 3" xfId="10120"/>
    <cellStyle name="ColStyle14 23 2 2 4" xfId="10121"/>
    <cellStyle name="ColStyle14 23 2 3" xfId="10122"/>
    <cellStyle name="ColStyle14 23 2 3 2" xfId="10123"/>
    <cellStyle name="ColStyle14 23 2 3 3" xfId="10124"/>
    <cellStyle name="ColStyle14 23 2 4" xfId="10125"/>
    <cellStyle name="ColStyle14 23 2 4 2" xfId="10126"/>
    <cellStyle name="ColStyle14 23 2 5" xfId="10127"/>
    <cellStyle name="ColStyle14 23 3" xfId="10128"/>
    <cellStyle name="ColStyle14 23 3 2" xfId="10129"/>
    <cellStyle name="ColStyle14 23 3 2 2" xfId="10130"/>
    <cellStyle name="ColStyle14 23 3 2 3" xfId="10131"/>
    <cellStyle name="ColStyle14 23 3 3" xfId="10132"/>
    <cellStyle name="ColStyle14 23 3 4" xfId="10133"/>
    <cellStyle name="ColStyle14 23 4" xfId="10134"/>
    <cellStyle name="ColStyle14 23 4 2" xfId="10135"/>
    <cellStyle name="ColStyle14 23 4 2 2" xfId="10136"/>
    <cellStyle name="ColStyle14 23 4 2 3" xfId="10137"/>
    <cellStyle name="ColStyle14 23 4 3" xfId="10138"/>
    <cellStyle name="ColStyle14 23 4 4" xfId="10139"/>
    <cellStyle name="ColStyle14 23 5" xfId="10140"/>
    <cellStyle name="ColStyle14 23 5 2" xfId="10141"/>
    <cellStyle name="ColStyle14 23 5 3" xfId="10142"/>
    <cellStyle name="ColStyle14 23 6" xfId="10143"/>
    <cellStyle name="ColStyle14 23 6 2" xfId="10144"/>
    <cellStyle name="ColStyle14 23 6 3" xfId="10145"/>
    <cellStyle name="ColStyle14 23 7" xfId="10146"/>
    <cellStyle name="ColStyle14 23 7 2" xfId="10147"/>
    <cellStyle name="ColStyle14 23 7 3" xfId="10148"/>
    <cellStyle name="ColStyle14 23 8" xfId="10149"/>
    <cellStyle name="ColStyle14 23 9" xfId="10150"/>
    <cellStyle name="ColStyle14 24" xfId="10151"/>
    <cellStyle name="ColStyle14 24 10" xfId="10152"/>
    <cellStyle name="ColStyle14 24 2" xfId="10153"/>
    <cellStyle name="ColStyle14 24 2 2" xfId="10154"/>
    <cellStyle name="ColStyle14 24 2 2 2" xfId="10155"/>
    <cellStyle name="ColStyle14 24 2 2 2 2" xfId="10156"/>
    <cellStyle name="ColStyle14 24 2 2 2 3" xfId="10157"/>
    <cellStyle name="ColStyle14 24 2 2 3" xfId="10158"/>
    <cellStyle name="ColStyle14 24 2 2 4" xfId="10159"/>
    <cellStyle name="ColStyle14 24 2 3" xfId="10160"/>
    <cellStyle name="ColStyle14 24 2 3 2" xfId="10161"/>
    <cellStyle name="ColStyle14 24 2 3 3" xfId="10162"/>
    <cellStyle name="ColStyle14 24 2 4" xfId="10163"/>
    <cellStyle name="ColStyle14 24 2 4 2" xfId="10164"/>
    <cellStyle name="ColStyle14 24 2 5" xfId="10165"/>
    <cellStyle name="ColStyle14 24 3" xfId="10166"/>
    <cellStyle name="ColStyle14 24 3 2" xfId="10167"/>
    <cellStyle name="ColStyle14 24 3 2 2" xfId="10168"/>
    <cellStyle name="ColStyle14 24 3 2 3" xfId="10169"/>
    <cellStyle name="ColStyle14 24 3 3" xfId="10170"/>
    <cellStyle name="ColStyle14 24 3 4" xfId="10171"/>
    <cellStyle name="ColStyle14 24 4" xfId="10172"/>
    <cellStyle name="ColStyle14 24 4 2" xfId="10173"/>
    <cellStyle name="ColStyle14 24 4 2 2" xfId="10174"/>
    <cellStyle name="ColStyle14 24 4 2 3" xfId="10175"/>
    <cellStyle name="ColStyle14 24 4 3" xfId="10176"/>
    <cellStyle name="ColStyle14 24 4 4" xfId="10177"/>
    <cellStyle name="ColStyle14 24 5" xfId="10178"/>
    <cellStyle name="ColStyle14 24 5 2" xfId="10179"/>
    <cellStyle name="ColStyle14 24 5 3" xfId="10180"/>
    <cellStyle name="ColStyle14 24 6" xfId="10181"/>
    <cellStyle name="ColStyle14 24 6 2" xfId="10182"/>
    <cellStyle name="ColStyle14 24 6 3" xfId="10183"/>
    <cellStyle name="ColStyle14 24 7" xfId="10184"/>
    <cellStyle name="ColStyle14 24 7 2" xfId="10185"/>
    <cellStyle name="ColStyle14 24 7 3" xfId="10186"/>
    <cellStyle name="ColStyle14 24 8" xfId="10187"/>
    <cellStyle name="ColStyle14 24 9" xfId="10188"/>
    <cellStyle name="ColStyle14 25" xfId="10189"/>
    <cellStyle name="ColStyle14 25 2" xfId="10190"/>
    <cellStyle name="ColStyle14 25 2 2" xfId="10191"/>
    <cellStyle name="ColStyle14 25 2 2 2" xfId="10192"/>
    <cellStyle name="ColStyle14 25 2 2 2 2" xfId="10193"/>
    <cellStyle name="ColStyle14 25 2 2 2 3" xfId="10194"/>
    <cellStyle name="ColStyle14 25 2 2 3" xfId="10195"/>
    <cellStyle name="ColStyle14 25 2 2 4" xfId="10196"/>
    <cellStyle name="ColStyle14 25 2 3" xfId="10197"/>
    <cellStyle name="ColStyle14 25 2 3 2" xfId="10198"/>
    <cellStyle name="ColStyle14 25 2 3 3" xfId="10199"/>
    <cellStyle name="ColStyle14 25 2 4" xfId="10200"/>
    <cellStyle name="ColStyle14 25 2 4 2" xfId="10201"/>
    <cellStyle name="ColStyle14 25 2 5" xfId="10202"/>
    <cellStyle name="ColStyle14 25 3" xfId="10203"/>
    <cellStyle name="ColStyle14 25 3 2" xfId="10204"/>
    <cellStyle name="ColStyle14 25 3 2 2" xfId="10205"/>
    <cellStyle name="ColStyle14 25 3 2 3" xfId="10206"/>
    <cellStyle name="ColStyle14 25 3 3" xfId="10207"/>
    <cellStyle name="ColStyle14 25 3 4" xfId="10208"/>
    <cellStyle name="ColStyle14 25 4" xfId="10209"/>
    <cellStyle name="ColStyle14 25 4 2" xfId="10210"/>
    <cellStyle name="ColStyle14 25 4 3" xfId="10211"/>
    <cellStyle name="ColStyle14 25 5" xfId="10212"/>
    <cellStyle name="ColStyle14 25 5 2" xfId="10213"/>
    <cellStyle name="ColStyle14 25 5 3" xfId="10214"/>
    <cellStyle name="ColStyle14 25 6" xfId="10215"/>
    <cellStyle name="ColStyle14 25 6 2" xfId="10216"/>
    <cellStyle name="ColStyle14 25 6 3" xfId="10217"/>
    <cellStyle name="ColStyle14 25 7" xfId="10218"/>
    <cellStyle name="ColStyle14 25 8" xfId="10219"/>
    <cellStyle name="ColStyle14 26" xfId="10220"/>
    <cellStyle name="ColStyle14 26 2" xfId="10221"/>
    <cellStyle name="ColStyle14 26 2 2" xfId="10222"/>
    <cellStyle name="ColStyle14 26 2 2 2" xfId="10223"/>
    <cellStyle name="ColStyle14 26 2 2 2 2" xfId="10224"/>
    <cellStyle name="ColStyle14 26 2 2 2 3" xfId="10225"/>
    <cellStyle name="ColStyle14 26 2 2 3" xfId="10226"/>
    <cellStyle name="ColStyle14 26 2 2 4" xfId="10227"/>
    <cellStyle name="ColStyle14 26 2 3" xfId="10228"/>
    <cellStyle name="ColStyle14 26 2 3 2" xfId="10229"/>
    <cellStyle name="ColStyle14 26 2 3 3" xfId="10230"/>
    <cellStyle name="ColStyle14 26 2 4" xfId="10231"/>
    <cellStyle name="ColStyle14 26 2 4 2" xfId="10232"/>
    <cellStyle name="ColStyle14 26 2 5" xfId="10233"/>
    <cellStyle name="ColStyle14 26 3" xfId="10234"/>
    <cellStyle name="ColStyle14 26 3 2" xfId="10235"/>
    <cellStyle name="ColStyle14 26 3 2 2" xfId="10236"/>
    <cellStyle name="ColStyle14 26 3 2 3" xfId="10237"/>
    <cellStyle name="ColStyle14 26 3 3" xfId="10238"/>
    <cellStyle name="ColStyle14 26 3 4" xfId="10239"/>
    <cellStyle name="ColStyle14 26 4" xfId="10240"/>
    <cellStyle name="ColStyle14 26 4 2" xfId="10241"/>
    <cellStyle name="ColStyle14 26 4 3" xfId="10242"/>
    <cellStyle name="ColStyle14 26 5" xfId="10243"/>
    <cellStyle name="ColStyle14 26 5 2" xfId="10244"/>
    <cellStyle name="ColStyle14 26 6" xfId="10245"/>
    <cellStyle name="ColStyle14 27" xfId="10246"/>
    <cellStyle name="ColStyle14 27 2" xfId="10247"/>
    <cellStyle name="ColStyle14 27 2 2" xfId="10248"/>
    <cellStyle name="ColStyle14 27 2 2 2" xfId="10249"/>
    <cellStyle name="ColStyle14 27 2 2 2 2" xfId="10250"/>
    <cellStyle name="ColStyle14 27 2 2 2 3" xfId="10251"/>
    <cellStyle name="ColStyle14 27 2 2 3" xfId="10252"/>
    <cellStyle name="ColStyle14 27 2 2 4" xfId="10253"/>
    <cellStyle name="ColStyle14 27 2 3" xfId="10254"/>
    <cellStyle name="ColStyle14 27 2 3 2" xfId="10255"/>
    <cellStyle name="ColStyle14 27 2 3 3" xfId="10256"/>
    <cellStyle name="ColStyle14 27 2 4" xfId="10257"/>
    <cellStyle name="ColStyle14 27 2 4 2" xfId="10258"/>
    <cellStyle name="ColStyle14 27 2 5" xfId="10259"/>
    <cellStyle name="ColStyle14 27 3" xfId="10260"/>
    <cellStyle name="ColStyle14 27 3 2" xfId="10261"/>
    <cellStyle name="ColStyle14 27 3 2 2" xfId="10262"/>
    <cellStyle name="ColStyle14 27 3 2 3" xfId="10263"/>
    <cellStyle name="ColStyle14 27 3 3" xfId="10264"/>
    <cellStyle name="ColStyle14 27 3 4" xfId="10265"/>
    <cellStyle name="ColStyle14 27 4" xfId="10266"/>
    <cellStyle name="ColStyle14 27 4 2" xfId="10267"/>
    <cellStyle name="ColStyle14 27 4 3" xfId="10268"/>
    <cellStyle name="ColStyle14 27 5" xfId="10269"/>
    <cellStyle name="ColStyle14 27 5 2" xfId="10270"/>
    <cellStyle name="ColStyle14 27 6" xfId="10271"/>
    <cellStyle name="ColStyle14 28" xfId="10272"/>
    <cellStyle name="ColStyle14 28 2" xfId="10273"/>
    <cellStyle name="ColStyle14 28 2 2" xfId="10274"/>
    <cellStyle name="ColStyle14 28 2 2 2" xfId="10275"/>
    <cellStyle name="ColStyle14 28 2 2 2 2" xfId="10276"/>
    <cellStyle name="ColStyle14 28 2 2 2 3" xfId="10277"/>
    <cellStyle name="ColStyle14 28 2 2 3" xfId="10278"/>
    <cellStyle name="ColStyle14 28 2 2 4" xfId="10279"/>
    <cellStyle name="ColStyle14 28 2 3" xfId="10280"/>
    <cellStyle name="ColStyle14 28 2 3 2" xfId="10281"/>
    <cellStyle name="ColStyle14 28 2 3 3" xfId="10282"/>
    <cellStyle name="ColStyle14 28 2 4" xfId="10283"/>
    <cellStyle name="ColStyle14 28 2 4 2" xfId="10284"/>
    <cellStyle name="ColStyle14 28 2 5" xfId="10285"/>
    <cellStyle name="ColStyle14 28 3" xfId="10286"/>
    <cellStyle name="ColStyle14 28 3 2" xfId="10287"/>
    <cellStyle name="ColStyle14 28 3 2 2" xfId="10288"/>
    <cellStyle name="ColStyle14 28 3 2 3" xfId="10289"/>
    <cellStyle name="ColStyle14 28 3 3" xfId="10290"/>
    <cellStyle name="ColStyle14 28 3 4" xfId="10291"/>
    <cellStyle name="ColStyle14 28 4" xfId="10292"/>
    <cellStyle name="ColStyle14 28 4 2" xfId="10293"/>
    <cellStyle name="ColStyle14 28 4 3" xfId="10294"/>
    <cellStyle name="ColStyle14 28 5" xfId="10295"/>
    <cellStyle name="ColStyle14 28 5 2" xfId="10296"/>
    <cellStyle name="ColStyle14 28 6" xfId="10297"/>
    <cellStyle name="ColStyle14 29" xfId="10298"/>
    <cellStyle name="ColStyle14 29 2" xfId="10299"/>
    <cellStyle name="ColStyle14 29 2 2" xfId="10300"/>
    <cellStyle name="ColStyle14 29 2 2 2" xfId="10301"/>
    <cellStyle name="ColStyle14 29 2 2 2 2" xfId="10302"/>
    <cellStyle name="ColStyle14 29 2 2 2 3" xfId="10303"/>
    <cellStyle name="ColStyle14 29 2 2 3" xfId="10304"/>
    <cellStyle name="ColStyle14 29 2 2 4" xfId="10305"/>
    <cellStyle name="ColStyle14 29 2 3" xfId="10306"/>
    <cellStyle name="ColStyle14 29 2 3 2" xfId="10307"/>
    <cellStyle name="ColStyle14 29 2 3 3" xfId="10308"/>
    <cellStyle name="ColStyle14 29 2 4" xfId="10309"/>
    <cellStyle name="ColStyle14 29 2 4 2" xfId="10310"/>
    <cellStyle name="ColStyle14 29 2 5" xfId="10311"/>
    <cellStyle name="ColStyle14 29 3" xfId="10312"/>
    <cellStyle name="ColStyle14 29 3 2" xfId="10313"/>
    <cellStyle name="ColStyle14 29 3 2 2" xfId="10314"/>
    <cellStyle name="ColStyle14 29 3 2 3" xfId="10315"/>
    <cellStyle name="ColStyle14 29 3 3" xfId="10316"/>
    <cellStyle name="ColStyle14 29 3 4" xfId="10317"/>
    <cellStyle name="ColStyle14 29 4" xfId="10318"/>
    <cellStyle name="ColStyle14 29 4 2" xfId="10319"/>
    <cellStyle name="ColStyle14 29 4 3" xfId="10320"/>
    <cellStyle name="ColStyle14 29 5" xfId="10321"/>
    <cellStyle name="ColStyle14 29 5 2" xfId="10322"/>
    <cellStyle name="ColStyle14 29 6" xfId="10323"/>
    <cellStyle name="ColStyle14 3" xfId="10324"/>
    <cellStyle name="ColStyle14 3 10" xfId="10325"/>
    <cellStyle name="ColStyle14 3 10 2" xfId="10326"/>
    <cellStyle name="ColStyle14 3 10 2 2" xfId="10327"/>
    <cellStyle name="ColStyle14 3 10 2 3" xfId="10328"/>
    <cellStyle name="ColStyle14 3 10 3" xfId="10329"/>
    <cellStyle name="ColStyle14 3 10 4" xfId="10330"/>
    <cellStyle name="ColStyle14 3 10 5" xfId="10331"/>
    <cellStyle name="ColStyle14 3 11" xfId="10332"/>
    <cellStyle name="ColStyle14 3 11 2" xfId="10333"/>
    <cellStyle name="ColStyle14 3 11 2 2" xfId="10334"/>
    <cellStyle name="ColStyle14 3 11 2 3" xfId="10335"/>
    <cellStyle name="ColStyle14 3 11 3" xfId="10336"/>
    <cellStyle name="ColStyle14 3 11 4" xfId="10337"/>
    <cellStyle name="ColStyle14 3 11 5" xfId="10338"/>
    <cellStyle name="ColStyle14 3 12" xfId="10339"/>
    <cellStyle name="ColStyle14 3 12 2" xfId="10340"/>
    <cellStyle name="ColStyle14 3 12 2 2" xfId="10341"/>
    <cellStyle name="ColStyle14 3 12 2 3" xfId="10342"/>
    <cellStyle name="ColStyle14 3 12 3" xfId="10343"/>
    <cellStyle name="ColStyle14 3 12 4" xfId="10344"/>
    <cellStyle name="ColStyle14 3 12 5" xfId="10345"/>
    <cellStyle name="ColStyle14 3 13" xfId="10346"/>
    <cellStyle name="ColStyle14 3 13 2" xfId="10347"/>
    <cellStyle name="ColStyle14 3 13 2 2" xfId="10348"/>
    <cellStyle name="ColStyle14 3 13 2 3" xfId="10349"/>
    <cellStyle name="ColStyle14 3 13 3" xfId="10350"/>
    <cellStyle name="ColStyle14 3 13 4" xfId="10351"/>
    <cellStyle name="ColStyle14 3 13 5" xfId="10352"/>
    <cellStyle name="ColStyle14 3 14" xfId="10353"/>
    <cellStyle name="ColStyle14 3 14 2" xfId="10354"/>
    <cellStyle name="ColStyle14 3 14 2 2" xfId="10355"/>
    <cellStyle name="ColStyle14 3 14 2 3" xfId="10356"/>
    <cellStyle name="ColStyle14 3 14 3" xfId="10357"/>
    <cellStyle name="ColStyle14 3 14 4" xfId="10358"/>
    <cellStyle name="ColStyle14 3 14 5" xfId="10359"/>
    <cellStyle name="ColStyle14 3 15" xfId="10360"/>
    <cellStyle name="ColStyle14 3 15 2" xfId="10361"/>
    <cellStyle name="ColStyle14 3 15 2 2" xfId="10362"/>
    <cellStyle name="ColStyle14 3 15 2 3" xfId="10363"/>
    <cellStyle name="ColStyle14 3 15 3" xfId="10364"/>
    <cellStyle name="ColStyle14 3 15 4" xfId="10365"/>
    <cellStyle name="ColStyle14 3 15 5" xfId="10366"/>
    <cellStyle name="ColStyle14 3 16" xfId="10367"/>
    <cellStyle name="ColStyle14 3 16 2" xfId="10368"/>
    <cellStyle name="ColStyle14 3 16 2 2" xfId="10369"/>
    <cellStyle name="ColStyle14 3 16 2 3" xfId="10370"/>
    <cellStyle name="ColStyle14 3 16 3" xfId="10371"/>
    <cellStyle name="ColStyle14 3 16 4" xfId="10372"/>
    <cellStyle name="ColStyle14 3 16 5" xfId="10373"/>
    <cellStyle name="ColStyle14 3 17" xfId="10374"/>
    <cellStyle name="ColStyle14 3 17 2" xfId="10375"/>
    <cellStyle name="ColStyle14 3 17 2 2" xfId="10376"/>
    <cellStyle name="ColStyle14 3 17 2 3" xfId="10377"/>
    <cellStyle name="ColStyle14 3 17 3" xfId="10378"/>
    <cellStyle name="ColStyle14 3 17 4" xfId="10379"/>
    <cellStyle name="ColStyle14 3 17 5" xfId="10380"/>
    <cellStyle name="ColStyle14 3 18" xfId="10381"/>
    <cellStyle name="ColStyle14 3 18 2" xfId="10382"/>
    <cellStyle name="ColStyle14 3 18 2 2" xfId="10383"/>
    <cellStyle name="ColStyle14 3 18 2 3" xfId="10384"/>
    <cellStyle name="ColStyle14 3 18 3" xfId="10385"/>
    <cellStyle name="ColStyle14 3 18 4" xfId="10386"/>
    <cellStyle name="ColStyle14 3 18 5" xfId="10387"/>
    <cellStyle name="ColStyle14 3 19" xfId="10388"/>
    <cellStyle name="ColStyle14 3 19 2" xfId="10389"/>
    <cellStyle name="ColStyle14 3 19 2 2" xfId="10390"/>
    <cellStyle name="ColStyle14 3 19 2 3" xfId="10391"/>
    <cellStyle name="ColStyle14 3 19 3" xfId="10392"/>
    <cellStyle name="ColStyle14 3 19 4" xfId="10393"/>
    <cellStyle name="ColStyle14 3 19 5" xfId="10394"/>
    <cellStyle name="ColStyle14 3 2" xfId="10395"/>
    <cellStyle name="ColStyle14 3 2 2" xfId="10396"/>
    <cellStyle name="ColStyle14 3 2 2 2" xfId="10397"/>
    <cellStyle name="ColStyle14 3 2 2 2 2" xfId="10398"/>
    <cellStyle name="ColStyle14 3 2 2 2 3" xfId="10399"/>
    <cellStyle name="ColStyle14 3 2 2 3" xfId="10400"/>
    <cellStyle name="ColStyle14 3 2 2 4" xfId="10401"/>
    <cellStyle name="ColStyle14 3 2 3" xfId="10402"/>
    <cellStyle name="ColStyle14 3 2 3 2" xfId="10403"/>
    <cellStyle name="ColStyle14 3 2 3 2 2" xfId="10404"/>
    <cellStyle name="ColStyle14 3 2 3 2 3" xfId="10405"/>
    <cellStyle name="ColStyle14 3 2 3 3" xfId="10406"/>
    <cellStyle name="ColStyle14 3 2 3 4" xfId="10407"/>
    <cellStyle name="ColStyle14 3 2 4" xfId="10408"/>
    <cellStyle name="ColStyle14 3 2 4 2" xfId="10409"/>
    <cellStyle name="ColStyle14 3 2 4 3" xfId="10410"/>
    <cellStyle name="ColStyle14 3 2 5" xfId="10411"/>
    <cellStyle name="ColStyle14 3 2 5 2" xfId="10412"/>
    <cellStyle name="ColStyle14 3 2 6" xfId="10413"/>
    <cellStyle name="ColStyle14 3 2 7" xfId="10414"/>
    <cellStyle name="ColStyle14 3 20" xfId="10415"/>
    <cellStyle name="ColStyle14 3 20 2" xfId="10416"/>
    <cellStyle name="ColStyle14 3 20 2 2" xfId="10417"/>
    <cellStyle name="ColStyle14 3 20 2 3" xfId="10418"/>
    <cellStyle name="ColStyle14 3 20 3" xfId="10419"/>
    <cellStyle name="ColStyle14 3 20 4" xfId="10420"/>
    <cellStyle name="ColStyle14 3 20 5" xfId="10421"/>
    <cellStyle name="ColStyle14 3 21" xfId="10422"/>
    <cellStyle name="ColStyle14 3 21 2" xfId="10423"/>
    <cellStyle name="ColStyle14 3 21 2 2" xfId="10424"/>
    <cellStyle name="ColStyle14 3 21 2 3" xfId="10425"/>
    <cellStyle name="ColStyle14 3 21 3" xfId="10426"/>
    <cellStyle name="ColStyle14 3 21 4" xfId="10427"/>
    <cellStyle name="ColStyle14 3 21 5" xfId="10428"/>
    <cellStyle name="ColStyle14 3 22" xfId="10429"/>
    <cellStyle name="ColStyle14 3 22 2" xfId="10430"/>
    <cellStyle name="ColStyle14 3 22 2 2" xfId="10431"/>
    <cellStyle name="ColStyle14 3 22 2 3" xfId="10432"/>
    <cellStyle name="ColStyle14 3 22 3" xfId="10433"/>
    <cellStyle name="ColStyle14 3 22 4" xfId="10434"/>
    <cellStyle name="ColStyle14 3 23" xfId="10435"/>
    <cellStyle name="ColStyle14 3 23 2" xfId="10436"/>
    <cellStyle name="ColStyle14 3 23 3" xfId="10437"/>
    <cellStyle name="ColStyle14 3 24" xfId="10438"/>
    <cellStyle name="ColStyle14 3 24 2" xfId="10439"/>
    <cellStyle name="ColStyle14 3 24 3" xfId="10440"/>
    <cellStyle name="ColStyle14 3 25" xfId="10441"/>
    <cellStyle name="ColStyle14 3 25 2" xfId="10442"/>
    <cellStyle name="ColStyle14 3 25 3" xfId="10443"/>
    <cellStyle name="ColStyle14 3 26" xfId="10444"/>
    <cellStyle name="ColStyle14 3 26 2" xfId="10445"/>
    <cellStyle name="ColStyle14 3 27" xfId="10446"/>
    <cellStyle name="ColStyle14 3 27 2" xfId="10447"/>
    <cellStyle name="ColStyle14 3 28" xfId="10448"/>
    <cellStyle name="ColStyle14 3 29" xfId="10449"/>
    <cellStyle name="ColStyle14 3 3" xfId="10450"/>
    <cellStyle name="ColStyle14 3 3 2" xfId="10451"/>
    <cellStyle name="ColStyle14 3 3 2 2" xfId="10452"/>
    <cellStyle name="ColStyle14 3 3 2 2 2" xfId="10453"/>
    <cellStyle name="ColStyle14 3 3 2 2 3" xfId="10454"/>
    <cellStyle name="ColStyle14 3 3 2 3" xfId="10455"/>
    <cellStyle name="ColStyle14 3 3 2 4" xfId="10456"/>
    <cellStyle name="ColStyle14 3 3 3" xfId="10457"/>
    <cellStyle name="ColStyle14 3 3 3 2" xfId="10458"/>
    <cellStyle name="ColStyle14 3 3 3 3" xfId="10459"/>
    <cellStyle name="ColStyle14 3 3 4" xfId="10460"/>
    <cellStyle name="ColStyle14 3 3 5" xfId="10461"/>
    <cellStyle name="ColStyle14 3 3 6" xfId="10462"/>
    <cellStyle name="ColStyle14 3 30" xfId="10463"/>
    <cellStyle name="ColStyle14 3 31" xfId="10464"/>
    <cellStyle name="ColStyle14 3 32" xfId="10465"/>
    <cellStyle name="ColStyle14 3 4" xfId="10466"/>
    <cellStyle name="ColStyle14 3 4 2" xfId="10467"/>
    <cellStyle name="ColStyle14 3 4 2 2" xfId="10468"/>
    <cellStyle name="ColStyle14 3 4 2 3" xfId="10469"/>
    <cellStyle name="ColStyle14 3 4 3" xfId="10470"/>
    <cellStyle name="ColStyle14 3 4 4" xfId="10471"/>
    <cellStyle name="ColStyle14 3 4 5" xfId="10472"/>
    <cellStyle name="ColStyle14 3 5" xfId="10473"/>
    <cellStyle name="ColStyle14 3 5 2" xfId="10474"/>
    <cellStyle name="ColStyle14 3 5 2 2" xfId="10475"/>
    <cellStyle name="ColStyle14 3 5 2 3" xfId="10476"/>
    <cellStyle name="ColStyle14 3 5 3" xfId="10477"/>
    <cellStyle name="ColStyle14 3 5 4" xfId="10478"/>
    <cellStyle name="ColStyle14 3 5 5" xfId="10479"/>
    <cellStyle name="ColStyle14 3 6" xfId="10480"/>
    <cellStyle name="ColStyle14 3 6 2" xfId="10481"/>
    <cellStyle name="ColStyle14 3 6 2 2" xfId="10482"/>
    <cellStyle name="ColStyle14 3 6 2 3" xfId="10483"/>
    <cellStyle name="ColStyle14 3 6 3" xfId="10484"/>
    <cellStyle name="ColStyle14 3 6 4" xfId="10485"/>
    <cellStyle name="ColStyle14 3 6 5" xfId="10486"/>
    <cellStyle name="ColStyle14 3 7" xfId="10487"/>
    <cellStyle name="ColStyle14 3 7 2" xfId="10488"/>
    <cellStyle name="ColStyle14 3 7 2 2" xfId="10489"/>
    <cellStyle name="ColStyle14 3 7 2 3" xfId="10490"/>
    <cellStyle name="ColStyle14 3 7 3" xfId="10491"/>
    <cellStyle name="ColStyle14 3 7 4" xfId="10492"/>
    <cellStyle name="ColStyle14 3 7 5" xfId="10493"/>
    <cellStyle name="ColStyle14 3 8" xfId="10494"/>
    <cellStyle name="ColStyle14 3 8 2" xfId="10495"/>
    <cellStyle name="ColStyle14 3 8 2 2" xfId="10496"/>
    <cellStyle name="ColStyle14 3 8 2 3" xfId="10497"/>
    <cellStyle name="ColStyle14 3 8 3" xfId="10498"/>
    <cellStyle name="ColStyle14 3 8 4" xfId="10499"/>
    <cellStyle name="ColStyle14 3 8 5" xfId="10500"/>
    <cellStyle name="ColStyle14 3 9" xfId="10501"/>
    <cellStyle name="ColStyle14 3 9 2" xfId="10502"/>
    <cellStyle name="ColStyle14 3 9 2 2" xfId="10503"/>
    <cellStyle name="ColStyle14 3 9 2 3" xfId="10504"/>
    <cellStyle name="ColStyle14 3 9 3" xfId="10505"/>
    <cellStyle name="ColStyle14 3 9 4" xfId="10506"/>
    <cellStyle name="ColStyle14 3 9 5" xfId="10507"/>
    <cellStyle name="ColStyle14 30" xfId="10508"/>
    <cellStyle name="ColStyle14 30 2" xfId="10509"/>
    <cellStyle name="ColStyle14 30 2 2" xfId="10510"/>
    <cellStyle name="ColStyle14 30 2 2 2" xfId="10511"/>
    <cellStyle name="ColStyle14 30 2 2 2 2" xfId="10512"/>
    <cellStyle name="ColStyle14 30 2 2 2 3" xfId="10513"/>
    <cellStyle name="ColStyle14 30 2 2 3" xfId="10514"/>
    <cellStyle name="ColStyle14 30 2 2 4" xfId="10515"/>
    <cellStyle name="ColStyle14 30 2 3" xfId="10516"/>
    <cellStyle name="ColStyle14 30 2 3 2" xfId="10517"/>
    <cellStyle name="ColStyle14 30 2 3 3" xfId="10518"/>
    <cellStyle name="ColStyle14 30 2 4" xfId="10519"/>
    <cellStyle name="ColStyle14 30 2 4 2" xfId="10520"/>
    <cellStyle name="ColStyle14 30 2 5" xfId="10521"/>
    <cellStyle name="ColStyle14 30 3" xfId="10522"/>
    <cellStyle name="ColStyle14 30 3 2" xfId="10523"/>
    <cellStyle name="ColStyle14 30 3 2 2" xfId="10524"/>
    <cellStyle name="ColStyle14 30 3 2 3" xfId="10525"/>
    <cellStyle name="ColStyle14 30 3 3" xfId="10526"/>
    <cellStyle name="ColStyle14 30 3 4" xfId="10527"/>
    <cellStyle name="ColStyle14 30 4" xfId="10528"/>
    <cellStyle name="ColStyle14 30 4 2" xfId="10529"/>
    <cellStyle name="ColStyle14 30 4 3" xfId="10530"/>
    <cellStyle name="ColStyle14 30 5" xfId="10531"/>
    <cellStyle name="ColStyle14 30 5 2" xfId="10532"/>
    <cellStyle name="ColStyle14 30 6" xfId="10533"/>
    <cellStyle name="ColStyle14 31" xfId="10534"/>
    <cellStyle name="ColStyle14 31 2" xfId="10535"/>
    <cellStyle name="ColStyle14 31 2 2" xfId="10536"/>
    <cellStyle name="ColStyle14 31 2 2 2" xfId="10537"/>
    <cellStyle name="ColStyle14 31 2 2 2 2" xfId="10538"/>
    <cellStyle name="ColStyle14 31 2 2 2 3" xfId="10539"/>
    <cellStyle name="ColStyle14 31 2 2 3" xfId="10540"/>
    <cellStyle name="ColStyle14 31 2 2 4" xfId="10541"/>
    <cellStyle name="ColStyle14 31 2 3" xfId="10542"/>
    <cellStyle name="ColStyle14 31 2 3 2" xfId="10543"/>
    <cellStyle name="ColStyle14 31 2 3 3" xfId="10544"/>
    <cellStyle name="ColStyle14 31 2 4" xfId="10545"/>
    <cellStyle name="ColStyle14 31 2 4 2" xfId="10546"/>
    <cellStyle name="ColStyle14 31 2 5" xfId="10547"/>
    <cellStyle name="ColStyle14 31 3" xfId="10548"/>
    <cellStyle name="ColStyle14 31 3 2" xfId="10549"/>
    <cellStyle name="ColStyle14 31 3 2 2" xfId="10550"/>
    <cellStyle name="ColStyle14 31 3 2 3" xfId="10551"/>
    <cellStyle name="ColStyle14 31 3 3" xfId="10552"/>
    <cellStyle name="ColStyle14 31 3 4" xfId="10553"/>
    <cellStyle name="ColStyle14 31 4" xfId="10554"/>
    <cellStyle name="ColStyle14 31 4 2" xfId="10555"/>
    <cellStyle name="ColStyle14 31 4 3" xfId="10556"/>
    <cellStyle name="ColStyle14 31 5" xfId="10557"/>
    <cellStyle name="ColStyle14 31 5 2" xfId="10558"/>
    <cellStyle name="ColStyle14 31 6" xfId="10559"/>
    <cellStyle name="ColStyle14 32" xfId="10560"/>
    <cellStyle name="ColStyle14 32 2" xfId="10561"/>
    <cellStyle name="ColStyle14 32 2 2" xfId="10562"/>
    <cellStyle name="ColStyle14 32 2 2 2" xfId="10563"/>
    <cellStyle name="ColStyle14 32 2 2 2 2" xfId="10564"/>
    <cellStyle name="ColStyle14 32 2 2 2 3" xfId="10565"/>
    <cellStyle name="ColStyle14 32 2 2 3" xfId="10566"/>
    <cellStyle name="ColStyle14 32 2 2 4" xfId="10567"/>
    <cellStyle name="ColStyle14 32 2 3" xfId="10568"/>
    <cellStyle name="ColStyle14 32 2 3 2" xfId="10569"/>
    <cellStyle name="ColStyle14 32 2 3 3" xfId="10570"/>
    <cellStyle name="ColStyle14 32 2 4" xfId="10571"/>
    <cellStyle name="ColStyle14 32 2 4 2" xfId="10572"/>
    <cellStyle name="ColStyle14 32 2 5" xfId="10573"/>
    <cellStyle name="ColStyle14 32 3" xfId="10574"/>
    <cellStyle name="ColStyle14 32 3 2" xfId="10575"/>
    <cellStyle name="ColStyle14 32 3 2 2" xfId="10576"/>
    <cellStyle name="ColStyle14 32 3 2 3" xfId="10577"/>
    <cellStyle name="ColStyle14 32 3 3" xfId="10578"/>
    <cellStyle name="ColStyle14 32 3 4" xfId="10579"/>
    <cellStyle name="ColStyle14 32 4" xfId="10580"/>
    <cellStyle name="ColStyle14 32 4 2" xfId="10581"/>
    <cellStyle name="ColStyle14 32 4 3" xfId="10582"/>
    <cellStyle name="ColStyle14 32 5" xfId="10583"/>
    <cellStyle name="ColStyle14 32 5 2" xfId="10584"/>
    <cellStyle name="ColStyle14 32 6" xfId="10585"/>
    <cellStyle name="ColStyle14 33" xfId="10586"/>
    <cellStyle name="ColStyle14 33 2" xfId="10587"/>
    <cellStyle name="ColStyle14 33 2 2" xfId="10588"/>
    <cellStyle name="ColStyle14 33 2 2 2" xfId="10589"/>
    <cellStyle name="ColStyle14 33 2 2 2 2" xfId="10590"/>
    <cellStyle name="ColStyle14 33 2 2 2 3" xfId="10591"/>
    <cellStyle name="ColStyle14 33 2 2 3" xfId="10592"/>
    <cellStyle name="ColStyle14 33 2 2 4" xfId="10593"/>
    <cellStyle name="ColStyle14 33 2 3" xfId="10594"/>
    <cellStyle name="ColStyle14 33 2 3 2" xfId="10595"/>
    <cellStyle name="ColStyle14 33 2 3 3" xfId="10596"/>
    <cellStyle name="ColStyle14 33 2 4" xfId="10597"/>
    <cellStyle name="ColStyle14 33 2 4 2" xfId="10598"/>
    <cellStyle name="ColStyle14 33 2 5" xfId="10599"/>
    <cellStyle name="ColStyle14 33 3" xfId="10600"/>
    <cellStyle name="ColStyle14 33 3 2" xfId="10601"/>
    <cellStyle name="ColStyle14 33 3 2 2" xfId="10602"/>
    <cellStyle name="ColStyle14 33 3 2 3" xfId="10603"/>
    <cellStyle name="ColStyle14 33 3 3" xfId="10604"/>
    <cellStyle name="ColStyle14 33 3 4" xfId="10605"/>
    <cellStyle name="ColStyle14 33 4" xfId="10606"/>
    <cellStyle name="ColStyle14 33 4 2" xfId="10607"/>
    <cellStyle name="ColStyle14 33 4 3" xfId="10608"/>
    <cellStyle name="ColStyle14 33 5" xfId="10609"/>
    <cellStyle name="ColStyle14 33 5 2" xfId="10610"/>
    <cellStyle name="ColStyle14 33 6" xfId="10611"/>
    <cellStyle name="ColStyle14 34" xfId="10612"/>
    <cellStyle name="ColStyle14 34 2" xfId="10613"/>
    <cellStyle name="ColStyle14 34 2 2" xfId="10614"/>
    <cellStyle name="ColStyle14 34 2 2 2" xfId="10615"/>
    <cellStyle name="ColStyle14 34 2 2 2 2" xfId="10616"/>
    <cellStyle name="ColStyle14 34 2 2 2 3" xfId="10617"/>
    <cellStyle name="ColStyle14 34 2 2 3" xfId="10618"/>
    <cellStyle name="ColStyle14 34 2 2 4" xfId="10619"/>
    <cellStyle name="ColStyle14 34 2 3" xfId="10620"/>
    <cellStyle name="ColStyle14 34 2 3 2" xfId="10621"/>
    <cellStyle name="ColStyle14 34 2 3 3" xfId="10622"/>
    <cellStyle name="ColStyle14 34 2 4" xfId="10623"/>
    <cellStyle name="ColStyle14 34 2 4 2" xfId="10624"/>
    <cellStyle name="ColStyle14 34 2 5" xfId="10625"/>
    <cellStyle name="ColStyle14 34 3" xfId="10626"/>
    <cellStyle name="ColStyle14 34 3 2" xfId="10627"/>
    <cellStyle name="ColStyle14 34 3 2 2" xfId="10628"/>
    <cellStyle name="ColStyle14 34 3 2 3" xfId="10629"/>
    <cellStyle name="ColStyle14 34 3 3" xfId="10630"/>
    <cellStyle name="ColStyle14 34 3 4" xfId="10631"/>
    <cellStyle name="ColStyle14 34 4" xfId="10632"/>
    <cellStyle name="ColStyle14 34 4 2" xfId="10633"/>
    <cellStyle name="ColStyle14 34 4 3" xfId="10634"/>
    <cellStyle name="ColStyle14 34 5" xfId="10635"/>
    <cellStyle name="ColStyle14 34 5 2" xfId="10636"/>
    <cellStyle name="ColStyle14 34 6" xfId="10637"/>
    <cellStyle name="ColStyle14 35" xfId="10638"/>
    <cellStyle name="ColStyle14 35 2" xfId="10639"/>
    <cellStyle name="ColStyle14 35 2 2" xfId="10640"/>
    <cellStyle name="ColStyle14 35 2 2 2" xfId="10641"/>
    <cellStyle name="ColStyle14 35 2 2 2 2" xfId="10642"/>
    <cellStyle name="ColStyle14 35 2 2 2 3" xfId="10643"/>
    <cellStyle name="ColStyle14 35 2 2 3" xfId="10644"/>
    <cellStyle name="ColStyle14 35 2 2 4" xfId="10645"/>
    <cellStyle name="ColStyle14 35 2 3" xfId="10646"/>
    <cellStyle name="ColStyle14 35 2 3 2" xfId="10647"/>
    <cellStyle name="ColStyle14 35 2 3 3" xfId="10648"/>
    <cellStyle name="ColStyle14 35 2 4" xfId="10649"/>
    <cellStyle name="ColStyle14 35 2 4 2" xfId="10650"/>
    <cellStyle name="ColStyle14 35 2 5" xfId="10651"/>
    <cellStyle name="ColStyle14 35 3" xfId="10652"/>
    <cellStyle name="ColStyle14 35 3 2" xfId="10653"/>
    <cellStyle name="ColStyle14 35 3 2 2" xfId="10654"/>
    <cellStyle name="ColStyle14 35 3 2 3" xfId="10655"/>
    <cellStyle name="ColStyle14 35 3 3" xfId="10656"/>
    <cellStyle name="ColStyle14 35 3 4" xfId="10657"/>
    <cellStyle name="ColStyle14 35 4" xfId="10658"/>
    <cellStyle name="ColStyle14 35 4 2" xfId="10659"/>
    <cellStyle name="ColStyle14 35 4 3" xfId="10660"/>
    <cellStyle name="ColStyle14 35 5" xfId="10661"/>
    <cellStyle name="ColStyle14 35 5 2" xfId="10662"/>
    <cellStyle name="ColStyle14 35 6" xfId="10663"/>
    <cellStyle name="ColStyle14 36" xfId="10664"/>
    <cellStyle name="ColStyle14 36 2" xfId="10665"/>
    <cellStyle name="ColStyle14 36 2 2" xfId="10666"/>
    <cellStyle name="ColStyle14 36 2 2 2" xfId="10667"/>
    <cellStyle name="ColStyle14 36 2 2 3" xfId="10668"/>
    <cellStyle name="ColStyle14 36 2 3" xfId="10669"/>
    <cellStyle name="ColStyle14 36 2 4" xfId="10670"/>
    <cellStyle name="ColStyle14 36 3" xfId="10671"/>
    <cellStyle name="ColStyle14 36 3 2" xfId="10672"/>
    <cellStyle name="ColStyle14 36 3 3" xfId="10673"/>
    <cellStyle name="ColStyle14 36 4" xfId="10674"/>
    <cellStyle name="ColStyle14 36 4 2" xfId="10675"/>
    <cellStyle name="ColStyle14 36 5" xfId="10676"/>
    <cellStyle name="ColStyle14 37" xfId="10677"/>
    <cellStyle name="ColStyle14 37 2" xfId="10678"/>
    <cellStyle name="ColStyle14 37 2 2" xfId="10679"/>
    <cellStyle name="ColStyle14 37 2 2 2" xfId="10680"/>
    <cellStyle name="ColStyle14 37 2 2 3" xfId="10681"/>
    <cellStyle name="ColStyle14 37 2 3" xfId="10682"/>
    <cellStyle name="ColStyle14 37 2 4" xfId="10683"/>
    <cellStyle name="ColStyle14 37 3" xfId="10684"/>
    <cellStyle name="ColStyle14 37 3 2" xfId="10685"/>
    <cellStyle name="ColStyle14 37 3 3" xfId="10686"/>
    <cellStyle name="ColStyle14 37 4" xfId="10687"/>
    <cellStyle name="ColStyle14 37 4 2" xfId="10688"/>
    <cellStyle name="ColStyle14 37 5" xfId="10689"/>
    <cellStyle name="ColStyle14 38" xfId="10690"/>
    <cellStyle name="ColStyle14 38 2" xfId="10691"/>
    <cellStyle name="ColStyle14 38 2 2" xfId="10692"/>
    <cellStyle name="ColStyle14 38 2 2 2" xfId="10693"/>
    <cellStyle name="ColStyle14 38 2 2 3" xfId="10694"/>
    <cellStyle name="ColStyle14 38 2 3" xfId="10695"/>
    <cellStyle name="ColStyle14 38 2 4" xfId="10696"/>
    <cellStyle name="ColStyle14 38 3" xfId="10697"/>
    <cellStyle name="ColStyle14 38 3 2" xfId="10698"/>
    <cellStyle name="ColStyle14 38 3 3" xfId="10699"/>
    <cellStyle name="ColStyle14 38 4" xfId="10700"/>
    <cellStyle name="ColStyle14 38 4 2" xfId="10701"/>
    <cellStyle name="ColStyle14 38 5" xfId="10702"/>
    <cellStyle name="ColStyle14 39" xfId="10703"/>
    <cellStyle name="ColStyle14 39 2" xfId="10704"/>
    <cellStyle name="ColStyle14 39 2 2" xfId="10705"/>
    <cellStyle name="ColStyle14 39 2 3" xfId="10706"/>
    <cellStyle name="ColStyle14 39 3" xfId="10707"/>
    <cellStyle name="ColStyle14 39 4" xfId="10708"/>
    <cellStyle name="ColStyle14 4" xfId="10709"/>
    <cellStyle name="ColStyle14 4 10" xfId="10710"/>
    <cellStyle name="ColStyle14 4 11" xfId="10711"/>
    <cellStyle name="ColStyle14 4 12" xfId="10712"/>
    <cellStyle name="ColStyle14 4 13" xfId="10713"/>
    <cellStyle name="ColStyle14 4 14" xfId="10714"/>
    <cellStyle name="ColStyle14 4 2" xfId="10715"/>
    <cellStyle name="ColStyle14 4 2 2" xfId="10716"/>
    <cellStyle name="ColStyle14 4 2 2 2" xfId="10717"/>
    <cellStyle name="ColStyle14 4 2 2 2 2" xfId="10718"/>
    <cellStyle name="ColStyle14 4 2 2 2 3" xfId="10719"/>
    <cellStyle name="ColStyle14 4 2 2 3" xfId="10720"/>
    <cellStyle name="ColStyle14 4 2 2 4" xfId="10721"/>
    <cellStyle name="ColStyle14 4 2 3" xfId="10722"/>
    <cellStyle name="ColStyle14 4 2 3 2" xfId="10723"/>
    <cellStyle name="ColStyle14 4 2 3 3" xfId="10724"/>
    <cellStyle name="ColStyle14 4 2 4" xfId="10725"/>
    <cellStyle name="ColStyle14 4 2 4 2" xfId="10726"/>
    <cellStyle name="ColStyle14 4 2 5" xfId="10727"/>
    <cellStyle name="ColStyle14 4 3" xfId="10728"/>
    <cellStyle name="ColStyle14 4 3 2" xfId="10729"/>
    <cellStyle name="ColStyle14 4 3 2 2" xfId="10730"/>
    <cellStyle name="ColStyle14 4 3 2 3" xfId="10731"/>
    <cellStyle name="ColStyle14 4 3 3" xfId="10732"/>
    <cellStyle name="ColStyle14 4 3 4" xfId="10733"/>
    <cellStyle name="ColStyle14 4 4" xfId="10734"/>
    <cellStyle name="ColStyle14 4 4 2" xfId="10735"/>
    <cellStyle name="ColStyle14 4 4 2 2" xfId="10736"/>
    <cellStyle name="ColStyle14 4 4 2 3" xfId="10737"/>
    <cellStyle name="ColStyle14 4 4 3" xfId="10738"/>
    <cellStyle name="ColStyle14 4 4 4" xfId="10739"/>
    <cellStyle name="ColStyle14 4 5" xfId="10740"/>
    <cellStyle name="ColStyle14 4 5 2" xfId="10741"/>
    <cellStyle name="ColStyle14 4 5 3" xfId="10742"/>
    <cellStyle name="ColStyle14 4 6" xfId="10743"/>
    <cellStyle name="ColStyle14 4 6 2" xfId="10744"/>
    <cellStyle name="ColStyle14 4 6 3" xfId="10745"/>
    <cellStyle name="ColStyle14 4 7" xfId="10746"/>
    <cellStyle name="ColStyle14 4 7 2" xfId="10747"/>
    <cellStyle name="ColStyle14 4 7 3" xfId="10748"/>
    <cellStyle name="ColStyle14 4 8" xfId="10749"/>
    <cellStyle name="ColStyle14 4 8 2" xfId="10750"/>
    <cellStyle name="ColStyle14 4 9" xfId="10751"/>
    <cellStyle name="ColStyle14 4 9 2" xfId="10752"/>
    <cellStyle name="ColStyle14 40" xfId="10753"/>
    <cellStyle name="ColStyle14 40 2" xfId="10754"/>
    <cellStyle name="ColStyle14 40 2 2" xfId="10755"/>
    <cellStyle name="ColStyle14 40 2 3" xfId="10756"/>
    <cellStyle name="ColStyle14 40 3" xfId="10757"/>
    <cellStyle name="ColStyle14 40 4" xfId="10758"/>
    <cellStyle name="ColStyle14 41" xfId="10759"/>
    <cellStyle name="ColStyle14 41 2" xfId="10760"/>
    <cellStyle name="ColStyle14 41 2 2" xfId="10761"/>
    <cellStyle name="ColStyle14 41 2 3" xfId="10762"/>
    <cellStyle name="ColStyle14 41 3" xfId="10763"/>
    <cellStyle name="ColStyle14 41 4" xfId="10764"/>
    <cellStyle name="ColStyle14 42" xfId="10765"/>
    <cellStyle name="ColStyle14 42 2" xfId="10766"/>
    <cellStyle name="ColStyle14 42 2 2" xfId="10767"/>
    <cellStyle name="ColStyle14 42 2 3" xfId="10768"/>
    <cellStyle name="ColStyle14 42 3" xfId="10769"/>
    <cellStyle name="ColStyle14 42 4" xfId="10770"/>
    <cellStyle name="ColStyle14 43" xfId="10771"/>
    <cellStyle name="ColStyle14 43 2" xfId="10772"/>
    <cellStyle name="ColStyle14 43 3" xfId="10773"/>
    <cellStyle name="ColStyle14 44" xfId="10774"/>
    <cellStyle name="ColStyle14 44 2" xfId="10775"/>
    <cellStyle name="ColStyle14 44 3" xfId="10776"/>
    <cellStyle name="ColStyle14 45" xfId="10777"/>
    <cellStyle name="ColStyle14 45 2" xfId="10778"/>
    <cellStyle name="ColStyle14 46" xfId="10779"/>
    <cellStyle name="ColStyle14 46 2" xfId="10780"/>
    <cellStyle name="ColStyle14 47" xfId="10781"/>
    <cellStyle name="ColStyle14 48" xfId="10782"/>
    <cellStyle name="ColStyle14 49" xfId="10783"/>
    <cellStyle name="ColStyle14 5" xfId="10784"/>
    <cellStyle name="ColStyle14 5 10" xfId="10785"/>
    <cellStyle name="ColStyle14 5 11" xfId="10786"/>
    <cellStyle name="ColStyle14 5 12" xfId="10787"/>
    <cellStyle name="ColStyle14 5 13" xfId="10788"/>
    <cellStyle name="ColStyle14 5 14" xfId="10789"/>
    <cellStyle name="ColStyle14 5 2" xfId="10790"/>
    <cellStyle name="ColStyle14 5 2 2" xfId="10791"/>
    <cellStyle name="ColStyle14 5 2 2 2" xfId="10792"/>
    <cellStyle name="ColStyle14 5 2 2 2 2" xfId="10793"/>
    <cellStyle name="ColStyle14 5 2 2 2 3" xfId="10794"/>
    <cellStyle name="ColStyle14 5 2 2 3" xfId="10795"/>
    <cellStyle name="ColStyle14 5 2 2 4" xfId="10796"/>
    <cellStyle name="ColStyle14 5 2 3" xfId="10797"/>
    <cellStyle name="ColStyle14 5 2 3 2" xfId="10798"/>
    <cellStyle name="ColStyle14 5 2 3 3" xfId="10799"/>
    <cellStyle name="ColStyle14 5 2 4" xfId="10800"/>
    <cellStyle name="ColStyle14 5 2 4 2" xfId="10801"/>
    <cellStyle name="ColStyle14 5 2 5" xfId="10802"/>
    <cellStyle name="ColStyle14 5 3" xfId="10803"/>
    <cellStyle name="ColStyle14 5 3 2" xfId="10804"/>
    <cellStyle name="ColStyle14 5 3 2 2" xfId="10805"/>
    <cellStyle name="ColStyle14 5 3 2 3" xfId="10806"/>
    <cellStyle name="ColStyle14 5 3 3" xfId="10807"/>
    <cellStyle name="ColStyle14 5 3 4" xfId="10808"/>
    <cellStyle name="ColStyle14 5 4" xfId="10809"/>
    <cellStyle name="ColStyle14 5 4 2" xfId="10810"/>
    <cellStyle name="ColStyle14 5 4 2 2" xfId="10811"/>
    <cellStyle name="ColStyle14 5 4 2 3" xfId="10812"/>
    <cellStyle name="ColStyle14 5 4 3" xfId="10813"/>
    <cellStyle name="ColStyle14 5 4 4" xfId="10814"/>
    <cellStyle name="ColStyle14 5 5" xfId="10815"/>
    <cellStyle name="ColStyle14 5 5 2" xfId="10816"/>
    <cellStyle name="ColStyle14 5 5 3" xfId="10817"/>
    <cellStyle name="ColStyle14 5 6" xfId="10818"/>
    <cellStyle name="ColStyle14 5 6 2" xfId="10819"/>
    <cellStyle name="ColStyle14 5 6 3" xfId="10820"/>
    <cellStyle name="ColStyle14 5 7" xfId="10821"/>
    <cellStyle name="ColStyle14 5 7 2" xfId="10822"/>
    <cellStyle name="ColStyle14 5 7 3" xfId="10823"/>
    <cellStyle name="ColStyle14 5 8" xfId="10824"/>
    <cellStyle name="ColStyle14 5 8 2" xfId="10825"/>
    <cellStyle name="ColStyle14 5 9" xfId="10826"/>
    <cellStyle name="ColStyle14 5 9 2" xfId="10827"/>
    <cellStyle name="ColStyle14 50" xfId="10828"/>
    <cellStyle name="ColStyle14 51" xfId="10829"/>
    <cellStyle name="ColStyle14 52" xfId="10830"/>
    <cellStyle name="ColStyle14 53" xfId="10831"/>
    <cellStyle name="ColStyle14 54" xfId="10832"/>
    <cellStyle name="ColStyle14 55" xfId="10833"/>
    <cellStyle name="ColStyle14 6" xfId="10834"/>
    <cellStyle name="ColStyle14 6 10" xfId="10835"/>
    <cellStyle name="ColStyle14 6 11" xfId="10836"/>
    <cellStyle name="ColStyle14 6 12" xfId="10837"/>
    <cellStyle name="ColStyle14 6 13" xfId="10838"/>
    <cellStyle name="ColStyle14 6 14" xfId="10839"/>
    <cellStyle name="ColStyle14 6 2" xfId="10840"/>
    <cellStyle name="ColStyle14 6 2 2" xfId="10841"/>
    <cellStyle name="ColStyle14 6 2 2 2" xfId="10842"/>
    <cellStyle name="ColStyle14 6 2 2 2 2" xfId="10843"/>
    <cellStyle name="ColStyle14 6 2 2 2 3" xfId="10844"/>
    <cellStyle name="ColStyle14 6 2 2 3" xfId="10845"/>
    <cellStyle name="ColStyle14 6 2 2 4" xfId="10846"/>
    <cellStyle name="ColStyle14 6 2 3" xfId="10847"/>
    <cellStyle name="ColStyle14 6 2 3 2" xfId="10848"/>
    <cellStyle name="ColStyle14 6 2 3 3" xfId="10849"/>
    <cellStyle name="ColStyle14 6 2 4" xfId="10850"/>
    <cellStyle name="ColStyle14 6 2 4 2" xfId="10851"/>
    <cellStyle name="ColStyle14 6 2 5" xfId="10852"/>
    <cellStyle name="ColStyle14 6 3" xfId="10853"/>
    <cellStyle name="ColStyle14 6 3 2" xfId="10854"/>
    <cellStyle name="ColStyle14 6 3 2 2" xfId="10855"/>
    <cellStyle name="ColStyle14 6 3 2 3" xfId="10856"/>
    <cellStyle name="ColStyle14 6 3 3" xfId="10857"/>
    <cellStyle name="ColStyle14 6 3 4" xfId="10858"/>
    <cellStyle name="ColStyle14 6 4" xfId="10859"/>
    <cellStyle name="ColStyle14 6 4 2" xfId="10860"/>
    <cellStyle name="ColStyle14 6 4 2 2" xfId="10861"/>
    <cellStyle name="ColStyle14 6 4 2 3" xfId="10862"/>
    <cellStyle name="ColStyle14 6 4 3" xfId="10863"/>
    <cellStyle name="ColStyle14 6 4 4" xfId="10864"/>
    <cellStyle name="ColStyle14 6 5" xfId="10865"/>
    <cellStyle name="ColStyle14 6 5 2" xfId="10866"/>
    <cellStyle name="ColStyle14 6 5 3" xfId="10867"/>
    <cellStyle name="ColStyle14 6 6" xfId="10868"/>
    <cellStyle name="ColStyle14 6 6 2" xfId="10869"/>
    <cellStyle name="ColStyle14 6 6 3" xfId="10870"/>
    <cellStyle name="ColStyle14 6 7" xfId="10871"/>
    <cellStyle name="ColStyle14 6 7 2" xfId="10872"/>
    <cellStyle name="ColStyle14 6 7 3" xfId="10873"/>
    <cellStyle name="ColStyle14 6 8" xfId="10874"/>
    <cellStyle name="ColStyle14 6 8 2" xfId="10875"/>
    <cellStyle name="ColStyle14 6 9" xfId="10876"/>
    <cellStyle name="ColStyle14 6 9 2" xfId="10877"/>
    <cellStyle name="ColStyle14 7" xfId="10878"/>
    <cellStyle name="ColStyle14 7 10" xfId="10879"/>
    <cellStyle name="ColStyle14 7 2" xfId="10880"/>
    <cellStyle name="ColStyle14 7 2 2" xfId="10881"/>
    <cellStyle name="ColStyle14 7 2 2 2" xfId="10882"/>
    <cellStyle name="ColStyle14 7 2 2 2 2" xfId="10883"/>
    <cellStyle name="ColStyle14 7 2 2 2 3" xfId="10884"/>
    <cellStyle name="ColStyle14 7 2 2 3" xfId="10885"/>
    <cellStyle name="ColStyle14 7 2 2 4" xfId="10886"/>
    <cellStyle name="ColStyle14 7 2 3" xfId="10887"/>
    <cellStyle name="ColStyle14 7 2 3 2" xfId="10888"/>
    <cellStyle name="ColStyle14 7 2 3 3" xfId="10889"/>
    <cellStyle name="ColStyle14 7 2 4" xfId="10890"/>
    <cellStyle name="ColStyle14 7 2 4 2" xfId="10891"/>
    <cellStyle name="ColStyle14 7 2 5" xfId="10892"/>
    <cellStyle name="ColStyle14 7 3" xfId="10893"/>
    <cellStyle name="ColStyle14 7 3 2" xfId="10894"/>
    <cellStyle name="ColStyle14 7 3 2 2" xfId="10895"/>
    <cellStyle name="ColStyle14 7 3 2 3" xfId="10896"/>
    <cellStyle name="ColStyle14 7 3 3" xfId="10897"/>
    <cellStyle name="ColStyle14 7 3 4" xfId="10898"/>
    <cellStyle name="ColStyle14 7 4" xfId="10899"/>
    <cellStyle name="ColStyle14 7 4 2" xfId="10900"/>
    <cellStyle name="ColStyle14 7 4 2 2" xfId="10901"/>
    <cellStyle name="ColStyle14 7 4 2 3" xfId="10902"/>
    <cellStyle name="ColStyle14 7 4 3" xfId="10903"/>
    <cellStyle name="ColStyle14 7 4 4" xfId="10904"/>
    <cellStyle name="ColStyle14 7 5" xfId="10905"/>
    <cellStyle name="ColStyle14 7 5 2" xfId="10906"/>
    <cellStyle name="ColStyle14 7 5 3" xfId="10907"/>
    <cellStyle name="ColStyle14 7 6" xfId="10908"/>
    <cellStyle name="ColStyle14 7 6 2" xfId="10909"/>
    <cellStyle name="ColStyle14 7 6 3" xfId="10910"/>
    <cellStyle name="ColStyle14 7 7" xfId="10911"/>
    <cellStyle name="ColStyle14 7 7 2" xfId="10912"/>
    <cellStyle name="ColStyle14 7 7 3" xfId="10913"/>
    <cellStyle name="ColStyle14 7 8" xfId="10914"/>
    <cellStyle name="ColStyle14 7 9" xfId="10915"/>
    <cellStyle name="ColStyle14 8" xfId="10916"/>
    <cellStyle name="ColStyle14 8 10" xfId="10917"/>
    <cellStyle name="ColStyle14 8 2" xfId="10918"/>
    <cellStyle name="ColStyle14 8 2 2" xfId="10919"/>
    <cellStyle name="ColStyle14 8 2 2 2" xfId="10920"/>
    <cellStyle name="ColStyle14 8 2 2 2 2" xfId="10921"/>
    <cellStyle name="ColStyle14 8 2 2 2 3" xfId="10922"/>
    <cellStyle name="ColStyle14 8 2 2 3" xfId="10923"/>
    <cellStyle name="ColStyle14 8 2 2 4" xfId="10924"/>
    <cellStyle name="ColStyle14 8 2 3" xfId="10925"/>
    <cellStyle name="ColStyle14 8 2 3 2" xfId="10926"/>
    <cellStyle name="ColStyle14 8 2 3 3" xfId="10927"/>
    <cellStyle name="ColStyle14 8 2 4" xfId="10928"/>
    <cellStyle name="ColStyle14 8 2 4 2" xfId="10929"/>
    <cellStyle name="ColStyle14 8 2 5" xfId="10930"/>
    <cellStyle name="ColStyle14 8 3" xfId="10931"/>
    <cellStyle name="ColStyle14 8 3 2" xfId="10932"/>
    <cellStyle name="ColStyle14 8 3 2 2" xfId="10933"/>
    <cellStyle name="ColStyle14 8 3 2 3" xfId="10934"/>
    <cellStyle name="ColStyle14 8 3 3" xfId="10935"/>
    <cellStyle name="ColStyle14 8 3 4" xfId="10936"/>
    <cellStyle name="ColStyle14 8 4" xfId="10937"/>
    <cellStyle name="ColStyle14 8 4 2" xfId="10938"/>
    <cellStyle name="ColStyle14 8 4 2 2" xfId="10939"/>
    <cellStyle name="ColStyle14 8 4 2 3" xfId="10940"/>
    <cellStyle name="ColStyle14 8 4 3" xfId="10941"/>
    <cellStyle name="ColStyle14 8 4 4" xfId="10942"/>
    <cellStyle name="ColStyle14 8 5" xfId="10943"/>
    <cellStyle name="ColStyle14 8 5 2" xfId="10944"/>
    <cellStyle name="ColStyle14 8 5 3" xfId="10945"/>
    <cellStyle name="ColStyle14 8 6" xfId="10946"/>
    <cellStyle name="ColStyle14 8 6 2" xfId="10947"/>
    <cellStyle name="ColStyle14 8 6 3" xfId="10948"/>
    <cellStyle name="ColStyle14 8 7" xfId="10949"/>
    <cellStyle name="ColStyle14 8 7 2" xfId="10950"/>
    <cellStyle name="ColStyle14 8 7 3" xfId="10951"/>
    <cellStyle name="ColStyle14 8 8" xfId="10952"/>
    <cellStyle name="ColStyle14 8 9" xfId="10953"/>
    <cellStyle name="ColStyle14 9" xfId="10954"/>
    <cellStyle name="ColStyle14 9 10" xfId="10955"/>
    <cellStyle name="ColStyle14 9 2" xfId="10956"/>
    <cellStyle name="ColStyle14 9 2 2" xfId="10957"/>
    <cellStyle name="ColStyle14 9 2 2 2" xfId="10958"/>
    <cellStyle name="ColStyle14 9 2 2 2 2" xfId="10959"/>
    <cellStyle name="ColStyle14 9 2 2 2 3" xfId="10960"/>
    <cellStyle name="ColStyle14 9 2 2 3" xfId="10961"/>
    <cellStyle name="ColStyle14 9 2 2 4" xfId="10962"/>
    <cellStyle name="ColStyle14 9 2 3" xfId="10963"/>
    <cellStyle name="ColStyle14 9 2 3 2" xfId="10964"/>
    <cellStyle name="ColStyle14 9 2 3 3" xfId="10965"/>
    <cellStyle name="ColStyle14 9 2 4" xfId="10966"/>
    <cellStyle name="ColStyle14 9 2 4 2" xfId="10967"/>
    <cellStyle name="ColStyle14 9 2 5" xfId="10968"/>
    <cellStyle name="ColStyle14 9 3" xfId="10969"/>
    <cellStyle name="ColStyle14 9 3 2" xfId="10970"/>
    <cellStyle name="ColStyle14 9 3 2 2" xfId="10971"/>
    <cellStyle name="ColStyle14 9 3 2 3" xfId="10972"/>
    <cellStyle name="ColStyle14 9 3 3" xfId="10973"/>
    <cellStyle name="ColStyle14 9 3 4" xfId="10974"/>
    <cellStyle name="ColStyle14 9 4" xfId="10975"/>
    <cellStyle name="ColStyle14 9 4 2" xfId="10976"/>
    <cellStyle name="ColStyle14 9 4 2 2" xfId="10977"/>
    <cellStyle name="ColStyle14 9 4 2 3" xfId="10978"/>
    <cellStyle name="ColStyle14 9 4 3" xfId="10979"/>
    <cellStyle name="ColStyle14 9 4 4" xfId="10980"/>
    <cellStyle name="ColStyle14 9 5" xfId="10981"/>
    <cellStyle name="ColStyle14 9 5 2" xfId="10982"/>
    <cellStyle name="ColStyle14 9 5 3" xfId="10983"/>
    <cellStyle name="ColStyle14 9 6" xfId="10984"/>
    <cellStyle name="ColStyle14 9 6 2" xfId="10985"/>
    <cellStyle name="ColStyle14 9 6 3" xfId="10986"/>
    <cellStyle name="ColStyle14 9 7" xfId="10987"/>
    <cellStyle name="ColStyle14 9 7 2" xfId="10988"/>
    <cellStyle name="ColStyle14 9 7 3" xfId="10989"/>
    <cellStyle name="ColStyle14 9 8" xfId="10990"/>
    <cellStyle name="ColStyle14 9 9" xfId="10991"/>
    <cellStyle name="ColStyle15" xfId="10992"/>
    <cellStyle name="ColStyle15 10" xfId="10993"/>
    <cellStyle name="ColStyle15 10 10" xfId="10994"/>
    <cellStyle name="ColStyle15 10 2" xfId="10995"/>
    <cellStyle name="ColStyle15 10 2 2" xfId="10996"/>
    <cellStyle name="ColStyle15 10 2 2 2" xfId="10997"/>
    <cellStyle name="ColStyle15 10 2 2 2 2" xfId="10998"/>
    <cellStyle name="ColStyle15 10 2 2 2 3" xfId="10999"/>
    <cellStyle name="ColStyle15 10 2 2 3" xfId="11000"/>
    <cellStyle name="ColStyle15 10 2 2 4" xfId="11001"/>
    <cellStyle name="ColStyle15 10 2 3" xfId="11002"/>
    <cellStyle name="ColStyle15 10 2 3 2" xfId="11003"/>
    <cellStyle name="ColStyle15 10 2 3 3" xfId="11004"/>
    <cellStyle name="ColStyle15 10 2 4" xfId="11005"/>
    <cellStyle name="ColStyle15 10 2 4 2" xfId="11006"/>
    <cellStyle name="ColStyle15 10 2 5" xfId="11007"/>
    <cellStyle name="ColStyle15 10 3" xfId="11008"/>
    <cellStyle name="ColStyle15 10 3 2" xfId="11009"/>
    <cellStyle name="ColStyle15 10 3 2 2" xfId="11010"/>
    <cellStyle name="ColStyle15 10 3 2 3" xfId="11011"/>
    <cellStyle name="ColStyle15 10 3 3" xfId="11012"/>
    <cellStyle name="ColStyle15 10 3 4" xfId="11013"/>
    <cellStyle name="ColStyle15 10 4" xfId="11014"/>
    <cellStyle name="ColStyle15 10 4 2" xfId="11015"/>
    <cellStyle name="ColStyle15 10 4 2 2" xfId="11016"/>
    <cellStyle name="ColStyle15 10 4 2 3" xfId="11017"/>
    <cellStyle name="ColStyle15 10 4 3" xfId="11018"/>
    <cellStyle name="ColStyle15 10 4 4" xfId="11019"/>
    <cellStyle name="ColStyle15 10 5" xfId="11020"/>
    <cellStyle name="ColStyle15 10 5 2" xfId="11021"/>
    <cellStyle name="ColStyle15 10 5 3" xfId="11022"/>
    <cellStyle name="ColStyle15 10 6" xfId="11023"/>
    <cellStyle name="ColStyle15 10 6 2" xfId="11024"/>
    <cellStyle name="ColStyle15 10 6 3" xfId="11025"/>
    <cellStyle name="ColStyle15 10 7" xfId="11026"/>
    <cellStyle name="ColStyle15 10 7 2" xfId="11027"/>
    <cellStyle name="ColStyle15 10 7 3" xfId="11028"/>
    <cellStyle name="ColStyle15 10 8" xfId="11029"/>
    <cellStyle name="ColStyle15 10 9" xfId="11030"/>
    <cellStyle name="ColStyle15 11" xfId="11031"/>
    <cellStyle name="ColStyle15 11 10" xfId="11032"/>
    <cellStyle name="ColStyle15 11 2" xfId="11033"/>
    <cellStyle name="ColStyle15 11 2 2" xfId="11034"/>
    <cellStyle name="ColStyle15 11 2 2 2" xfId="11035"/>
    <cellStyle name="ColStyle15 11 2 2 2 2" xfId="11036"/>
    <cellStyle name="ColStyle15 11 2 2 2 3" xfId="11037"/>
    <cellStyle name="ColStyle15 11 2 2 3" xfId="11038"/>
    <cellStyle name="ColStyle15 11 2 2 4" xfId="11039"/>
    <cellStyle name="ColStyle15 11 2 3" xfId="11040"/>
    <cellStyle name="ColStyle15 11 2 3 2" xfId="11041"/>
    <cellStyle name="ColStyle15 11 2 3 3" xfId="11042"/>
    <cellStyle name="ColStyle15 11 2 4" xfId="11043"/>
    <cellStyle name="ColStyle15 11 2 4 2" xfId="11044"/>
    <cellStyle name="ColStyle15 11 2 5" xfId="11045"/>
    <cellStyle name="ColStyle15 11 3" xfId="11046"/>
    <cellStyle name="ColStyle15 11 3 2" xfId="11047"/>
    <cellStyle name="ColStyle15 11 3 2 2" xfId="11048"/>
    <cellStyle name="ColStyle15 11 3 2 3" xfId="11049"/>
    <cellStyle name="ColStyle15 11 3 3" xfId="11050"/>
    <cellStyle name="ColStyle15 11 3 4" xfId="11051"/>
    <cellStyle name="ColStyle15 11 4" xfId="11052"/>
    <cellStyle name="ColStyle15 11 4 2" xfId="11053"/>
    <cellStyle name="ColStyle15 11 4 2 2" xfId="11054"/>
    <cellStyle name="ColStyle15 11 4 2 3" xfId="11055"/>
    <cellStyle name="ColStyle15 11 4 3" xfId="11056"/>
    <cellStyle name="ColStyle15 11 4 4" xfId="11057"/>
    <cellStyle name="ColStyle15 11 5" xfId="11058"/>
    <cellStyle name="ColStyle15 11 5 2" xfId="11059"/>
    <cellStyle name="ColStyle15 11 5 3" xfId="11060"/>
    <cellStyle name="ColStyle15 11 6" xfId="11061"/>
    <cellStyle name="ColStyle15 11 6 2" xfId="11062"/>
    <cellStyle name="ColStyle15 11 6 3" xfId="11063"/>
    <cellStyle name="ColStyle15 11 7" xfId="11064"/>
    <cellStyle name="ColStyle15 11 7 2" xfId="11065"/>
    <cellStyle name="ColStyle15 11 7 3" xfId="11066"/>
    <cellStyle name="ColStyle15 11 8" xfId="11067"/>
    <cellStyle name="ColStyle15 11 9" xfId="11068"/>
    <cellStyle name="ColStyle15 12" xfId="11069"/>
    <cellStyle name="ColStyle15 12 10" xfId="11070"/>
    <cellStyle name="ColStyle15 12 2" xfId="11071"/>
    <cellStyle name="ColStyle15 12 2 2" xfId="11072"/>
    <cellStyle name="ColStyle15 12 2 2 2" xfId="11073"/>
    <cellStyle name="ColStyle15 12 2 2 2 2" xfId="11074"/>
    <cellStyle name="ColStyle15 12 2 2 2 3" xfId="11075"/>
    <cellStyle name="ColStyle15 12 2 2 3" xfId="11076"/>
    <cellStyle name="ColStyle15 12 2 2 4" xfId="11077"/>
    <cellStyle name="ColStyle15 12 2 3" xfId="11078"/>
    <cellStyle name="ColStyle15 12 2 3 2" xfId="11079"/>
    <cellStyle name="ColStyle15 12 2 3 3" xfId="11080"/>
    <cellStyle name="ColStyle15 12 2 4" xfId="11081"/>
    <cellStyle name="ColStyle15 12 2 4 2" xfId="11082"/>
    <cellStyle name="ColStyle15 12 2 5" xfId="11083"/>
    <cellStyle name="ColStyle15 12 3" xfId="11084"/>
    <cellStyle name="ColStyle15 12 3 2" xfId="11085"/>
    <cellStyle name="ColStyle15 12 3 2 2" xfId="11086"/>
    <cellStyle name="ColStyle15 12 3 2 3" xfId="11087"/>
    <cellStyle name="ColStyle15 12 3 3" xfId="11088"/>
    <cellStyle name="ColStyle15 12 3 4" xfId="11089"/>
    <cellStyle name="ColStyle15 12 4" xfId="11090"/>
    <cellStyle name="ColStyle15 12 4 2" xfId="11091"/>
    <cellStyle name="ColStyle15 12 4 2 2" xfId="11092"/>
    <cellStyle name="ColStyle15 12 4 2 3" xfId="11093"/>
    <cellStyle name="ColStyle15 12 4 3" xfId="11094"/>
    <cellStyle name="ColStyle15 12 4 4" xfId="11095"/>
    <cellStyle name="ColStyle15 12 5" xfId="11096"/>
    <cellStyle name="ColStyle15 12 5 2" xfId="11097"/>
    <cellStyle name="ColStyle15 12 5 3" xfId="11098"/>
    <cellStyle name="ColStyle15 12 6" xfId="11099"/>
    <cellStyle name="ColStyle15 12 6 2" xfId="11100"/>
    <cellStyle name="ColStyle15 12 6 3" xfId="11101"/>
    <cellStyle name="ColStyle15 12 7" xfId="11102"/>
    <cellStyle name="ColStyle15 12 7 2" xfId="11103"/>
    <cellStyle name="ColStyle15 12 7 3" xfId="11104"/>
    <cellStyle name="ColStyle15 12 8" xfId="11105"/>
    <cellStyle name="ColStyle15 12 9" xfId="11106"/>
    <cellStyle name="ColStyle15 13" xfId="11107"/>
    <cellStyle name="ColStyle15 13 10" xfId="11108"/>
    <cellStyle name="ColStyle15 13 2" xfId="11109"/>
    <cellStyle name="ColStyle15 13 2 2" xfId="11110"/>
    <cellStyle name="ColStyle15 13 2 2 2" xfId="11111"/>
    <cellStyle name="ColStyle15 13 2 2 2 2" xfId="11112"/>
    <cellStyle name="ColStyle15 13 2 2 2 3" xfId="11113"/>
    <cellStyle name="ColStyle15 13 2 2 3" xfId="11114"/>
    <cellStyle name="ColStyle15 13 2 2 4" xfId="11115"/>
    <cellStyle name="ColStyle15 13 2 3" xfId="11116"/>
    <cellStyle name="ColStyle15 13 2 3 2" xfId="11117"/>
    <cellStyle name="ColStyle15 13 2 3 3" xfId="11118"/>
    <cellStyle name="ColStyle15 13 2 4" xfId="11119"/>
    <cellStyle name="ColStyle15 13 2 4 2" xfId="11120"/>
    <cellStyle name="ColStyle15 13 2 5" xfId="11121"/>
    <cellStyle name="ColStyle15 13 3" xfId="11122"/>
    <cellStyle name="ColStyle15 13 3 2" xfId="11123"/>
    <cellStyle name="ColStyle15 13 3 2 2" xfId="11124"/>
    <cellStyle name="ColStyle15 13 3 2 3" xfId="11125"/>
    <cellStyle name="ColStyle15 13 3 3" xfId="11126"/>
    <cellStyle name="ColStyle15 13 3 4" xfId="11127"/>
    <cellStyle name="ColStyle15 13 4" xfId="11128"/>
    <cellStyle name="ColStyle15 13 4 2" xfId="11129"/>
    <cellStyle name="ColStyle15 13 4 2 2" xfId="11130"/>
    <cellStyle name="ColStyle15 13 4 2 3" xfId="11131"/>
    <cellStyle name="ColStyle15 13 4 3" xfId="11132"/>
    <cellStyle name="ColStyle15 13 4 4" xfId="11133"/>
    <cellStyle name="ColStyle15 13 5" xfId="11134"/>
    <cellStyle name="ColStyle15 13 5 2" xfId="11135"/>
    <cellStyle name="ColStyle15 13 5 3" xfId="11136"/>
    <cellStyle name="ColStyle15 13 6" xfId="11137"/>
    <cellStyle name="ColStyle15 13 6 2" xfId="11138"/>
    <cellStyle name="ColStyle15 13 6 3" xfId="11139"/>
    <cellStyle name="ColStyle15 13 7" xfId="11140"/>
    <cellStyle name="ColStyle15 13 7 2" xfId="11141"/>
    <cellStyle name="ColStyle15 13 7 3" xfId="11142"/>
    <cellStyle name="ColStyle15 13 8" xfId="11143"/>
    <cellStyle name="ColStyle15 13 9" xfId="11144"/>
    <cellStyle name="ColStyle15 14" xfId="11145"/>
    <cellStyle name="ColStyle15 14 10" xfId="11146"/>
    <cellStyle name="ColStyle15 14 2" xfId="11147"/>
    <cellStyle name="ColStyle15 14 2 2" xfId="11148"/>
    <cellStyle name="ColStyle15 14 2 2 2" xfId="11149"/>
    <cellStyle name="ColStyle15 14 2 2 2 2" xfId="11150"/>
    <cellStyle name="ColStyle15 14 2 2 2 3" xfId="11151"/>
    <cellStyle name="ColStyle15 14 2 2 3" xfId="11152"/>
    <cellStyle name="ColStyle15 14 2 2 4" xfId="11153"/>
    <cellStyle name="ColStyle15 14 2 3" xfId="11154"/>
    <cellStyle name="ColStyle15 14 2 3 2" xfId="11155"/>
    <cellStyle name="ColStyle15 14 2 3 3" xfId="11156"/>
    <cellStyle name="ColStyle15 14 2 4" xfId="11157"/>
    <cellStyle name="ColStyle15 14 2 4 2" xfId="11158"/>
    <cellStyle name="ColStyle15 14 2 5" xfId="11159"/>
    <cellStyle name="ColStyle15 14 3" xfId="11160"/>
    <cellStyle name="ColStyle15 14 3 2" xfId="11161"/>
    <cellStyle name="ColStyle15 14 3 2 2" xfId="11162"/>
    <cellStyle name="ColStyle15 14 3 2 3" xfId="11163"/>
    <cellStyle name="ColStyle15 14 3 3" xfId="11164"/>
    <cellStyle name="ColStyle15 14 3 4" xfId="11165"/>
    <cellStyle name="ColStyle15 14 4" xfId="11166"/>
    <cellStyle name="ColStyle15 14 4 2" xfId="11167"/>
    <cellStyle name="ColStyle15 14 4 2 2" xfId="11168"/>
    <cellStyle name="ColStyle15 14 4 2 3" xfId="11169"/>
    <cellStyle name="ColStyle15 14 4 3" xfId="11170"/>
    <cellStyle name="ColStyle15 14 4 4" xfId="11171"/>
    <cellStyle name="ColStyle15 14 5" xfId="11172"/>
    <cellStyle name="ColStyle15 14 5 2" xfId="11173"/>
    <cellStyle name="ColStyle15 14 5 3" xfId="11174"/>
    <cellStyle name="ColStyle15 14 6" xfId="11175"/>
    <cellStyle name="ColStyle15 14 6 2" xfId="11176"/>
    <cellStyle name="ColStyle15 14 6 3" xfId="11177"/>
    <cellStyle name="ColStyle15 14 7" xfId="11178"/>
    <cellStyle name="ColStyle15 14 7 2" xfId="11179"/>
    <cellStyle name="ColStyle15 14 7 3" xfId="11180"/>
    <cellStyle name="ColStyle15 14 8" xfId="11181"/>
    <cellStyle name="ColStyle15 14 9" xfId="11182"/>
    <cellStyle name="ColStyle15 15" xfId="11183"/>
    <cellStyle name="ColStyle15 15 10" xfId="11184"/>
    <cellStyle name="ColStyle15 15 2" xfId="11185"/>
    <cellStyle name="ColStyle15 15 2 2" xfId="11186"/>
    <cellStyle name="ColStyle15 15 2 2 2" xfId="11187"/>
    <cellStyle name="ColStyle15 15 2 2 2 2" xfId="11188"/>
    <cellStyle name="ColStyle15 15 2 2 2 3" xfId="11189"/>
    <cellStyle name="ColStyle15 15 2 2 3" xfId="11190"/>
    <cellStyle name="ColStyle15 15 2 2 4" xfId="11191"/>
    <cellStyle name="ColStyle15 15 2 3" xfId="11192"/>
    <cellStyle name="ColStyle15 15 2 3 2" xfId="11193"/>
    <cellStyle name="ColStyle15 15 2 3 3" xfId="11194"/>
    <cellStyle name="ColStyle15 15 2 4" xfId="11195"/>
    <cellStyle name="ColStyle15 15 2 4 2" xfId="11196"/>
    <cellStyle name="ColStyle15 15 2 5" xfId="11197"/>
    <cellStyle name="ColStyle15 15 3" xfId="11198"/>
    <cellStyle name="ColStyle15 15 3 2" xfId="11199"/>
    <cellStyle name="ColStyle15 15 3 2 2" xfId="11200"/>
    <cellStyle name="ColStyle15 15 3 2 3" xfId="11201"/>
    <cellStyle name="ColStyle15 15 3 3" xfId="11202"/>
    <cellStyle name="ColStyle15 15 3 4" xfId="11203"/>
    <cellStyle name="ColStyle15 15 4" xfId="11204"/>
    <cellStyle name="ColStyle15 15 4 2" xfId="11205"/>
    <cellStyle name="ColStyle15 15 4 2 2" xfId="11206"/>
    <cellStyle name="ColStyle15 15 4 2 3" xfId="11207"/>
    <cellStyle name="ColStyle15 15 4 3" xfId="11208"/>
    <cellStyle name="ColStyle15 15 4 4" xfId="11209"/>
    <cellStyle name="ColStyle15 15 5" xfId="11210"/>
    <cellStyle name="ColStyle15 15 5 2" xfId="11211"/>
    <cellStyle name="ColStyle15 15 5 3" xfId="11212"/>
    <cellStyle name="ColStyle15 15 6" xfId="11213"/>
    <cellStyle name="ColStyle15 15 6 2" xfId="11214"/>
    <cellStyle name="ColStyle15 15 6 3" xfId="11215"/>
    <cellStyle name="ColStyle15 15 7" xfId="11216"/>
    <cellStyle name="ColStyle15 15 7 2" xfId="11217"/>
    <cellStyle name="ColStyle15 15 7 3" xfId="11218"/>
    <cellStyle name="ColStyle15 15 8" xfId="11219"/>
    <cellStyle name="ColStyle15 15 9" xfId="11220"/>
    <cellStyle name="ColStyle15 16" xfId="11221"/>
    <cellStyle name="ColStyle15 16 10" xfId="11222"/>
    <cellStyle name="ColStyle15 16 2" xfId="11223"/>
    <cellStyle name="ColStyle15 16 2 2" xfId="11224"/>
    <cellStyle name="ColStyle15 16 2 2 2" xfId="11225"/>
    <cellStyle name="ColStyle15 16 2 2 2 2" xfId="11226"/>
    <cellStyle name="ColStyle15 16 2 2 2 3" xfId="11227"/>
    <cellStyle name="ColStyle15 16 2 2 3" xfId="11228"/>
    <cellStyle name="ColStyle15 16 2 2 4" xfId="11229"/>
    <cellStyle name="ColStyle15 16 2 3" xfId="11230"/>
    <cellStyle name="ColStyle15 16 2 3 2" xfId="11231"/>
    <cellStyle name="ColStyle15 16 2 3 3" xfId="11232"/>
    <cellStyle name="ColStyle15 16 2 4" xfId="11233"/>
    <cellStyle name="ColStyle15 16 2 4 2" xfId="11234"/>
    <cellStyle name="ColStyle15 16 2 5" xfId="11235"/>
    <cellStyle name="ColStyle15 16 3" xfId="11236"/>
    <cellStyle name="ColStyle15 16 3 2" xfId="11237"/>
    <cellStyle name="ColStyle15 16 3 2 2" xfId="11238"/>
    <cellStyle name="ColStyle15 16 3 2 3" xfId="11239"/>
    <cellStyle name="ColStyle15 16 3 3" xfId="11240"/>
    <cellStyle name="ColStyle15 16 3 4" xfId="11241"/>
    <cellStyle name="ColStyle15 16 4" xfId="11242"/>
    <cellStyle name="ColStyle15 16 4 2" xfId="11243"/>
    <cellStyle name="ColStyle15 16 4 2 2" xfId="11244"/>
    <cellStyle name="ColStyle15 16 4 2 3" xfId="11245"/>
    <cellStyle name="ColStyle15 16 4 3" xfId="11246"/>
    <cellStyle name="ColStyle15 16 4 4" xfId="11247"/>
    <cellStyle name="ColStyle15 16 5" xfId="11248"/>
    <cellStyle name="ColStyle15 16 5 2" xfId="11249"/>
    <cellStyle name="ColStyle15 16 5 3" xfId="11250"/>
    <cellStyle name="ColStyle15 16 6" xfId="11251"/>
    <cellStyle name="ColStyle15 16 6 2" xfId="11252"/>
    <cellStyle name="ColStyle15 16 6 3" xfId="11253"/>
    <cellStyle name="ColStyle15 16 7" xfId="11254"/>
    <cellStyle name="ColStyle15 16 7 2" xfId="11255"/>
    <cellStyle name="ColStyle15 16 7 3" xfId="11256"/>
    <cellStyle name="ColStyle15 16 8" xfId="11257"/>
    <cellStyle name="ColStyle15 16 9" xfId="11258"/>
    <cellStyle name="ColStyle15 17" xfId="11259"/>
    <cellStyle name="ColStyle15 17 10" xfId="11260"/>
    <cellStyle name="ColStyle15 17 2" xfId="11261"/>
    <cellStyle name="ColStyle15 17 2 2" xfId="11262"/>
    <cellStyle name="ColStyle15 17 2 2 2" xfId="11263"/>
    <cellStyle name="ColStyle15 17 2 2 2 2" xfId="11264"/>
    <cellStyle name="ColStyle15 17 2 2 2 3" xfId="11265"/>
    <cellStyle name="ColStyle15 17 2 2 3" xfId="11266"/>
    <cellStyle name="ColStyle15 17 2 2 4" xfId="11267"/>
    <cellStyle name="ColStyle15 17 2 3" xfId="11268"/>
    <cellStyle name="ColStyle15 17 2 3 2" xfId="11269"/>
    <cellStyle name="ColStyle15 17 2 3 3" xfId="11270"/>
    <cellStyle name="ColStyle15 17 2 4" xfId="11271"/>
    <cellStyle name="ColStyle15 17 2 4 2" xfId="11272"/>
    <cellStyle name="ColStyle15 17 2 5" xfId="11273"/>
    <cellStyle name="ColStyle15 17 3" xfId="11274"/>
    <cellStyle name="ColStyle15 17 3 2" xfId="11275"/>
    <cellStyle name="ColStyle15 17 3 2 2" xfId="11276"/>
    <cellStyle name="ColStyle15 17 3 2 3" xfId="11277"/>
    <cellStyle name="ColStyle15 17 3 3" xfId="11278"/>
    <cellStyle name="ColStyle15 17 3 4" xfId="11279"/>
    <cellStyle name="ColStyle15 17 4" xfId="11280"/>
    <cellStyle name="ColStyle15 17 4 2" xfId="11281"/>
    <cellStyle name="ColStyle15 17 4 2 2" xfId="11282"/>
    <cellStyle name="ColStyle15 17 4 2 3" xfId="11283"/>
    <cellStyle name="ColStyle15 17 4 3" xfId="11284"/>
    <cellStyle name="ColStyle15 17 4 4" xfId="11285"/>
    <cellStyle name="ColStyle15 17 5" xfId="11286"/>
    <cellStyle name="ColStyle15 17 5 2" xfId="11287"/>
    <cellStyle name="ColStyle15 17 5 3" xfId="11288"/>
    <cellStyle name="ColStyle15 17 6" xfId="11289"/>
    <cellStyle name="ColStyle15 17 6 2" xfId="11290"/>
    <cellStyle name="ColStyle15 17 6 3" xfId="11291"/>
    <cellStyle name="ColStyle15 17 7" xfId="11292"/>
    <cellStyle name="ColStyle15 17 7 2" xfId="11293"/>
    <cellStyle name="ColStyle15 17 7 3" xfId="11294"/>
    <cellStyle name="ColStyle15 17 8" xfId="11295"/>
    <cellStyle name="ColStyle15 17 9" xfId="11296"/>
    <cellStyle name="ColStyle15 18" xfId="11297"/>
    <cellStyle name="ColStyle15 18 10" xfId="11298"/>
    <cellStyle name="ColStyle15 18 2" xfId="11299"/>
    <cellStyle name="ColStyle15 18 2 2" xfId="11300"/>
    <cellStyle name="ColStyle15 18 2 2 2" xfId="11301"/>
    <cellStyle name="ColStyle15 18 2 2 2 2" xfId="11302"/>
    <cellStyle name="ColStyle15 18 2 2 2 3" xfId="11303"/>
    <cellStyle name="ColStyle15 18 2 2 3" xfId="11304"/>
    <cellStyle name="ColStyle15 18 2 2 4" xfId="11305"/>
    <cellStyle name="ColStyle15 18 2 3" xfId="11306"/>
    <cellStyle name="ColStyle15 18 2 3 2" xfId="11307"/>
    <cellStyle name="ColStyle15 18 2 3 3" xfId="11308"/>
    <cellStyle name="ColStyle15 18 2 4" xfId="11309"/>
    <cellStyle name="ColStyle15 18 2 4 2" xfId="11310"/>
    <cellStyle name="ColStyle15 18 2 5" xfId="11311"/>
    <cellStyle name="ColStyle15 18 3" xfId="11312"/>
    <cellStyle name="ColStyle15 18 3 2" xfId="11313"/>
    <cellStyle name="ColStyle15 18 3 2 2" xfId="11314"/>
    <cellStyle name="ColStyle15 18 3 2 3" xfId="11315"/>
    <cellStyle name="ColStyle15 18 3 3" xfId="11316"/>
    <cellStyle name="ColStyle15 18 3 4" xfId="11317"/>
    <cellStyle name="ColStyle15 18 4" xfId="11318"/>
    <cellStyle name="ColStyle15 18 4 2" xfId="11319"/>
    <cellStyle name="ColStyle15 18 4 2 2" xfId="11320"/>
    <cellStyle name="ColStyle15 18 4 2 3" xfId="11321"/>
    <cellStyle name="ColStyle15 18 4 3" xfId="11322"/>
    <cellStyle name="ColStyle15 18 4 4" xfId="11323"/>
    <cellStyle name="ColStyle15 18 5" xfId="11324"/>
    <cellStyle name="ColStyle15 18 5 2" xfId="11325"/>
    <cellStyle name="ColStyle15 18 5 3" xfId="11326"/>
    <cellStyle name="ColStyle15 18 6" xfId="11327"/>
    <cellStyle name="ColStyle15 18 6 2" xfId="11328"/>
    <cellStyle name="ColStyle15 18 6 3" xfId="11329"/>
    <cellStyle name="ColStyle15 18 7" xfId="11330"/>
    <cellStyle name="ColStyle15 18 7 2" xfId="11331"/>
    <cellStyle name="ColStyle15 18 7 3" xfId="11332"/>
    <cellStyle name="ColStyle15 18 8" xfId="11333"/>
    <cellStyle name="ColStyle15 18 9" xfId="11334"/>
    <cellStyle name="ColStyle15 19" xfId="11335"/>
    <cellStyle name="ColStyle15 19 10" xfId="11336"/>
    <cellStyle name="ColStyle15 19 2" xfId="11337"/>
    <cellStyle name="ColStyle15 19 2 2" xfId="11338"/>
    <cellStyle name="ColStyle15 19 2 2 2" xfId="11339"/>
    <cellStyle name="ColStyle15 19 2 2 2 2" xfId="11340"/>
    <cellStyle name="ColStyle15 19 2 2 2 3" xfId="11341"/>
    <cellStyle name="ColStyle15 19 2 2 3" xfId="11342"/>
    <cellStyle name="ColStyle15 19 2 2 4" xfId="11343"/>
    <cellStyle name="ColStyle15 19 2 3" xfId="11344"/>
    <cellStyle name="ColStyle15 19 2 3 2" xfId="11345"/>
    <cellStyle name="ColStyle15 19 2 3 3" xfId="11346"/>
    <cellStyle name="ColStyle15 19 2 4" xfId="11347"/>
    <cellStyle name="ColStyle15 19 2 4 2" xfId="11348"/>
    <cellStyle name="ColStyle15 19 2 5" xfId="11349"/>
    <cellStyle name="ColStyle15 19 3" xfId="11350"/>
    <cellStyle name="ColStyle15 19 3 2" xfId="11351"/>
    <cellStyle name="ColStyle15 19 3 2 2" xfId="11352"/>
    <cellStyle name="ColStyle15 19 3 2 3" xfId="11353"/>
    <cellStyle name="ColStyle15 19 3 3" xfId="11354"/>
    <cellStyle name="ColStyle15 19 3 4" xfId="11355"/>
    <cellStyle name="ColStyle15 19 4" xfId="11356"/>
    <cellStyle name="ColStyle15 19 4 2" xfId="11357"/>
    <cellStyle name="ColStyle15 19 4 2 2" xfId="11358"/>
    <cellStyle name="ColStyle15 19 4 2 3" xfId="11359"/>
    <cellStyle name="ColStyle15 19 4 3" xfId="11360"/>
    <cellStyle name="ColStyle15 19 4 4" xfId="11361"/>
    <cellStyle name="ColStyle15 19 5" xfId="11362"/>
    <cellStyle name="ColStyle15 19 5 2" xfId="11363"/>
    <cellStyle name="ColStyle15 19 5 3" xfId="11364"/>
    <cellStyle name="ColStyle15 19 6" xfId="11365"/>
    <cellStyle name="ColStyle15 19 6 2" xfId="11366"/>
    <cellStyle name="ColStyle15 19 6 3" xfId="11367"/>
    <cellStyle name="ColStyle15 19 7" xfId="11368"/>
    <cellStyle name="ColStyle15 19 7 2" xfId="11369"/>
    <cellStyle name="ColStyle15 19 7 3" xfId="11370"/>
    <cellStyle name="ColStyle15 19 8" xfId="11371"/>
    <cellStyle name="ColStyle15 19 9" xfId="11372"/>
    <cellStyle name="ColStyle15 2" xfId="11373"/>
    <cellStyle name="ColStyle15 2 10" xfId="11374"/>
    <cellStyle name="ColStyle15 2 10 2" xfId="11375"/>
    <cellStyle name="ColStyle15 2 10 2 2" xfId="11376"/>
    <cellStyle name="ColStyle15 2 10 2 3" xfId="11377"/>
    <cellStyle name="ColStyle15 2 10 3" xfId="11378"/>
    <cellStyle name="ColStyle15 2 10 4" xfId="11379"/>
    <cellStyle name="ColStyle15 2 10 5" xfId="11380"/>
    <cellStyle name="ColStyle15 2 11" xfId="11381"/>
    <cellStyle name="ColStyle15 2 11 2" xfId="11382"/>
    <cellStyle name="ColStyle15 2 11 2 2" xfId="11383"/>
    <cellStyle name="ColStyle15 2 11 2 3" xfId="11384"/>
    <cellStyle name="ColStyle15 2 11 3" xfId="11385"/>
    <cellStyle name="ColStyle15 2 11 4" xfId="11386"/>
    <cellStyle name="ColStyle15 2 11 5" xfId="11387"/>
    <cellStyle name="ColStyle15 2 12" xfId="11388"/>
    <cellStyle name="ColStyle15 2 12 2" xfId="11389"/>
    <cellStyle name="ColStyle15 2 12 2 2" xfId="11390"/>
    <cellStyle name="ColStyle15 2 12 2 3" xfId="11391"/>
    <cellStyle name="ColStyle15 2 12 3" xfId="11392"/>
    <cellStyle name="ColStyle15 2 12 4" xfId="11393"/>
    <cellStyle name="ColStyle15 2 12 5" xfId="11394"/>
    <cellStyle name="ColStyle15 2 13" xfId="11395"/>
    <cellStyle name="ColStyle15 2 13 2" xfId="11396"/>
    <cellStyle name="ColStyle15 2 13 2 2" xfId="11397"/>
    <cellStyle name="ColStyle15 2 13 2 3" xfId="11398"/>
    <cellStyle name="ColStyle15 2 13 3" xfId="11399"/>
    <cellStyle name="ColStyle15 2 13 4" xfId="11400"/>
    <cellStyle name="ColStyle15 2 13 5" xfId="11401"/>
    <cellStyle name="ColStyle15 2 14" xfId="11402"/>
    <cellStyle name="ColStyle15 2 14 2" xfId="11403"/>
    <cellStyle name="ColStyle15 2 14 2 2" xfId="11404"/>
    <cellStyle name="ColStyle15 2 14 2 3" xfId="11405"/>
    <cellStyle name="ColStyle15 2 14 3" xfId="11406"/>
    <cellStyle name="ColStyle15 2 14 4" xfId="11407"/>
    <cellStyle name="ColStyle15 2 14 5" xfId="11408"/>
    <cellStyle name="ColStyle15 2 15" xfId="11409"/>
    <cellStyle name="ColStyle15 2 15 2" xfId="11410"/>
    <cellStyle name="ColStyle15 2 15 2 2" xfId="11411"/>
    <cellStyle name="ColStyle15 2 15 2 3" xfId="11412"/>
    <cellStyle name="ColStyle15 2 15 3" xfId="11413"/>
    <cellStyle name="ColStyle15 2 15 4" xfId="11414"/>
    <cellStyle name="ColStyle15 2 15 5" xfId="11415"/>
    <cellStyle name="ColStyle15 2 16" xfId="11416"/>
    <cellStyle name="ColStyle15 2 16 2" xfId="11417"/>
    <cellStyle name="ColStyle15 2 16 2 2" xfId="11418"/>
    <cellStyle name="ColStyle15 2 16 2 3" xfId="11419"/>
    <cellStyle name="ColStyle15 2 16 3" xfId="11420"/>
    <cellStyle name="ColStyle15 2 16 4" xfId="11421"/>
    <cellStyle name="ColStyle15 2 16 5" xfId="11422"/>
    <cellStyle name="ColStyle15 2 17" xfId="11423"/>
    <cellStyle name="ColStyle15 2 17 2" xfId="11424"/>
    <cellStyle name="ColStyle15 2 17 2 2" xfId="11425"/>
    <cellStyle name="ColStyle15 2 17 2 3" xfId="11426"/>
    <cellStyle name="ColStyle15 2 17 3" xfId="11427"/>
    <cellStyle name="ColStyle15 2 17 4" xfId="11428"/>
    <cellStyle name="ColStyle15 2 17 5" xfId="11429"/>
    <cellStyle name="ColStyle15 2 18" xfId="11430"/>
    <cellStyle name="ColStyle15 2 18 2" xfId="11431"/>
    <cellStyle name="ColStyle15 2 18 2 2" xfId="11432"/>
    <cellStyle name="ColStyle15 2 18 2 3" xfId="11433"/>
    <cellStyle name="ColStyle15 2 18 3" xfId="11434"/>
    <cellStyle name="ColStyle15 2 18 4" xfId="11435"/>
    <cellStyle name="ColStyle15 2 18 5" xfId="11436"/>
    <cellStyle name="ColStyle15 2 19" xfId="11437"/>
    <cellStyle name="ColStyle15 2 19 2" xfId="11438"/>
    <cellStyle name="ColStyle15 2 19 2 2" xfId="11439"/>
    <cellStyle name="ColStyle15 2 19 2 3" xfId="11440"/>
    <cellStyle name="ColStyle15 2 19 3" xfId="11441"/>
    <cellStyle name="ColStyle15 2 19 4" xfId="11442"/>
    <cellStyle name="ColStyle15 2 19 5" xfId="11443"/>
    <cellStyle name="ColStyle15 2 2" xfId="11444"/>
    <cellStyle name="ColStyle15 2 2 2" xfId="11445"/>
    <cellStyle name="ColStyle15 2 2 2 2" xfId="11446"/>
    <cellStyle name="ColStyle15 2 2 2 2 2" xfId="11447"/>
    <cellStyle name="ColStyle15 2 2 2 2 3" xfId="11448"/>
    <cellStyle name="ColStyle15 2 2 2 3" xfId="11449"/>
    <cellStyle name="ColStyle15 2 2 2 4" xfId="11450"/>
    <cellStyle name="ColStyle15 2 2 3" xfId="11451"/>
    <cellStyle name="ColStyle15 2 2 3 2" xfId="11452"/>
    <cellStyle name="ColStyle15 2 2 3 2 2" xfId="11453"/>
    <cellStyle name="ColStyle15 2 2 3 2 3" xfId="11454"/>
    <cellStyle name="ColStyle15 2 2 3 3" xfId="11455"/>
    <cellStyle name="ColStyle15 2 2 3 4" xfId="11456"/>
    <cellStyle name="ColStyle15 2 2 4" xfId="11457"/>
    <cellStyle name="ColStyle15 2 2 4 2" xfId="11458"/>
    <cellStyle name="ColStyle15 2 2 4 3" xfId="11459"/>
    <cellStyle name="ColStyle15 2 2 5" xfId="11460"/>
    <cellStyle name="ColStyle15 2 2 5 2" xfId="11461"/>
    <cellStyle name="ColStyle15 2 2 6" xfId="11462"/>
    <cellStyle name="ColStyle15 2 2 7" xfId="11463"/>
    <cellStyle name="ColStyle15 2 20" xfId="11464"/>
    <cellStyle name="ColStyle15 2 20 2" xfId="11465"/>
    <cellStyle name="ColStyle15 2 20 2 2" xfId="11466"/>
    <cellStyle name="ColStyle15 2 20 2 3" xfId="11467"/>
    <cellStyle name="ColStyle15 2 20 3" xfId="11468"/>
    <cellStyle name="ColStyle15 2 20 4" xfId="11469"/>
    <cellStyle name="ColStyle15 2 20 5" xfId="11470"/>
    <cellStyle name="ColStyle15 2 21" xfId="11471"/>
    <cellStyle name="ColStyle15 2 21 2" xfId="11472"/>
    <cellStyle name="ColStyle15 2 21 2 2" xfId="11473"/>
    <cellStyle name="ColStyle15 2 21 2 3" xfId="11474"/>
    <cellStyle name="ColStyle15 2 21 3" xfId="11475"/>
    <cellStyle name="ColStyle15 2 21 4" xfId="11476"/>
    <cellStyle name="ColStyle15 2 21 5" xfId="11477"/>
    <cellStyle name="ColStyle15 2 22" xfId="11478"/>
    <cellStyle name="ColStyle15 2 22 2" xfId="11479"/>
    <cellStyle name="ColStyle15 2 22 2 2" xfId="11480"/>
    <cellStyle name="ColStyle15 2 22 2 3" xfId="11481"/>
    <cellStyle name="ColStyle15 2 22 3" xfId="11482"/>
    <cellStyle name="ColStyle15 2 22 4" xfId="11483"/>
    <cellStyle name="ColStyle15 2 23" xfId="11484"/>
    <cellStyle name="ColStyle15 2 23 2" xfId="11485"/>
    <cellStyle name="ColStyle15 2 23 3" xfId="11486"/>
    <cellStyle name="ColStyle15 2 24" xfId="11487"/>
    <cellStyle name="ColStyle15 2 24 2" xfId="11488"/>
    <cellStyle name="ColStyle15 2 24 3" xfId="11489"/>
    <cellStyle name="ColStyle15 2 25" xfId="11490"/>
    <cellStyle name="ColStyle15 2 25 2" xfId="11491"/>
    <cellStyle name="ColStyle15 2 25 3" xfId="11492"/>
    <cellStyle name="ColStyle15 2 26" xfId="11493"/>
    <cellStyle name="ColStyle15 2 26 2" xfId="11494"/>
    <cellStyle name="ColStyle15 2 27" xfId="11495"/>
    <cellStyle name="ColStyle15 2 27 2" xfId="11496"/>
    <cellStyle name="ColStyle15 2 28" xfId="11497"/>
    <cellStyle name="ColStyle15 2 29" xfId="11498"/>
    <cellStyle name="ColStyle15 2 3" xfId="11499"/>
    <cellStyle name="ColStyle15 2 3 2" xfId="11500"/>
    <cellStyle name="ColStyle15 2 3 2 2" xfId="11501"/>
    <cellStyle name="ColStyle15 2 3 2 2 2" xfId="11502"/>
    <cellStyle name="ColStyle15 2 3 2 2 3" xfId="11503"/>
    <cellStyle name="ColStyle15 2 3 2 3" xfId="11504"/>
    <cellStyle name="ColStyle15 2 3 2 4" xfId="11505"/>
    <cellStyle name="ColStyle15 2 3 3" xfId="11506"/>
    <cellStyle name="ColStyle15 2 3 3 2" xfId="11507"/>
    <cellStyle name="ColStyle15 2 3 3 3" xfId="11508"/>
    <cellStyle name="ColStyle15 2 3 4" xfId="11509"/>
    <cellStyle name="ColStyle15 2 3 5" xfId="11510"/>
    <cellStyle name="ColStyle15 2 3 6" xfId="11511"/>
    <cellStyle name="ColStyle15 2 30" xfId="11512"/>
    <cellStyle name="ColStyle15 2 31" xfId="11513"/>
    <cellStyle name="ColStyle15 2 32" xfId="11514"/>
    <cellStyle name="ColStyle15 2 4" xfId="11515"/>
    <cellStyle name="ColStyle15 2 4 2" xfId="11516"/>
    <cellStyle name="ColStyle15 2 4 2 2" xfId="11517"/>
    <cellStyle name="ColStyle15 2 4 2 3" xfId="11518"/>
    <cellStyle name="ColStyle15 2 4 3" xfId="11519"/>
    <cellStyle name="ColStyle15 2 4 4" xfId="11520"/>
    <cellStyle name="ColStyle15 2 4 5" xfId="11521"/>
    <cellStyle name="ColStyle15 2 5" xfId="11522"/>
    <cellStyle name="ColStyle15 2 5 2" xfId="11523"/>
    <cellStyle name="ColStyle15 2 5 2 2" xfId="11524"/>
    <cellStyle name="ColStyle15 2 5 2 3" xfId="11525"/>
    <cellStyle name="ColStyle15 2 5 3" xfId="11526"/>
    <cellStyle name="ColStyle15 2 5 4" xfId="11527"/>
    <cellStyle name="ColStyle15 2 5 5" xfId="11528"/>
    <cellStyle name="ColStyle15 2 6" xfId="11529"/>
    <cellStyle name="ColStyle15 2 6 2" xfId="11530"/>
    <cellStyle name="ColStyle15 2 6 2 2" xfId="11531"/>
    <cellStyle name="ColStyle15 2 6 2 3" xfId="11532"/>
    <cellStyle name="ColStyle15 2 6 3" xfId="11533"/>
    <cellStyle name="ColStyle15 2 6 4" xfId="11534"/>
    <cellStyle name="ColStyle15 2 6 5" xfId="11535"/>
    <cellStyle name="ColStyle15 2 7" xfId="11536"/>
    <cellStyle name="ColStyle15 2 7 2" xfId="11537"/>
    <cellStyle name="ColStyle15 2 7 2 2" xfId="11538"/>
    <cellStyle name="ColStyle15 2 7 2 3" xfId="11539"/>
    <cellStyle name="ColStyle15 2 7 3" xfId="11540"/>
    <cellStyle name="ColStyle15 2 7 4" xfId="11541"/>
    <cellStyle name="ColStyle15 2 7 5" xfId="11542"/>
    <cellStyle name="ColStyle15 2 8" xfId="11543"/>
    <cellStyle name="ColStyle15 2 8 2" xfId="11544"/>
    <cellStyle name="ColStyle15 2 8 2 2" xfId="11545"/>
    <cellStyle name="ColStyle15 2 8 2 3" xfId="11546"/>
    <cellStyle name="ColStyle15 2 8 3" xfId="11547"/>
    <cellStyle name="ColStyle15 2 8 4" xfId="11548"/>
    <cellStyle name="ColStyle15 2 8 5" xfId="11549"/>
    <cellStyle name="ColStyle15 2 9" xfId="11550"/>
    <cellStyle name="ColStyle15 2 9 2" xfId="11551"/>
    <cellStyle name="ColStyle15 2 9 2 2" xfId="11552"/>
    <cellStyle name="ColStyle15 2 9 2 3" xfId="11553"/>
    <cellStyle name="ColStyle15 2 9 3" xfId="11554"/>
    <cellStyle name="ColStyle15 2 9 4" xfId="11555"/>
    <cellStyle name="ColStyle15 2 9 5" xfId="11556"/>
    <cellStyle name="ColStyle15 20" xfId="11557"/>
    <cellStyle name="ColStyle15 20 10" xfId="11558"/>
    <cellStyle name="ColStyle15 20 2" xfId="11559"/>
    <cellStyle name="ColStyle15 20 2 2" xfId="11560"/>
    <cellStyle name="ColStyle15 20 2 2 2" xfId="11561"/>
    <cellStyle name="ColStyle15 20 2 2 2 2" xfId="11562"/>
    <cellStyle name="ColStyle15 20 2 2 2 3" xfId="11563"/>
    <cellStyle name="ColStyle15 20 2 2 3" xfId="11564"/>
    <cellStyle name="ColStyle15 20 2 2 4" xfId="11565"/>
    <cellStyle name="ColStyle15 20 2 3" xfId="11566"/>
    <cellStyle name="ColStyle15 20 2 3 2" xfId="11567"/>
    <cellStyle name="ColStyle15 20 2 3 3" xfId="11568"/>
    <cellStyle name="ColStyle15 20 2 4" xfId="11569"/>
    <cellStyle name="ColStyle15 20 2 4 2" xfId="11570"/>
    <cellStyle name="ColStyle15 20 2 5" xfId="11571"/>
    <cellStyle name="ColStyle15 20 3" xfId="11572"/>
    <cellStyle name="ColStyle15 20 3 2" xfId="11573"/>
    <cellStyle name="ColStyle15 20 3 2 2" xfId="11574"/>
    <cellStyle name="ColStyle15 20 3 2 3" xfId="11575"/>
    <cellStyle name="ColStyle15 20 3 3" xfId="11576"/>
    <cellStyle name="ColStyle15 20 3 4" xfId="11577"/>
    <cellStyle name="ColStyle15 20 4" xfId="11578"/>
    <cellStyle name="ColStyle15 20 4 2" xfId="11579"/>
    <cellStyle name="ColStyle15 20 4 2 2" xfId="11580"/>
    <cellStyle name="ColStyle15 20 4 2 3" xfId="11581"/>
    <cellStyle name="ColStyle15 20 4 3" xfId="11582"/>
    <cellStyle name="ColStyle15 20 4 4" xfId="11583"/>
    <cellStyle name="ColStyle15 20 5" xfId="11584"/>
    <cellStyle name="ColStyle15 20 5 2" xfId="11585"/>
    <cellStyle name="ColStyle15 20 5 3" xfId="11586"/>
    <cellStyle name="ColStyle15 20 6" xfId="11587"/>
    <cellStyle name="ColStyle15 20 6 2" xfId="11588"/>
    <cellStyle name="ColStyle15 20 6 3" xfId="11589"/>
    <cellStyle name="ColStyle15 20 7" xfId="11590"/>
    <cellStyle name="ColStyle15 20 7 2" xfId="11591"/>
    <cellStyle name="ColStyle15 20 7 3" xfId="11592"/>
    <cellStyle name="ColStyle15 20 8" xfId="11593"/>
    <cellStyle name="ColStyle15 20 9" xfId="11594"/>
    <cellStyle name="ColStyle15 21" xfId="11595"/>
    <cellStyle name="ColStyle15 21 10" xfId="11596"/>
    <cellStyle name="ColStyle15 21 2" xfId="11597"/>
    <cellStyle name="ColStyle15 21 2 2" xfId="11598"/>
    <cellStyle name="ColStyle15 21 2 2 2" xfId="11599"/>
    <cellStyle name="ColStyle15 21 2 2 2 2" xfId="11600"/>
    <cellStyle name="ColStyle15 21 2 2 2 3" xfId="11601"/>
    <cellStyle name="ColStyle15 21 2 2 3" xfId="11602"/>
    <cellStyle name="ColStyle15 21 2 2 4" xfId="11603"/>
    <cellStyle name="ColStyle15 21 2 3" xfId="11604"/>
    <cellStyle name="ColStyle15 21 2 3 2" xfId="11605"/>
    <cellStyle name="ColStyle15 21 2 3 3" xfId="11606"/>
    <cellStyle name="ColStyle15 21 2 4" xfId="11607"/>
    <cellStyle name="ColStyle15 21 2 4 2" xfId="11608"/>
    <cellStyle name="ColStyle15 21 2 5" xfId="11609"/>
    <cellStyle name="ColStyle15 21 3" xfId="11610"/>
    <cellStyle name="ColStyle15 21 3 2" xfId="11611"/>
    <cellStyle name="ColStyle15 21 3 2 2" xfId="11612"/>
    <cellStyle name="ColStyle15 21 3 2 3" xfId="11613"/>
    <cellStyle name="ColStyle15 21 3 3" xfId="11614"/>
    <cellStyle name="ColStyle15 21 3 4" xfId="11615"/>
    <cellStyle name="ColStyle15 21 4" xfId="11616"/>
    <cellStyle name="ColStyle15 21 4 2" xfId="11617"/>
    <cellStyle name="ColStyle15 21 4 2 2" xfId="11618"/>
    <cellStyle name="ColStyle15 21 4 2 3" xfId="11619"/>
    <cellStyle name="ColStyle15 21 4 3" xfId="11620"/>
    <cellStyle name="ColStyle15 21 4 4" xfId="11621"/>
    <cellStyle name="ColStyle15 21 5" xfId="11622"/>
    <cellStyle name="ColStyle15 21 5 2" xfId="11623"/>
    <cellStyle name="ColStyle15 21 5 3" xfId="11624"/>
    <cellStyle name="ColStyle15 21 6" xfId="11625"/>
    <cellStyle name="ColStyle15 21 6 2" xfId="11626"/>
    <cellStyle name="ColStyle15 21 6 3" xfId="11627"/>
    <cellStyle name="ColStyle15 21 7" xfId="11628"/>
    <cellStyle name="ColStyle15 21 7 2" xfId="11629"/>
    <cellStyle name="ColStyle15 21 7 3" xfId="11630"/>
    <cellStyle name="ColStyle15 21 8" xfId="11631"/>
    <cellStyle name="ColStyle15 21 9" xfId="11632"/>
    <cellStyle name="ColStyle15 22" xfId="11633"/>
    <cellStyle name="ColStyle15 22 10" xfId="11634"/>
    <cellStyle name="ColStyle15 22 2" xfId="11635"/>
    <cellStyle name="ColStyle15 22 2 2" xfId="11636"/>
    <cellStyle name="ColStyle15 22 2 2 2" xfId="11637"/>
    <cellStyle name="ColStyle15 22 2 2 2 2" xfId="11638"/>
    <cellStyle name="ColStyle15 22 2 2 2 3" xfId="11639"/>
    <cellStyle name="ColStyle15 22 2 2 3" xfId="11640"/>
    <cellStyle name="ColStyle15 22 2 2 4" xfId="11641"/>
    <cellStyle name="ColStyle15 22 2 3" xfId="11642"/>
    <cellStyle name="ColStyle15 22 2 3 2" xfId="11643"/>
    <cellStyle name="ColStyle15 22 2 3 3" xfId="11644"/>
    <cellStyle name="ColStyle15 22 2 4" xfId="11645"/>
    <cellStyle name="ColStyle15 22 2 4 2" xfId="11646"/>
    <cellStyle name="ColStyle15 22 2 5" xfId="11647"/>
    <cellStyle name="ColStyle15 22 3" xfId="11648"/>
    <cellStyle name="ColStyle15 22 3 2" xfId="11649"/>
    <cellStyle name="ColStyle15 22 3 2 2" xfId="11650"/>
    <cellStyle name="ColStyle15 22 3 2 3" xfId="11651"/>
    <cellStyle name="ColStyle15 22 3 3" xfId="11652"/>
    <cellStyle name="ColStyle15 22 3 4" xfId="11653"/>
    <cellStyle name="ColStyle15 22 4" xfId="11654"/>
    <cellStyle name="ColStyle15 22 4 2" xfId="11655"/>
    <cellStyle name="ColStyle15 22 4 2 2" xfId="11656"/>
    <cellStyle name="ColStyle15 22 4 2 3" xfId="11657"/>
    <cellStyle name="ColStyle15 22 4 3" xfId="11658"/>
    <cellStyle name="ColStyle15 22 4 4" xfId="11659"/>
    <cellStyle name="ColStyle15 22 5" xfId="11660"/>
    <cellStyle name="ColStyle15 22 5 2" xfId="11661"/>
    <cellStyle name="ColStyle15 22 5 3" xfId="11662"/>
    <cellStyle name="ColStyle15 22 6" xfId="11663"/>
    <cellStyle name="ColStyle15 22 6 2" xfId="11664"/>
    <cellStyle name="ColStyle15 22 6 3" xfId="11665"/>
    <cellStyle name="ColStyle15 22 7" xfId="11666"/>
    <cellStyle name="ColStyle15 22 7 2" xfId="11667"/>
    <cellStyle name="ColStyle15 22 7 3" xfId="11668"/>
    <cellStyle name="ColStyle15 22 8" xfId="11669"/>
    <cellStyle name="ColStyle15 22 9" xfId="11670"/>
    <cellStyle name="ColStyle15 23" xfId="11671"/>
    <cellStyle name="ColStyle15 23 10" xfId="11672"/>
    <cellStyle name="ColStyle15 23 2" xfId="11673"/>
    <cellStyle name="ColStyle15 23 2 2" xfId="11674"/>
    <cellStyle name="ColStyle15 23 2 2 2" xfId="11675"/>
    <cellStyle name="ColStyle15 23 2 2 2 2" xfId="11676"/>
    <cellStyle name="ColStyle15 23 2 2 2 3" xfId="11677"/>
    <cellStyle name="ColStyle15 23 2 2 3" xfId="11678"/>
    <cellStyle name="ColStyle15 23 2 2 4" xfId="11679"/>
    <cellStyle name="ColStyle15 23 2 3" xfId="11680"/>
    <cellStyle name="ColStyle15 23 2 3 2" xfId="11681"/>
    <cellStyle name="ColStyle15 23 2 3 3" xfId="11682"/>
    <cellStyle name="ColStyle15 23 2 4" xfId="11683"/>
    <cellStyle name="ColStyle15 23 2 4 2" xfId="11684"/>
    <cellStyle name="ColStyle15 23 2 5" xfId="11685"/>
    <cellStyle name="ColStyle15 23 3" xfId="11686"/>
    <cellStyle name="ColStyle15 23 3 2" xfId="11687"/>
    <cellStyle name="ColStyle15 23 3 2 2" xfId="11688"/>
    <cellStyle name="ColStyle15 23 3 2 3" xfId="11689"/>
    <cellStyle name="ColStyle15 23 3 3" xfId="11690"/>
    <cellStyle name="ColStyle15 23 3 4" xfId="11691"/>
    <cellStyle name="ColStyle15 23 4" xfId="11692"/>
    <cellStyle name="ColStyle15 23 4 2" xfId="11693"/>
    <cellStyle name="ColStyle15 23 4 2 2" xfId="11694"/>
    <cellStyle name="ColStyle15 23 4 2 3" xfId="11695"/>
    <cellStyle name="ColStyle15 23 4 3" xfId="11696"/>
    <cellStyle name="ColStyle15 23 4 4" xfId="11697"/>
    <cellStyle name="ColStyle15 23 5" xfId="11698"/>
    <cellStyle name="ColStyle15 23 5 2" xfId="11699"/>
    <cellStyle name="ColStyle15 23 5 3" xfId="11700"/>
    <cellStyle name="ColStyle15 23 6" xfId="11701"/>
    <cellStyle name="ColStyle15 23 6 2" xfId="11702"/>
    <cellStyle name="ColStyle15 23 6 3" xfId="11703"/>
    <cellStyle name="ColStyle15 23 7" xfId="11704"/>
    <cellStyle name="ColStyle15 23 7 2" xfId="11705"/>
    <cellStyle name="ColStyle15 23 7 3" xfId="11706"/>
    <cellStyle name="ColStyle15 23 8" xfId="11707"/>
    <cellStyle name="ColStyle15 23 9" xfId="11708"/>
    <cellStyle name="ColStyle15 24" xfId="11709"/>
    <cellStyle name="ColStyle15 24 10" xfId="11710"/>
    <cellStyle name="ColStyle15 24 2" xfId="11711"/>
    <cellStyle name="ColStyle15 24 2 2" xfId="11712"/>
    <cellStyle name="ColStyle15 24 2 2 2" xfId="11713"/>
    <cellStyle name="ColStyle15 24 2 2 2 2" xfId="11714"/>
    <cellStyle name="ColStyle15 24 2 2 2 3" xfId="11715"/>
    <cellStyle name="ColStyle15 24 2 2 3" xfId="11716"/>
    <cellStyle name="ColStyle15 24 2 2 4" xfId="11717"/>
    <cellStyle name="ColStyle15 24 2 3" xfId="11718"/>
    <cellStyle name="ColStyle15 24 2 3 2" xfId="11719"/>
    <cellStyle name="ColStyle15 24 2 3 3" xfId="11720"/>
    <cellStyle name="ColStyle15 24 2 4" xfId="11721"/>
    <cellStyle name="ColStyle15 24 2 4 2" xfId="11722"/>
    <cellStyle name="ColStyle15 24 2 5" xfId="11723"/>
    <cellStyle name="ColStyle15 24 3" xfId="11724"/>
    <cellStyle name="ColStyle15 24 3 2" xfId="11725"/>
    <cellStyle name="ColStyle15 24 3 2 2" xfId="11726"/>
    <cellStyle name="ColStyle15 24 3 2 3" xfId="11727"/>
    <cellStyle name="ColStyle15 24 3 3" xfId="11728"/>
    <cellStyle name="ColStyle15 24 3 4" xfId="11729"/>
    <cellStyle name="ColStyle15 24 4" xfId="11730"/>
    <cellStyle name="ColStyle15 24 4 2" xfId="11731"/>
    <cellStyle name="ColStyle15 24 4 2 2" xfId="11732"/>
    <cellStyle name="ColStyle15 24 4 2 3" xfId="11733"/>
    <cellStyle name="ColStyle15 24 4 3" xfId="11734"/>
    <cellStyle name="ColStyle15 24 4 4" xfId="11735"/>
    <cellStyle name="ColStyle15 24 5" xfId="11736"/>
    <cellStyle name="ColStyle15 24 5 2" xfId="11737"/>
    <cellStyle name="ColStyle15 24 5 3" xfId="11738"/>
    <cellStyle name="ColStyle15 24 6" xfId="11739"/>
    <cellStyle name="ColStyle15 24 6 2" xfId="11740"/>
    <cellStyle name="ColStyle15 24 6 3" xfId="11741"/>
    <cellStyle name="ColStyle15 24 7" xfId="11742"/>
    <cellStyle name="ColStyle15 24 7 2" xfId="11743"/>
    <cellStyle name="ColStyle15 24 7 3" xfId="11744"/>
    <cellStyle name="ColStyle15 24 8" xfId="11745"/>
    <cellStyle name="ColStyle15 24 9" xfId="11746"/>
    <cellStyle name="ColStyle15 25" xfId="11747"/>
    <cellStyle name="ColStyle15 25 2" xfId="11748"/>
    <cellStyle name="ColStyle15 25 2 2" xfId="11749"/>
    <cellStyle name="ColStyle15 25 2 2 2" xfId="11750"/>
    <cellStyle name="ColStyle15 25 2 2 2 2" xfId="11751"/>
    <cellStyle name="ColStyle15 25 2 2 2 3" xfId="11752"/>
    <cellStyle name="ColStyle15 25 2 2 3" xfId="11753"/>
    <cellStyle name="ColStyle15 25 2 2 4" xfId="11754"/>
    <cellStyle name="ColStyle15 25 2 3" xfId="11755"/>
    <cellStyle name="ColStyle15 25 2 3 2" xfId="11756"/>
    <cellStyle name="ColStyle15 25 2 3 3" xfId="11757"/>
    <cellStyle name="ColStyle15 25 2 4" xfId="11758"/>
    <cellStyle name="ColStyle15 25 2 4 2" xfId="11759"/>
    <cellStyle name="ColStyle15 25 2 5" xfId="11760"/>
    <cellStyle name="ColStyle15 25 3" xfId="11761"/>
    <cellStyle name="ColStyle15 25 3 2" xfId="11762"/>
    <cellStyle name="ColStyle15 25 3 2 2" xfId="11763"/>
    <cellStyle name="ColStyle15 25 3 2 3" xfId="11764"/>
    <cellStyle name="ColStyle15 25 3 3" xfId="11765"/>
    <cellStyle name="ColStyle15 25 3 4" xfId="11766"/>
    <cellStyle name="ColStyle15 25 4" xfId="11767"/>
    <cellStyle name="ColStyle15 25 4 2" xfId="11768"/>
    <cellStyle name="ColStyle15 25 4 3" xfId="11769"/>
    <cellStyle name="ColStyle15 25 5" xfId="11770"/>
    <cellStyle name="ColStyle15 25 5 2" xfId="11771"/>
    <cellStyle name="ColStyle15 25 5 3" xfId="11772"/>
    <cellStyle name="ColStyle15 25 6" xfId="11773"/>
    <cellStyle name="ColStyle15 25 6 2" xfId="11774"/>
    <cellStyle name="ColStyle15 25 6 3" xfId="11775"/>
    <cellStyle name="ColStyle15 25 7" xfId="11776"/>
    <cellStyle name="ColStyle15 25 8" xfId="11777"/>
    <cellStyle name="ColStyle15 26" xfId="11778"/>
    <cellStyle name="ColStyle15 26 2" xfId="11779"/>
    <cellStyle name="ColStyle15 26 2 2" xfId="11780"/>
    <cellStyle name="ColStyle15 26 2 2 2" xfId="11781"/>
    <cellStyle name="ColStyle15 26 2 2 2 2" xfId="11782"/>
    <cellStyle name="ColStyle15 26 2 2 2 3" xfId="11783"/>
    <cellStyle name="ColStyle15 26 2 2 3" xfId="11784"/>
    <cellStyle name="ColStyle15 26 2 2 4" xfId="11785"/>
    <cellStyle name="ColStyle15 26 2 3" xfId="11786"/>
    <cellStyle name="ColStyle15 26 2 3 2" xfId="11787"/>
    <cellStyle name="ColStyle15 26 2 3 3" xfId="11788"/>
    <cellStyle name="ColStyle15 26 2 4" xfId="11789"/>
    <cellStyle name="ColStyle15 26 2 4 2" xfId="11790"/>
    <cellStyle name="ColStyle15 26 2 5" xfId="11791"/>
    <cellStyle name="ColStyle15 26 3" xfId="11792"/>
    <cellStyle name="ColStyle15 26 3 2" xfId="11793"/>
    <cellStyle name="ColStyle15 26 3 2 2" xfId="11794"/>
    <cellStyle name="ColStyle15 26 3 2 3" xfId="11795"/>
    <cellStyle name="ColStyle15 26 3 3" xfId="11796"/>
    <cellStyle name="ColStyle15 26 3 4" xfId="11797"/>
    <cellStyle name="ColStyle15 26 4" xfId="11798"/>
    <cellStyle name="ColStyle15 26 4 2" xfId="11799"/>
    <cellStyle name="ColStyle15 26 4 3" xfId="11800"/>
    <cellStyle name="ColStyle15 26 5" xfId="11801"/>
    <cellStyle name="ColStyle15 26 5 2" xfId="11802"/>
    <cellStyle name="ColStyle15 26 6" xfId="11803"/>
    <cellStyle name="ColStyle15 27" xfId="11804"/>
    <cellStyle name="ColStyle15 27 2" xfId="11805"/>
    <cellStyle name="ColStyle15 27 2 2" xfId="11806"/>
    <cellStyle name="ColStyle15 27 2 2 2" xfId="11807"/>
    <cellStyle name="ColStyle15 27 2 2 2 2" xfId="11808"/>
    <cellStyle name="ColStyle15 27 2 2 2 3" xfId="11809"/>
    <cellStyle name="ColStyle15 27 2 2 3" xfId="11810"/>
    <cellStyle name="ColStyle15 27 2 2 4" xfId="11811"/>
    <cellStyle name="ColStyle15 27 2 3" xfId="11812"/>
    <cellStyle name="ColStyle15 27 2 3 2" xfId="11813"/>
    <cellStyle name="ColStyle15 27 2 3 3" xfId="11814"/>
    <cellStyle name="ColStyle15 27 2 4" xfId="11815"/>
    <cellStyle name="ColStyle15 27 2 4 2" xfId="11816"/>
    <cellStyle name="ColStyle15 27 2 5" xfId="11817"/>
    <cellStyle name="ColStyle15 27 3" xfId="11818"/>
    <cellStyle name="ColStyle15 27 3 2" xfId="11819"/>
    <cellStyle name="ColStyle15 27 3 2 2" xfId="11820"/>
    <cellStyle name="ColStyle15 27 3 2 3" xfId="11821"/>
    <cellStyle name="ColStyle15 27 3 3" xfId="11822"/>
    <cellStyle name="ColStyle15 27 3 4" xfId="11823"/>
    <cellStyle name="ColStyle15 27 4" xfId="11824"/>
    <cellStyle name="ColStyle15 27 4 2" xfId="11825"/>
    <cellStyle name="ColStyle15 27 4 3" xfId="11826"/>
    <cellStyle name="ColStyle15 27 5" xfId="11827"/>
    <cellStyle name="ColStyle15 27 5 2" xfId="11828"/>
    <cellStyle name="ColStyle15 27 6" xfId="11829"/>
    <cellStyle name="ColStyle15 28" xfId="11830"/>
    <cellStyle name="ColStyle15 28 2" xfId="11831"/>
    <cellStyle name="ColStyle15 28 2 2" xfId="11832"/>
    <cellStyle name="ColStyle15 28 2 2 2" xfId="11833"/>
    <cellStyle name="ColStyle15 28 2 2 2 2" xfId="11834"/>
    <cellStyle name="ColStyle15 28 2 2 2 3" xfId="11835"/>
    <cellStyle name="ColStyle15 28 2 2 3" xfId="11836"/>
    <cellStyle name="ColStyle15 28 2 2 4" xfId="11837"/>
    <cellStyle name="ColStyle15 28 2 3" xfId="11838"/>
    <cellStyle name="ColStyle15 28 2 3 2" xfId="11839"/>
    <cellStyle name="ColStyle15 28 2 3 3" xfId="11840"/>
    <cellStyle name="ColStyle15 28 2 4" xfId="11841"/>
    <cellStyle name="ColStyle15 28 2 4 2" xfId="11842"/>
    <cellStyle name="ColStyle15 28 2 5" xfId="11843"/>
    <cellStyle name="ColStyle15 28 3" xfId="11844"/>
    <cellStyle name="ColStyle15 28 3 2" xfId="11845"/>
    <cellStyle name="ColStyle15 28 3 2 2" xfId="11846"/>
    <cellStyle name="ColStyle15 28 3 2 3" xfId="11847"/>
    <cellStyle name="ColStyle15 28 3 3" xfId="11848"/>
    <cellStyle name="ColStyle15 28 3 4" xfId="11849"/>
    <cellStyle name="ColStyle15 28 4" xfId="11850"/>
    <cellStyle name="ColStyle15 28 4 2" xfId="11851"/>
    <cellStyle name="ColStyle15 28 4 3" xfId="11852"/>
    <cellStyle name="ColStyle15 28 5" xfId="11853"/>
    <cellStyle name="ColStyle15 28 5 2" xfId="11854"/>
    <cellStyle name="ColStyle15 28 6" xfId="11855"/>
    <cellStyle name="ColStyle15 29" xfId="11856"/>
    <cellStyle name="ColStyle15 29 2" xfId="11857"/>
    <cellStyle name="ColStyle15 29 2 2" xfId="11858"/>
    <cellStyle name="ColStyle15 29 2 2 2" xfId="11859"/>
    <cellStyle name="ColStyle15 29 2 2 2 2" xfId="11860"/>
    <cellStyle name="ColStyle15 29 2 2 2 3" xfId="11861"/>
    <cellStyle name="ColStyle15 29 2 2 3" xfId="11862"/>
    <cellStyle name="ColStyle15 29 2 2 4" xfId="11863"/>
    <cellStyle name="ColStyle15 29 2 3" xfId="11864"/>
    <cellStyle name="ColStyle15 29 2 3 2" xfId="11865"/>
    <cellStyle name="ColStyle15 29 2 3 3" xfId="11866"/>
    <cellStyle name="ColStyle15 29 2 4" xfId="11867"/>
    <cellStyle name="ColStyle15 29 2 4 2" xfId="11868"/>
    <cellStyle name="ColStyle15 29 2 5" xfId="11869"/>
    <cellStyle name="ColStyle15 29 3" xfId="11870"/>
    <cellStyle name="ColStyle15 29 3 2" xfId="11871"/>
    <cellStyle name="ColStyle15 29 3 2 2" xfId="11872"/>
    <cellStyle name="ColStyle15 29 3 2 3" xfId="11873"/>
    <cellStyle name="ColStyle15 29 3 3" xfId="11874"/>
    <cellStyle name="ColStyle15 29 3 4" xfId="11875"/>
    <cellStyle name="ColStyle15 29 4" xfId="11876"/>
    <cellStyle name="ColStyle15 29 4 2" xfId="11877"/>
    <cellStyle name="ColStyle15 29 4 3" xfId="11878"/>
    <cellStyle name="ColStyle15 29 5" xfId="11879"/>
    <cellStyle name="ColStyle15 29 5 2" xfId="11880"/>
    <cellStyle name="ColStyle15 29 6" xfId="11881"/>
    <cellStyle name="ColStyle15 3" xfId="11882"/>
    <cellStyle name="ColStyle15 3 10" xfId="11883"/>
    <cellStyle name="ColStyle15 3 10 2" xfId="11884"/>
    <cellStyle name="ColStyle15 3 10 2 2" xfId="11885"/>
    <cellStyle name="ColStyle15 3 10 2 3" xfId="11886"/>
    <cellStyle name="ColStyle15 3 10 3" xfId="11887"/>
    <cellStyle name="ColStyle15 3 10 4" xfId="11888"/>
    <cellStyle name="ColStyle15 3 10 5" xfId="11889"/>
    <cellStyle name="ColStyle15 3 11" xfId="11890"/>
    <cellStyle name="ColStyle15 3 11 2" xfId="11891"/>
    <cellStyle name="ColStyle15 3 11 2 2" xfId="11892"/>
    <cellStyle name="ColStyle15 3 11 2 3" xfId="11893"/>
    <cellStyle name="ColStyle15 3 11 3" xfId="11894"/>
    <cellStyle name="ColStyle15 3 11 4" xfId="11895"/>
    <cellStyle name="ColStyle15 3 11 5" xfId="11896"/>
    <cellStyle name="ColStyle15 3 12" xfId="11897"/>
    <cellStyle name="ColStyle15 3 12 2" xfId="11898"/>
    <cellStyle name="ColStyle15 3 12 2 2" xfId="11899"/>
    <cellStyle name="ColStyle15 3 12 2 3" xfId="11900"/>
    <cellStyle name="ColStyle15 3 12 3" xfId="11901"/>
    <cellStyle name="ColStyle15 3 12 4" xfId="11902"/>
    <cellStyle name="ColStyle15 3 12 5" xfId="11903"/>
    <cellStyle name="ColStyle15 3 13" xfId="11904"/>
    <cellStyle name="ColStyle15 3 13 2" xfId="11905"/>
    <cellStyle name="ColStyle15 3 13 2 2" xfId="11906"/>
    <cellStyle name="ColStyle15 3 13 2 3" xfId="11907"/>
    <cellStyle name="ColStyle15 3 13 3" xfId="11908"/>
    <cellStyle name="ColStyle15 3 13 4" xfId="11909"/>
    <cellStyle name="ColStyle15 3 13 5" xfId="11910"/>
    <cellStyle name="ColStyle15 3 14" xfId="11911"/>
    <cellStyle name="ColStyle15 3 14 2" xfId="11912"/>
    <cellStyle name="ColStyle15 3 14 2 2" xfId="11913"/>
    <cellStyle name="ColStyle15 3 14 2 3" xfId="11914"/>
    <cellStyle name="ColStyle15 3 14 3" xfId="11915"/>
    <cellStyle name="ColStyle15 3 14 4" xfId="11916"/>
    <cellStyle name="ColStyle15 3 14 5" xfId="11917"/>
    <cellStyle name="ColStyle15 3 15" xfId="11918"/>
    <cellStyle name="ColStyle15 3 15 2" xfId="11919"/>
    <cellStyle name="ColStyle15 3 15 2 2" xfId="11920"/>
    <cellStyle name="ColStyle15 3 15 2 3" xfId="11921"/>
    <cellStyle name="ColStyle15 3 15 3" xfId="11922"/>
    <cellStyle name="ColStyle15 3 15 4" xfId="11923"/>
    <cellStyle name="ColStyle15 3 15 5" xfId="11924"/>
    <cellStyle name="ColStyle15 3 16" xfId="11925"/>
    <cellStyle name="ColStyle15 3 16 2" xfId="11926"/>
    <cellStyle name="ColStyle15 3 16 2 2" xfId="11927"/>
    <cellStyle name="ColStyle15 3 16 2 3" xfId="11928"/>
    <cellStyle name="ColStyle15 3 16 3" xfId="11929"/>
    <cellStyle name="ColStyle15 3 16 4" xfId="11930"/>
    <cellStyle name="ColStyle15 3 16 5" xfId="11931"/>
    <cellStyle name="ColStyle15 3 17" xfId="11932"/>
    <cellStyle name="ColStyle15 3 17 2" xfId="11933"/>
    <cellStyle name="ColStyle15 3 17 2 2" xfId="11934"/>
    <cellStyle name="ColStyle15 3 17 2 3" xfId="11935"/>
    <cellStyle name="ColStyle15 3 17 3" xfId="11936"/>
    <cellStyle name="ColStyle15 3 17 4" xfId="11937"/>
    <cellStyle name="ColStyle15 3 17 5" xfId="11938"/>
    <cellStyle name="ColStyle15 3 18" xfId="11939"/>
    <cellStyle name="ColStyle15 3 18 2" xfId="11940"/>
    <cellStyle name="ColStyle15 3 18 2 2" xfId="11941"/>
    <cellStyle name="ColStyle15 3 18 2 3" xfId="11942"/>
    <cellStyle name="ColStyle15 3 18 3" xfId="11943"/>
    <cellStyle name="ColStyle15 3 18 4" xfId="11944"/>
    <cellStyle name="ColStyle15 3 18 5" xfId="11945"/>
    <cellStyle name="ColStyle15 3 19" xfId="11946"/>
    <cellStyle name="ColStyle15 3 19 2" xfId="11947"/>
    <cellStyle name="ColStyle15 3 19 2 2" xfId="11948"/>
    <cellStyle name="ColStyle15 3 19 2 3" xfId="11949"/>
    <cellStyle name="ColStyle15 3 19 3" xfId="11950"/>
    <cellStyle name="ColStyle15 3 19 4" xfId="11951"/>
    <cellStyle name="ColStyle15 3 19 5" xfId="11952"/>
    <cellStyle name="ColStyle15 3 2" xfId="11953"/>
    <cellStyle name="ColStyle15 3 2 2" xfId="11954"/>
    <cellStyle name="ColStyle15 3 2 2 2" xfId="11955"/>
    <cellStyle name="ColStyle15 3 2 2 2 2" xfId="11956"/>
    <cellStyle name="ColStyle15 3 2 2 2 3" xfId="11957"/>
    <cellStyle name="ColStyle15 3 2 2 3" xfId="11958"/>
    <cellStyle name="ColStyle15 3 2 2 4" xfId="11959"/>
    <cellStyle name="ColStyle15 3 2 3" xfId="11960"/>
    <cellStyle name="ColStyle15 3 2 3 2" xfId="11961"/>
    <cellStyle name="ColStyle15 3 2 3 2 2" xfId="11962"/>
    <cellStyle name="ColStyle15 3 2 3 2 3" xfId="11963"/>
    <cellStyle name="ColStyle15 3 2 3 3" xfId="11964"/>
    <cellStyle name="ColStyle15 3 2 3 4" xfId="11965"/>
    <cellStyle name="ColStyle15 3 2 4" xfId="11966"/>
    <cellStyle name="ColStyle15 3 2 4 2" xfId="11967"/>
    <cellStyle name="ColStyle15 3 2 4 3" xfId="11968"/>
    <cellStyle name="ColStyle15 3 2 5" xfId="11969"/>
    <cellStyle name="ColStyle15 3 2 5 2" xfId="11970"/>
    <cellStyle name="ColStyle15 3 2 6" xfId="11971"/>
    <cellStyle name="ColStyle15 3 2 7" xfId="11972"/>
    <cellStyle name="ColStyle15 3 20" xfId="11973"/>
    <cellStyle name="ColStyle15 3 20 2" xfId="11974"/>
    <cellStyle name="ColStyle15 3 20 2 2" xfId="11975"/>
    <cellStyle name="ColStyle15 3 20 2 3" xfId="11976"/>
    <cellStyle name="ColStyle15 3 20 3" xfId="11977"/>
    <cellStyle name="ColStyle15 3 20 4" xfId="11978"/>
    <cellStyle name="ColStyle15 3 20 5" xfId="11979"/>
    <cellStyle name="ColStyle15 3 21" xfId="11980"/>
    <cellStyle name="ColStyle15 3 21 2" xfId="11981"/>
    <cellStyle name="ColStyle15 3 21 2 2" xfId="11982"/>
    <cellStyle name="ColStyle15 3 21 2 3" xfId="11983"/>
    <cellStyle name="ColStyle15 3 21 3" xfId="11984"/>
    <cellStyle name="ColStyle15 3 21 4" xfId="11985"/>
    <cellStyle name="ColStyle15 3 21 5" xfId="11986"/>
    <cellStyle name="ColStyle15 3 22" xfId="11987"/>
    <cellStyle name="ColStyle15 3 22 2" xfId="11988"/>
    <cellStyle name="ColStyle15 3 22 2 2" xfId="11989"/>
    <cellStyle name="ColStyle15 3 22 2 3" xfId="11990"/>
    <cellStyle name="ColStyle15 3 22 3" xfId="11991"/>
    <cellStyle name="ColStyle15 3 22 4" xfId="11992"/>
    <cellStyle name="ColStyle15 3 23" xfId="11993"/>
    <cellStyle name="ColStyle15 3 23 2" xfId="11994"/>
    <cellStyle name="ColStyle15 3 23 3" xfId="11995"/>
    <cellStyle name="ColStyle15 3 24" xfId="11996"/>
    <cellStyle name="ColStyle15 3 24 2" xfId="11997"/>
    <cellStyle name="ColStyle15 3 24 3" xfId="11998"/>
    <cellStyle name="ColStyle15 3 25" xfId="11999"/>
    <cellStyle name="ColStyle15 3 25 2" xfId="12000"/>
    <cellStyle name="ColStyle15 3 25 3" xfId="12001"/>
    <cellStyle name="ColStyle15 3 26" xfId="12002"/>
    <cellStyle name="ColStyle15 3 26 2" xfId="12003"/>
    <cellStyle name="ColStyle15 3 27" xfId="12004"/>
    <cellStyle name="ColStyle15 3 27 2" xfId="12005"/>
    <cellStyle name="ColStyle15 3 28" xfId="12006"/>
    <cellStyle name="ColStyle15 3 29" xfId="12007"/>
    <cellStyle name="ColStyle15 3 3" xfId="12008"/>
    <cellStyle name="ColStyle15 3 3 2" xfId="12009"/>
    <cellStyle name="ColStyle15 3 3 2 2" xfId="12010"/>
    <cellStyle name="ColStyle15 3 3 2 2 2" xfId="12011"/>
    <cellStyle name="ColStyle15 3 3 2 2 3" xfId="12012"/>
    <cellStyle name="ColStyle15 3 3 2 3" xfId="12013"/>
    <cellStyle name="ColStyle15 3 3 2 4" xfId="12014"/>
    <cellStyle name="ColStyle15 3 3 3" xfId="12015"/>
    <cellStyle name="ColStyle15 3 3 3 2" xfId="12016"/>
    <cellStyle name="ColStyle15 3 3 3 3" xfId="12017"/>
    <cellStyle name="ColStyle15 3 3 4" xfId="12018"/>
    <cellStyle name="ColStyle15 3 3 5" xfId="12019"/>
    <cellStyle name="ColStyle15 3 3 6" xfId="12020"/>
    <cellStyle name="ColStyle15 3 30" xfId="12021"/>
    <cellStyle name="ColStyle15 3 31" xfId="12022"/>
    <cellStyle name="ColStyle15 3 32" xfId="12023"/>
    <cellStyle name="ColStyle15 3 4" xfId="12024"/>
    <cellStyle name="ColStyle15 3 4 2" xfId="12025"/>
    <cellStyle name="ColStyle15 3 4 2 2" xfId="12026"/>
    <cellStyle name="ColStyle15 3 4 2 3" xfId="12027"/>
    <cellStyle name="ColStyle15 3 4 3" xfId="12028"/>
    <cellStyle name="ColStyle15 3 4 4" xfId="12029"/>
    <cellStyle name="ColStyle15 3 4 5" xfId="12030"/>
    <cellStyle name="ColStyle15 3 5" xfId="12031"/>
    <cellStyle name="ColStyle15 3 5 2" xfId="12032"/>
    <cellStyle name="ColStyle15 3 5 2 2" xfId="12033"/>
    <cellStyle name="ColStyle15 3 5 2 3" xfId="12034"/>
    <cellStyle name="ColStyle15 3 5 3" xfId="12035"/>
    <cellStyle name="ColStyle15 3 5 4" xfId="12036"/>
    <cellStyle name="ColStyle15 3 5 5" xfId="12037"/>
    <cellStyle name="ColStyle15 3 6" xfId="12038"/>
    <cellStyle name="ColStyle15 3 6 2" xfId="12039"/>
    <cellStyle name="ColStyle15 3 6 2 2" xfId="12040"/>
    <cellStyle name="ColStyle15 3 6 2 3" xfId="12041"/>
    <cellStyle name="ColStyle15 3 6 3" xfId="12042"/>
    <cellStyle name="ColStyle15 3 6 4" xfId="12043"/>
    <cellStyle name="ColStyle15 3 6 5" xfId="12044"/>
    <cellStyle name="ColStyle15 3 7" xfId="12045"/>
    <cellStyle name="ColStyle15 3 7 2" xfId="12046"/>
    <cellStyle name="ColStyle15 3 7 2 2" xfId="12047"/>
    <cellStyle name="ColStyle15 3 7 2 3" xfId="12048"/>
    <cellStyle name="ColStyle15 3 7 3" xfId="12049"/>
    <cellStyle name="ColStyle15 3 7 4" xfId="12050"/>
    <cellStyle name="ColStyle15 3 7 5" xfId="12051"/>
    <cellStyle name="ColStyle15 3 8" xfId="12052"/>
    <cellStyle name="ColStyle15 3 8 2" xfId="12053"/>
    <cellStyle name="ColStyle15 3 8 2 2" xfId="12054"/>
    <cellStyle name="ColStyle15 3 8 2 3" xfId="12055"/>
    <cellStyle name="ColStyle15 3 8 3" xfId="12056"/>
    <cellStyle name="ColStyle15 3 8 4" xfId="12057"/>
    <cellStyle name="ColStyle15 3 8 5" xfId="12058"/>
    <cellStyle name="ColStyle15 3 9" xfId="12059"/>
    <cellStyle name="ColStyle15 3 9 2" xfId="12060"/>
    <cellStyle name="ColStyle15 3 9 2 2" xfId="12061"/>
    <cellStyle name="ColStyle15 3 9 2 3" xfId="12062"/>
    <cellStyle name="ColStyle15 3 9 3" xfId="12063"/>
    <cellStyle name="ColStyle15 3 9 4" xfId="12064"/>
    <cellStyle name="ColStyle15 3 9 5" xfId="12065"/>
    <cellStyle name="ColStyle15 30" xfId="12066"/>
    <cellStyle name="ColStyle15 30 2" xfId="12067"/>
    <cellStyle name="ColStyle15 30 2 2" xfId="12068"/>
    <cellStyle name="ColStyle15 30 2 2 2" xfId="12069"/>
    <cellStyle name="ColStyle15 30 2 2 2 2" xfId="12070"/>
    <cellStyle name="ColStyle15 30 2 2 2 3" xfId="12071"/>
    <cellStyle name="ColStyle15 30 2 2 3" xfId="12072"/>
    <cellStyle name="ColStyle15 30 2 2 4" xfId="12073"/>
    <cellStyle name="ColStyle15 30 2 3" xfId="12074"/>
    <cellStyle name="ColStyle15 30 2 3 2" xfId="12075"/>
    <cellStyle name="ColStyle15 30 2 3 3" xfId="12076"/>
    <cellStyle name="ColStyle15 30 2 4" xfId="12077"/>
    <cellStyle name="ColStyle15 30 2 4 2" xfId="12078"/>
    <cellStyle name="ColStyle15 30 2 5" xfId="12079"/>
    <cellStyle name="ColStyle15 30 3" xfId="12080"/>
    <cellStyle name="ColStyle15 30 3 2" xfId="12081"/>
    <cellStyle name="ColStyle15 30 3 2 2" xfId="12082"/>
    <cellStyle name="ColStyle15 30 3 2 3" xfId="12083"/>
    <cellStyle name="ColStyle15 30 3 3" xfId="12084"/>
    <cellStyle name="ColStyle15 30 3 4" xfId="12085"/>
    <cellStyle name="ColStyle15 30 4" xfId="12086"/>
    <cellStyle name="ColStyle15 30 4 2" xfId="12087"/>
    <cellStyle name="ColStyle15 30 4 3" xfId="12088"/>
    <cellStyle name="ColStyle15 30 5" xfId="12089"/>
    <cellStyle name="ColStyle15 30 5 2" xfId="12090"/>
    <cellStyle name="ColStyle15 30 6" xfId="12091"/>
    <cellStyle name="ColStyle15 31" xfId="12092"/>
    <cellStyle name="ColStyle15 31 2" xfId="12093"/>
    <cellStyle name="ColStyle15 31 2 2" xfId="12094"/>
    <cellStyle name="ColStyle15 31 2 2 2" xfId="12095"/>
    <cellStyle name="ColStyle15 31 2 2 2 2" xfId="12096"/>
    <cellStyle name="ColStyle15 31 2 2 2 3" xfId="12097"/>
    <cellStyle name="ColStyle15 31 2 2 3" xfId="12098"/>
    <cellStyle name="ColStyle15 31 2 2 4" xfId="12099"/>
    <cellStyle name="ColStyle15 31 2 3" xfId="12100"/>
    <cellStyle name="ColStyle15 31 2 3 2" xfId="12101"/>
    <cellStyle name="ColStyle15 31 2 3 3" xfId="12102"/>
    <cellStyle name="ColStyle15 31 2 4" xfId="12103"/>
    <cellStyle name="ColStyle15 31 2 4 2" xfId="12104"/>
    <cellStyle name="ColStyle15 31 2 5" xfId="12105"/>
    <cellStyle name="ColStyle15 31 3" xfId="12106"/>
    <cellStyle name="ColStyle15 31 3 2" xfId="12107"/>
    <cellStyle name="ColStyle15 31 3 2 2" xfId="12108"/>
    <cellStyle name="ColStyle15 31 3 2 3" xfId="12109"/>
    <cellStyle name="ColStyle15 31 3 3" xfId="12110"/>
    <cellStyle name="ColStyle15 31 3 4" xfId="12111"/>
    <cellStyle name="ColStyle15 31 4" xfId="12112"/>
    <cellStyle name="ColStyle15 31 4 2" xfId="12113"/>
    <cellStyle name="ColStyle15 31 4 3" xfId="12114"/>
    <cellStyle name="ColStyle15 31 5" xfId="12115"/>
    <cellStyle name="ColStyle15 31 5 2" xfId="12116"/>
    <cellStyle name="ColStyle15 31 6" xfId="12117"/>
    <cellStyle name="ColStyle15 32" xfId="12118"/>
    <cellStyle name="ColStyle15 32 2" xfId="12119"/>
    <cellStyle name="ColStyle15 32 2 2" xfId="12120"/>
    <cellStyle name="ColStyle15 32 2 2 2" xfId="12121"/>
    <cellStyle name="ColStyle15 32 2 2 2 2" xfId="12122"/>
    <cellStyle name="ColStyle15 32 2 2 2 3" xfId="12123"/>
    <cellStyle name="ColStyle15 32 2 2 3" xfId="12124"/>
    <cellStyle name="ColStyle15 32 2 2 4" xfId="12125"/>
    <cellStyle name="ColStyle15 32 2 3" xfId="12126"/>
    <cellStyle name="ColStyle15 32 2 3 2" xfId="12127"/>
    <cellStyle name="ColStyle15 32 2 3 3" xfId="12128"/>
    <cellStyle name="ColStyle15 32 2 4" xfId="12129"/>
    <cellStyle name="ColStyle15 32 2 4 2" xfId="12130"/>
    <cellStyle name="ColStyle15 32 2 5" xfId="12131"/>
    <cellStyle name="ColStyle15 32 3" xfId="12132"/>
    <cellStyle name="ColStyle15 32 3 2" xfId="12133"/>
    <cellStyle name="ColStyle15 32 3 2 2" xfId="12134"/>
    <cellStyle name="ColStyle15 32 3 2 3" xfId="12135"/>
    <cellStyle name="ColStyle15 32 3 3" xfId="12136"/>
    <cellStyle name="ColStyle15 32 3 4" xfId="12137"/>
    <cellStyle name="ColStyle15 32 4" xfId="12138"/>
    <cellStyle name="ColStyle15 32 4 2" xfId="12139"/>
    <cellStyle name="ColStyle15 32 4 3" xfId="12140"/>
    <cellStyle name="ColStyle15 32 5" xfId="12141"/>
    <cellStyle name="ColStyle15 32 5 2" xfId="12142"/>
    <cellStyle name="ColStyle15 32 6" xfId="12143"/>
    <cellStyle name="ColStyle15 33" xfId="12144"/>
    <cellStyle name="ColStyle15 33 2" xfId="12145"/>
    <cellStyle name="ColStyle15 33 2 2" xfId="12146"/>
    <cellStyle name="ColStyle15 33 2 2 2" xfId="12147"/>
    <cellStyle name="ColStyle15 33 2 2 2 2" xfId="12148"/>
    <cellStyle name="ColStyle15 33 2 2 2 3" xfId="12149"/>
    <cellStyle name="ColStyle15 33 2 2 3" xfId="12150"/>
    <cellStyle name="ColStyle15 33 2 2 4" xfId="12151"/>
    <cellStyle name="ColStyle15 33 2 3" xfId="12152"/>
    <cellStyle name="ColStyle15 33 2 3 2" xfId="12153"/>
    <cellStyle name="ColStyle15 33 2 3 3" xfId="12154"/>
    <cellStyle name="ColStyle15 33 2 4" xfId="12155"/>
    <cellStyle name="ColStyle15 33 2 4 2" xfId="12156"/>
    <cellStyle name="ColStyle15 33 2 5" xfId="12157"/>
    <cellStyle name="ColStyle15 33 3" xfId="12158"/>
    <cellStyle name="ColStyle15 33 3 2" xfId="12159"/>
    <cellStyle name="ColStyle15 33 3 2 2" xfId="12160"/>
    <cellStyle name="ColStyle15 33 3 2 3" xfId="12161"/>
    <cellStyle name="ColStyle15 33 3 3" xfId="12162"/>
    <cellStyle name="ColStyle15 33 3 4" xfId="12163"/>
    <cellStyle name="ColStyle15 33 4" xfId="12164"/>
    <cellStyle name="ColStyle15 33 4 2" xfId="12165"/>
    <cellStyle name="ColStyle15 33 4 3" xfId="12166"/>
    <cellStyle name="ColStyle15 33 5" xfId="12167"/>
    <cellStyle name="ColStyle15 33 5 2" xfId="12168"/>
    <cellStyle name="ColStyle15 33 6" xfId="12169"/>
    <cellStyle name="ColStyle15 34" xfId="12170"/>
    <cellStyle name="ColStyle15 34 2" xfId="12171"/>
    <cellStyle name="ColStyle15 34 2 2" xfId="12172"/>
    <cellStyle name="ColStyle15 34 2 2 2" xfId="12173"/>
    <cellStyle name="ColStyle15 34 2 2 2 2" xfId="12174"/>
    <cellStyle name="ColStyle15 34 2 2 2 3" xfId="12175"/>
    <cellStyle name="ColStyle15 34 2 2 3" xfId="12176"/>
    <cellStyle name="ColStyle15 34 2 2 4" xfId="12177"/>
    <cellStyle name="ColStyle15 34 2 3" xfId="12178"/>
    <cellStyle name="ColStyle15 34 2 3 2" xfId="12179"/>
    <cellStyle name="ColStyle15 34 2 3 3" xfId="12180"/>
    <cellStyle name="ColStyle15 34 2 4" xfId="12181"/>
    <cellStyle name="ColStyle15 34 2 4 2" xfId="12182"/>
    <cellStyle name="ColStyle15 34 2 5" xfId="12183"/>
    <cellStyle name="ColStyle15 34 3" xfId="12184"/>
    <cellStyle name="ColStyle15 34 3 2" xfId="12185"/>
    <cellStyle name="ColStyle15 34 3 2 2" xfId="12186"/>
    <cellStyle name="ColStyle15 34 3 2 3" xfId="12187"/>
    <cellStyle name="ColStyle15 34 3 3" xfId="12188"/>
    <cellStyle name="ColStyle15 34 3 4" xfId="12189"/>
    <cellStyle name="ColStyle15 34 4" xfId="12190"/>
    <cellStyle name="ColStyle15 34 4 2" xfId="12191"/>
    <cellStyle name="ColStyle15 34 4 3" xfId="12192"/>
    <cellStyle name="ColStyle15 34 5" xfId="12193"/>
    <cellStyle name="ColStyle15 34 5 2" xfId="12194"/>
    <cellStyle name="ColStyle15 34 6" xfId="12195"/>
    <cellStyle name="ColStyle15 35" xfId="12196"/>
    <cellStyle name="ColStyle15 35 2" xfId="12197"/>
    <cellStyle name="ColStyle15 35 2 2" xfId="12198"/>
    <cellStyle name="ColStyle15 35 2 2 2" xfId="12199"/>
    <cellStyle name="ColStyle15 35 2 2 2 2" xfId="12200"/>
    <cellStyle name="ColStyle15 35 2 2 2 3" xfId="12201"/>
    <cellStyle name="ColStyle15 35 2 2 3" xfId="12202"/>
    <cellStyle name="ColStyle15 35 2 2 4" xfId="12203"/>
    <cellStyle name="ColStyle15 35 2 3" xfId="12204"/>
    <cellStyle name="ColStyle15 35 2 3 2" xfId="12205"/>
    <cellStyle name="ColStyle15 35 2 3 3" xfId="12206"/>
    <cellStyle name="ColStyle15 35 2 4" xfId="12207"/>
    <cellStyle name="ColStyle15 35 2 4 2" xfId="12208"/>
    <cellStyle name="ColStyle15 35 2 5" xfId="12209"/>
    <cellStyle name="ColStyle15 35 3" xfId="12210"/>
    <cellStyle name="ColStyle15 35 3 2" xfId="12211"/>
    <cellStyle name="ColStyle15 35 3 2 2" xfId="12212"/>
    <cellStyle name="ColStyle15 35 3 2 3" xfId="12213"/>
    <cellStyle name="ColStyle15 35 3 3" xfId="12214"/>
    <cellStyle name="ColStyle15 35 3 4" xfId="12215"/>
    <cellStyle name="ColStyle15 35 4" xfId="12216"/>
    <cellStyle name="ColStyle15 35 4 2" xfId="12217"/>
    <cellStyle name="ColStyle15 35 4 3" xfId="12218"/>
    <cellStyle name="ColStyle15 35 5" xfId="12219"/>
    <cellStyle name="ColStyle15 35 5 2" xfId="12220"/>
    <cellStyle name="ColStyle15 35 6" xfId="12221"/>
    <cellStyle name="ColStyle15 36" xfId="12222"/>
    <cellStyle name="ColStyle15 36 2" xfId="12223"/>
    <cellStyle name="ColStyle15 36 2 2" xfId="12224"/>
    <cellStyle name="ColStyle15 36 2 2 2" xfId="12225"/>
    <cellStyle name="ColStyle15 36 2 2 3" xfId="12226"/>
    <cellStyle name="ColStyle15 36 2 3" xfId="12227"/>
    <cellStyle name="ColStyle15 36 2 4" xfId="12228"/>
    <cellStyle name="ColStyle15 36 3" xfId="12229"/>
    <cellStyle name="ColStyle15 36 3 2" xfId="12230"/>
    <cellStyle name="ColStyle15 36 3 3" xfId="12231"/>
    <cellStyle name="ColStyle15 36 4" xfId="12232"/>
    <cellStyle name="ColStyle15 36 4 2" xfId="12233"/>
    <cellStyle name="ColStyle15 36 5" xfId="12234"/>
    <cellStyle name="ColStyle15 37" xfId="12235"/>
    <cellStyle name="ColStyle15 37 2" xfId="12236"/>
    <cellStyle name="ColStyle15 37 2 2" xfId="12237"/>
    <cellStyle name="ColStyle15 37 2 2 2" xfId="12238"/>
    <cellStyle name="ColStyle15 37 2 2 3" xfId="12239"/>
    <cellStyle name="ColStyle15 37 2 3" xfId="12240"/>
    <cellStyle name="ColStyle15 37 2 4" xfId="12241"/>
    <cellStyle name="ColStyle15 37 3" xfId="12242"/>
    <cellStyle name="ColStyle15 37 3 2" xfId="12243"/>
    <cellStyle name="ColStyle15 37 3 3" xfId="12244"/>
    <cellStyle name="ColStyle15 37 4" xfId="12245"/>
    <cellStyle name="ColStyle15 37 4 2" xfId="12246"/>
    <cellStyle name="ColStyle15 37 5" xfId="12247"/>
    <cellStyle name="ColStyle15 38" xfId="12248"/>
    <cellStyle name="ColStyle15 38 2" xfId="12249"/>
    <cellStyle name="ColStyle15 38 2 2" xfId="12250"/>
    <cellStyle name="ColStyle15 38 2 2 2" xfId="12251"/>
    <cellStyle name="ColStyle15 38 2 2 3" xfId="12252"/>
    <cellStyle name="ColStyle15 38 2 3" xfId="12253"/>
    <cellStyle name="ColStyle15 38 2 4" xfId="12254"/>
    <cellStyle name="ColStyle15 38 3" xfId="12255"/>
    <cellStyle name="ColStyle15 38 3 2" xfId="12256"/>
    <cellStyle name="ColStyle15 38 3 3" xfId="12257"/>
    <cellStyle name="ColStyle15 38 4" xfId="12258"/>
    <cellStyle name="ColStyle15 38 4 2" xfId="12259"/>
    <cellStyle name="ColStyle15 38 5" xfId="12260"/>
    <cellStyle name="ColStyle15 39" xfId="12261"/>
    <cellStyle name="ColStyle15 39 2" xfId="12262"/>
    <cellStyle name="ColStyle15 39 2 2" xfId="12263"/>
    <cellStyle name="ColStyle15 39 2 3" xfId="12264"/>
    <cellStyle name="ColStyle15 39 3" xfId="12265"/>
    <cellStyle name="ColStyle15 39 4" xfId="12266"/>
    <cellStyle name="ColStyle15 4" xfId="12267"/>
    <cellStyle name="ColStyle15 4 10" xfId="12268"/>
    <cellStyle name="ColStyle15 4 11" xfId="12269"/>
    <cellStyle name="ColStyle15 4 12" xfId="12270"/>
    <cellStyle name="ColStyle15 4 13" xfId="12271"/>
    <cellStyle name="ColStyle15 4 14" xfId="12272"/>
    <cellStyle name="ColStyle15 4 2" xfId="12273"/>
    <cellStyle name="ColStyle15 4 2 2" xfId="12274"/>
    <cellStyle name="ColStyle15 4 2 2 2" xfId="12275"/>
    <cellStyle name="ColStyle15 4 2 2 2 2" xfId="12276"/>
    <cellStyle name="ColStyle15 4 2 2 2 3" xfId="12277"/>
    <cellStyle name="ColStyle15 4 2 2 3" xfId="12278"/>
    <cellStyle name="ColStyle15 4 2 2 4" xfId="12279"/>
    <cellStyle name="ColStyle15 4 2 3" xfId="12280"/>
    <cellStyle name="ColStyle15 4 2 3 2" xfId="12281"/>
    <cellStyle name="ColStyle15 4 2 3 3" xfId="12282"/>
    <cellStyle name="ColStyle15 4 2 4" xfId="12283"/>
    <cellStyle name="ColStyle15 4 2 4 2" xfId="12284"/>
    <cellStyle name="ColStyle15 4 2 5" xfId="12285"/>
    <cellStyle name="ColStyle15 4 3" xfId="12286"/>
    <cellStyle name="ColStyle15 4 3 2" xfId="12287"/>
    <cellStyle name="ColStyle15 4 3 2 2" xfId="12288"/>
    <cellStyle name="ColStyle15 4 3 2 3" xfId="12289"/>
    <cellStyle name="ColStyle15 4 3 3" xfId="12290"/>
    <cellStyle name="ColStyle15 4 3 4" xfId="12291"/>
    <cellStyle name="ColStyle15 4 4" xfId="12292"/>
    <cellStyle name="ColStyle15 4 4 2" xfId="12293"/>
    <cellStyle name="ColStyle15 4 4 2 2" xfId="12294"/>
    <cellStyle name="ColStyle15 4 4 2 3" xfId="12295"/>
    <cellStyle name="ColStyle15 4 4 3" xfId="12296"/>
    <cellStyle name="ColStyle15 4 4 4" xfId="12297"/>
    <cellStyle name="ColStyle15 4 5" xfId="12298"/>
    <cellStyle name="ColStyle15 4 5 2" xfId="12299"/>
    <cellStyle name="ColStyle15 4 5 3" xfId="12300"/>
    <cellStyle name="ColStyle15 4 6" xfId="12301"/>
    <cellStyle name="ColStyle15 4 6 2" xfId="12302"/>
    <cellStyle name="ColStyle15 4 6 3" xfId="12303"/>
    <cellStyle name="ColStyle15 4 7" xfId="12304"/>
    <cellStyle name="ColStyle15 4 7 2" xfId="12305"/>
    <cellStyle name="ColStyle15 4 7 3" xfId="12306"/>
    <cellStyle name="ColStyle15 4 8" xfId="12307"/>
    <cellStyle name="ColStyle15 4 8 2" xfId="12308"/>
    <cellStyle name="ColStyle15 4 9" xfId="12309"/>
    <cellStyle name="ColStyle15 4 9 2" xfId="12310"/>
    <cellStyle name="ColStyle15 40" xfId="12311"/>
    <cellStyle name="ColStyle15 40 2" xfId="12312"/>
    <cellStyle name="ColStyle15 40 2 2" xfId="12313"/>
    <cellStyle name="ColStyle15 40 2 3" xfId="12314"/>
    <cellStyle name="ColStyle15 40 3" xfId="12315"/>
    <cellStyle name="ColStyle15 40 4" xfId="12316"/>
    <cellStyle name="ColStyle15 41" xfId="12317"/>
    <cellStyle name="ColStyle15 41 2" xfId="12318"/>
    <cellStyle name="ColStyle15 41 2 2" xfId="12319"/>
    <cellStyle name="ColStyle15 41 2 3" xfId="12320"/>
    <cellStyle name="ColStyle15 41 3" xfId="12321"/>
    <cellStyle name="ColStyle15 41 4" xfId="12322"/>
    <cellStyle name="ColStyle15 42" xfId="12323"/>
    <cellStyle name="ColStyle15 42 2" xfId="12324"/>
    <cellStyle name="ColStyle15 42 2 2" xfId="12325"/>
    <cellStyle name="ColStyle15 42 2 3" xfId="12326"/>
    <cellStyle name="ColStyle15 42 3" xfId="12327"/>
    <cellStyle name="ColStyle15 42 4" xfId="12328"/>
    <cellStyle name="ColStyle15 43" xfId="12329"/>
    <cellStyle name="ColStyle15 43 2" xfId="12330"/>
    <cellStyle name="ColStyle15 43 3" xfId="12331"/>
    <cellStyle name="ColStyle15 44" xfId="12332"/>
    <cellStyle name="ColStyle15 44 2" xfId="12333"/>
    <cellStyle name="ColStyle15 44 3" xfId="12334"/>
    <cellStyle name="ColStyle15 45" xfId="12335"/>
    <cellStyle name="ColStyle15 45 2" xfId="12336"/>
    <cellStyle name="ColStyle15 46" xfId="12337"/>
    <cellStyle name="ColStyle15 46 2" xfId="12338"/>
    <cellStyle name="ColStyle15 47" xfId="12339"/>
    <cellStyle name="ColStyle15 48" xfId="12340"/>
    <cellStyle name="ColStyle15 49" xfId="12341"/>
    <cellStyle name="ColStyle15 5" xfId="12342"/>
    <cellStyle name="ColStyle15 5 10" xfId="12343"/>
    <cellStyle name="ColStyle15 5 11" xfId="12344"/>
    <cellStyle name="ColStyle15 5 12" xfId="12345"/>
    <cellStyle name="ColStyle15 5 13" xfId="12346"/>
    <cellStyle name="ColStyle15 5 14" xfId="12347"/>
    <cellStyle name="ColStyle15 5 2" xfId="12348"/>
    <cellStyle name="ColStyle15 5 2 2" xfId="12349"/>
    <cellStyle name="ColStyle15 5 2 2 2" xfId="12350"/>
    <cellStyle name="ColStyle15 5 2 2 2 2" xfId="12351"/>
    <cellStyle name="ColStyle15 5 2 2 2 3" xfId="12352"/>
    <cellStyle name="ColStyle15 5 2 2 3" xfId="12353"/>
    <cellStyle name="ColStyle15 5 2 2 4" xfId="12354"/>
    <cellStyle name="ColStyle15 5 2 3" xfId="12355"/>
    <cellStyle name="ColStyle15 5 2 3 2" xfId="12356"/>
    <cellStyle name="ColStyle15 5 2 3 3" xfId="12357"/>
    <cellStyle name="ColStyle15 5 2 4" xfId="12358"/>
    <cellStyle name="ColStyle15 5 2 4 2" xfId="12359"/>
    <cellStyle name="ColStyle15 5 2 5" xfId="12360"/>
    <cellStyle name="ColStyle15 5 3" xfId="12361"/>
    <cellStyle name="ColStyle15 5 3 2" xfId="12362"/>
    <cellStyle name="ColStyle15 5 3 2 2" xfId="12363"/>
    <cellStyle name="ColStyle15 5 3 2 3" xfId="12364"/>
    <cellStyle name="ColStyle15 5 3 3" xfId="12365"/>
    <cellStyle name="ColStyle15 5 3 4" xfId="12366"/>
    <cellStyle name="ColStyle15 5 4" xfId="12367"/>
    <cellStyle name="ColStyle15 5 4 2" xfId="12368"/>
    <cellStyle name="ColStyle15 5 4 2 2" xfId="12369"/>
    <cellStyle name="ColStyle15 5 4 2 3" xfId="12370"/>
    <cellStyle name="ColStyle15 5 4 3" xfId="12371"/>
    <cellStyle name="ColStyle15 5 4 4" xfId="12372"/>
    <cellStyle name="ColStyle15 5 5" xfId="12373"/>
    <cellStyle name="ColStyle15 5 5 2" xfId="12374"/>
    <cellStyle name="ColStyle15 5 5 3" xfId="12375"/>
    <cellStyle name="ColStyle15 5 6" xfId="12376"/>
    <cellStyle name="ColStyle15 5 6 2" xfId="12377"/>
    <cellStyle name="ColStyle15 5 6 3" xfId="12378"/>
    <cellStyle name="ColStyle15 5 7" xfId="12379"/>
    <cellStyle name="ColStyle15 5 7 2" xfId="12380"/>
    <cellStyle name="ColStyle15 5 7 3" xfId="12381"/>
    <cellStyle name="ColStyle15 5 8" xfId="12382"/>
    <cellStyle name="ColStyle15 5 8 2" xfId="12383"/>
    <cellStyle name="ColStyle15 5 9" xfId="12384"/>
    <cellStyle name="ColStyle15 5 9 2" xfId="12385"/>
    <cellStyle name="ColStyle15 50" xfId="12386"/>
    <cellStyle name="ColStyle15 51" xfId="12387"/>
    <cellStyle name="ColStyle15 52" xfId="12388"/>
    <cellStyle name="ColStyle15 53" xfId="12389"/>
    <cellStyle name="ColStyle15 54" xfId="12390"/>
    <cellStyle name="ColStyle15 55" xfId="12391"/>
    <cellStyle name="ColStyle15 6" xfId="12392"/>
    <cellStyle name="ColStyle15 6 10" xfId="12393"/>
    <cellStyle name="ColStyle15 6 11" xfId="12394"/>
    <cellStyle name="ColStyle15 6 12" xfId="12395"/>
    <cellStyle name="ColStyle15 6 13" xfId="12396"/>
    <cellStyle name="ColStyle15 6 14" xfId="12397"/>
    <cellStyle name="ColStyle15 6 2" xfId="12398"/>
    <cellStyle name="ColStyle15 6 2 2" xfId="12399"/>
    <cellStyle name="ColStyle15 6 2 2 2" xfId="12400"/>
    <cellStyle name="ColStyle15 6 2 2 2 2" xfId="12401"/>
    <cellStyle name="ColStyle15 6 2 2 2 3" xfId="12402"/>
    <cellStyle name="ColStyle15 6 2 2 3" xfId="12403"/>
    <cellStyle name="ColStyle15 6 2 2 4" xfId="12404"/>
    <cellStyle name="ColStyle15 6 2 3" xfId="12405"/>
    <cellStyle name="ColStyle15 6 2 3 2" xfId="12406"/>
    <cellStyle name="ColStyle15 6 2 3 3" xfId="12407"/>
    <cellStyle name="ColStyle15 6 2 4" xfId="12408"/>
    <cellStyle name="ColStyle15 6 2 4 2" xfId="12409"/>
    <cellStyle name="ColStyle15 6 2 5" xfId="12410"/>
    <cellStyle name="ColStyle15 6 3" xfId="12411"/>
    <cellStyle name="ColStyle15 6 3 2" xfId="12412"/>
    <cellStyle name="ColStyle15 6 3 2 2" xfId="12413"/>
    <cellStyle name="ColStyle15 6 3 2 3" xfId="12414"/>
    <cellStyle name="ColStyle15 6 3 3" xfId="12415"/>
    <cellStyle name="ColStyle15 6 3 4" xfId="12416"/>
    <cellStyle name="ColStyle15 6 4" xfId="12417"/>
    <cellStyle name="ColStyle15 6 4 2" xfId="12418"/>
    <cellStyle name="ColStyle15 6 4 2 2" xfId="12419"/>
    <cellStyle name="ColStyle15 6 4 2 3" xfId="12420"/>
    <cellStyle name="ColStyle15 6 4 3" xfId="12421"/>
    <cellStyle name="ColStyle15 6 4 4" xfId="12422"/>
    <cellStyle name="ColStyle15 6 5" xfId="12423"/>
    <cellStyle name="ColStyle15 6 5 2" xfId="12424"/>
    <cellStyle name="ColStyle15 6 5 3" xfId="12425"/>
    <cellStyle name="ColStyle15 6 6" xfId="12426"/>
    <cellStyle name="ColStyle15 6 6 2" xfId="12427"/>
    <cellStyle name="ColStyle15 6 6 3" xfId="12428"/>
    <cellStyle name="ColStyle15 6 7" xfId="12429"/>
    <cellStyle name="ColStyle15 6 7 2" xfId="12430"/>
    <cellStyle name="ColStyle15 6 7 3" xfId="12431"/>
    <cellStyle name="ColStyle15 6 8" xfId="12432"/>
    <cellStyle name="ColStyle15 6 8 2" xfId="12433"/>
    <cellStyle name="ColStyle15 6 9" xfId="12434"/>
    <cellStyle name="ColStyle15 6 9 2" xfId="12435"/>
    <cellStyle name="ColStyle15 7" xfId="12436"/>
    <cellStyle name="ColStyle15 7 10" xfId="12437"/>
    <cellStyle name="ColStyle15 7 2" xfId="12438"/>
    <cellStyle name="ColStyle15 7 2 2" xfId="12439"/>
    <cellStyle name="ColStyle15 7 2 2 2" xfId="12440"/>
    <cellStyle name="ColStyle15 7 2 2 2 2" xfId="12441"/>
    <cellStyle name="ColStyle15 7 2 2 2 3" xfId="12442"/>
    <cellStyle name="ColStyle15 7 2 2 3" xfId="12443"/>
    <cellStyle name="ColStyle15 7 2 2 4" xfId="12444"/>
    <cellStyle name="ColStyle15 7 2 3" xfId="12445"/>
    <cellStyle name="ColStyle15 7 2 3 2" xfId="12446"/>
    <cellStyle name="ColStyle15 7 2 3 3" xfId="12447"/>
    <cellStyle name="ColStyle15 7 2 4" xfId="12448"/>
    <cellStyle name="ColStyle15 7 2 4 2" xfId="12449"/>
    <cellStyle name="ColStyle15 7 2 5" xfId="12450"/>
    <cellStyle name="ColStyle15 7 3" xfId="12451"/>
    <cellStyle name="ColStyle15 7 3 2" xfId="12452"/>
    <cellStyle name="ColStyle15 7 3 2 2" xfId="12453"/>
    <cellStyle name="ColStyle15 7 3 2 3" xfId="12454"/>
    <cellStyle name="ColStyle15 7 3 3" xfId="12455"/>
    <cellStyle name="ColStyle15 7 3 4" xfId="12456"/>
    <cellStyle name="ColStyle15 7 4" xfId="12457"/>
    <cellStyle name="ColStyle15 7 4 2" xfId="12458"/>
    <cellStyle name="ColStyle15 7 4 2 2" xfId="12459"/>
    <cellStyle name="ColStyle15 7 4 2 3" xfId="12460"/>
    <cellStyle name="ColStyle15 7 4 3" xfId="12461"/>
    <cellStyle name="ColStyle15 7 4 4" xfId="12462"/>
    <cellStyle name="ColStyle15 7 5" xfId="12463"/>
    <cellStyle name="ColStyle15 7 5 2" xfId="12464"/>
    <cellStyle name="ColStyle15 7 5 3" xfId="12465"/>
    <cellStyle name="ColStyle15 7 6" xfId="12466"/>
    <cellStyle name="ColStyle15 7 6 2" xfId="12467"/>
    <cellStyle name="ColStyle15 7 6 3" xfId="12468"/>
    <cellStyle name="ColStyle15 7 7" xfId="12469"/>
    <cellStyle name="ColStyle15 7 7 2" xfId="12470"/>
    <cellStyle name="ColStyle15 7 7 3" xfId="12471"/>
    <cellStyle name="ColStyle15 7 8" xfId="12472"/>
    <cellStyle name="ColStyle15 7 9" xfId="12473"/>
    <cellStyle name="ColStyle15 8" xfId="12474"/>
    <cellStyle name="ColStyle15 8 10" xfId="12475"/>
    <cellStyle name="ColStyle15 8 2" xfId="12476"/>
    <cellStyle name="ColStyle15 8 2 2" xfId="12477"/>
    <cellStyle name="ColStyle15 8 2 2 2" xfId="12478"/>
    <cellStyle name="ColStyle15 8 2 2 2 2" xfId="12479"/>
    <cellStyle name="ColStyle15 8 2 2 2 3" xfId="12480"/>
    <cellStyle name="ColStyle15 8 2 2 3" xfId="12481"/>
    <cellStyle name="ColStyle15 8 2 2 4" xfId="12482"/>
    <cellStyle name="ColStyle15 8 2 3" xfId="12483"/>
    <cellStyle name="ColStyle15 8 2 3 2" xfId="12484"/>
    <cellStyle name="ColStyle15 8 2 3 3" xfId="12485"/>
    <cellStyle name="ColStyle15 8 2 4" xfId="12486"/>
    <cellStyle name="ColStyle15 8 2 4 2" xfId="12487"/>
    <cellStyle name="ColStyle15 8 2 5" xfId="12488"/>
    <cellStyle name="ColStyle15 8 3" xfId="12489"/>
    <cellStyle name="ColStyle15 8 3 2" xfId="12490"/>
    <cellStyle name="ColStyle15 8 3 2 2" xfId="12491"/>
    <cellStyle name="ColStyle15 8 3 2 3" xfId="12492"/>
    <cellStyle name="ColStyle15 8 3 3" xfId="12493"/>
    <cellStyle name="ColStyle15 8 3 4" xfId="12494"/>
    <cellStyle name="ColStyle15 8 4" xfId="12495"/>
    <cellStyle name="ColStyle15 8 4 2" xfId="12496"/>
    <cellStyle name="ColStyle15 8 4 2 2" xfId="12497"/>
    <cellStyle name="ColStyle15 8 4 2 3" xfId="12498"/>
    <cellStyle name="ColStyle15 8 4 3" xfId="12499"/>
    <cellStyle name="ColStyle15 8 4 4" xfId="12500"/>
    <cellStyle name="ColStyle15 8 5" xfId="12501"/>
    <cellStyle name="ColStyle15 8 5 2" xfId="12502"/>
    <cellStyle name="ColStyle15 8 5 3" xfId="12503"/>
    <cellStyle name="ColStyle15 8 6" xfId="12504"/>
    <cellStyle name="ColStyle15 8 6 2" xfId="12505"/>
    <cellStyle name="ColStyle15 8 6 3" xfId="12506"/>
    <cellStyle name="ColStyle15 8 7" xfId="12507"/>
    <cellStyle name="ColStyle15 8 7 2" xfId="12508"/>
    <cellStyle name="ColStyle15 8 7 3" xfId="12509"/>
    <cellStyle name="ColStyle15 8 8" xfId="12510"/>
    <cellStyle name="ColStyle15 8 9" xfId="12511"/>
    <cellStyle name="ColStyle15 9" xfId="12512"/>
    <cellStyle name="ColStyle15 9 10" xfId="12513"/>
    <cellStyle name="ColStyle15 9 2" xfId="12514"/>
    <cellStyle name="ColStyle15 9 2 2" xfId="12515"/>
    <cellStyle name="ColStyle15 9 2 2 2" xfId="12516"/>
    <cellStyle name="ColStyle15 9 2 2 2 2" xfId="12517"/>
    <cellStyle name="ColStyle15 9 2 2 2 3" xfId="12518"/>
    <cellStyle name="ColStyle15 9 2 2 3" xfId="12519"/>
    <cellStyle name="ColStyle15 9 2 2 4" xfId="12520"/>
    <cellStyle name="ColStyle15 9 2 3" xfId="12521"/>
    <cellStyle name="ColStyle15 9 2 3 2" xfId="12522"/>
    <cellStyle name="ColStyle15 9 2 3 3" xfId="12523"/>
    <cellStyle name="ColStyle15 9 2 4" xfId="12524"/>
    <cellStyle name="ColStyle15 9 2 4 2" xfId="12525"/>
    <cellStyle name="ColStyle15 9 2 5" xfId="12526"/>
    <cellStyle name="ColStyle15 9 3" xfId="12527"/>
    <cellStyle name="ColStyle15 9 3 2" xfId="12528"/>
    <cellStyle name="ColStyle15 9 3 2 2" xfId="12529"/>
    <cellStyle name="ColStyle15 9 3 2 3" xfId="12530"/>
    <cellStyle name="ColStyle15 9 3 3" xfId="12531"/>
    <cellStyle name="ColStyle15 9 3 4" xfId="12532"/>
    <cellStyle name="ColStyle15 9 4" xfId="12533"/>
    <cellStyle name="ColStyle15 9 4 2" xfId="12534"/>
    <cellStyle name="ColStyle15 9 4 2 2" xfId="12535"/>
    <cellStyle name="ColStyle15 9 4 2 3" xfId="12536"/>
    <cellStyle name="ColStyle15 9 4 3" xfId="12537"/>
    <cellStyle name="ColStyle15 9 4 4" xfId="12538"/>
    <cellStyle name="ColStyle15 9 5" xfId="12539"/>
    <cellStyle name="ColStyle15 9 5 2" xfId="12540"/>
    <cellStyle name="ColStyle15 9 5 3" xfId="12541"/>
    <cellStyle name="ColStyle15 9 6" xfId="12542"/>
    <cellStyle name="ColStyle15 9 6 2" xfId="12543"/>
    <cellStyle name="ColStyle15 9 6 3" xfId="12544"/>
    <cellStyle name="ColStyle15 9 7" xfId="12545"/>
    <cellStyle name="ColStyle15 9 7 2" xfId="12546"/>
    <cellStyle name="ColStyle15 9 7 3" xfId="12547"/>
    <cellStyle name="ColStyle15 9 8" xfId="12548"/>
    <cellStyle name="ColStyle15 9 9" xfId="12549"/>
    <cellStyle name="ColStyle16" xfId="12550"/>
    <cellStyle name="ColStyle16 10" xfId="12551"/>
    <cellStyle name="ColStyle16 10 10" xfId="12552"/>
    <cellStyle name="ColStyle16 10 2" xfId="12553"/>
    <cellStyle name="ColStyle16 10 2 2" xfId="12554"/>
    <cellStyle name="ColStyle16 10 2 2 2" xfId="12555"/>
    <cellStyle name="ColStyle16 10 2 2 2 2" xfId="12556"/>
    <cellStyle name="ColStyle16 10 2 2 2 3" xfId="12557"/>
    <cellStyle name="ColStyle16 10 2 2 3" xfId="12558"/>
    <cellStyle name="ColStyle16 10 2 2 4" xfId="12559"/>
    <cellStyle name="ColStyle16 10 2 3" xfId="12560"/>
    <cellStyle name="ColStyle16 10 2 3 2" xfId="12561"/>
    <cellStyle name="ColStyle16 10 2 3 3" xfId="12562"/>
    <cellStyle name="ColStyle16 10 2 4" xfId="12563"/>
    <cellStyle name="ColStyle16 10 2 4 2" xfId="12564"/>
    <cellStyle name="ColStyle16 10 2 5" xfId="12565"/>
    <cellStyle name="ColStyle16 10 3" xfId="12566"/>
    <cellStyle name="ColStyle16 10 3 2" xfId="12567"/>
    <cellStyle name="ColStyle16 10 3 2 2" xfId="12568"/>
    <cellStyle name="ColStyle16 10 3 2 3" xfId="12569"/>
    <cellStyle name="ColStyle16 10 3 3" xfId="12570"/>
    <cellStyle name="ColStyle16 10 3 4" xfId="12571"/>
    <cellStyle name="ColStyle16 10 4" xfId="12572"/>
    <cellStyle name="ColStyle16 10 4 2" xfId="12573"/>
    <cellStyle name="ColStyle16 10 4 2 2" xfId="12574"/>
    <cellStyle name="ColStyle16 10 4 2 3" xfId="12575"/>
    <cellStyle name="ColStyle16 10 4 3" xfId="12576"/>
    <cellStyle name="ColStyle16 10 4 4" xfId="12577"/>
    <cellStyle name="ColStyle16 10 5" xfId="12578"/>
    <cellStyle name="ColStyle16 10 5 2" xfId="12579"/>
    <cellStyle name="ColStyle16 10 5 3" xfId="12580"/>
    <cellStyle name="ColStyle16 10 6" xfId="12581"/>
    <cellStyle name="ColStyle16 10 6 2" xfId="12582"/>
    <cellStyle name="ColStyle16 10 6 3" xfId="12583"/>
    <cellStyle name="ColStyle16 10 7" xfId="12584"/>
    <cellStyle name="ColStyle16 10 7 2" xfId="12585"/>
    <cellStyle name="ColStyle16 10 7 3" xfId="12586"/>
    <cellStyle name="ColStyle16 10 8" xfId="12587"/>
    <cellStyle name="ColStyle16 10 9" xfId="12588"/>
    <cellStyle name="ColStyle16 11" xfId="12589"/>
    <cellStyle name="ColStyle16 11 10" xfId="12590"/>
    <cellStyle name="ColStyle16 11 2" xfId="12591"/>
    <cellStyle name="ColStyle16 11 2 2" xfId="12592"/>
    <cellStyle name="ColStyle16 11 2 2 2" xfId="12593"/>
    <cellStyle name="ColStyle16 11 2 2 2 2" xfId="12594"/>
    <cellStyle name="ColStyle16 11 2 2 2 3" xfId="12595"/>
    <cellStyle name="ColStyle16 11 2 2 3" xfId="12596"/>
    <cellStyle name="ColStyle16 11 2 2 4" xfId="12597"/>
    <cellStyle name="ColStyle16 11 2 3" xfId="12598"/>
    <cellStyle name="ColStyle16 11 2 3 2" xfId="12599"/>
    <cellStyle name="ColStyle16 11 2 3 3" xfId="12600"/>
    <cellStyle name="ColStyle16 11 2 4" xfId="12601"/>
    <cellStyle name="ColStyle16 11 2 4 2" xfId="12602"/>
    <cellStyle name="ColStyle16 11 2 5" xfId="12603"/>
    <cellStyle name="ColStyle16 11 3" xfId="12604"/>
    <cellStyle name="ColStyle16 11 3 2" xfId="12605"/>
    <cellStyle name="ColStyle16 11 3 2 2" xfId="12606"/>
    <cellStyle name="ColStyle16 11 3 2 3" xfId="12607"/>
    <cellStyle name="ColStyle16 11 3 3" xfId="12608"/>
    <cellStyle name="ColStyle16 11 3 4" xfId="12609"/>
    <cellStyle name="ColStyle16 11 4" xfId="12610"/>
    <cellStyle name="ColStyle16 11 4 2" xfId="12611"/>
    <cellStyle name="ColStyle16 11 4 2 2" xfId="12612"/>
    <cellStyle name="ColStyle16 11 4 2 3" xfId="12613"/>
    <cellStyle name="ColStyle16 11 4 3" xfId="12614"/>
    <cellStyle name="ColStyle16 11 4 4" xfId="12615"/>
    <cellStyle name="ColStyle16 11 5" xfId="12616"/>
    <cellStyle name="ColStyle16 11 5 2" xfId="12617"/>
    <cellStyle name="ColStyle16 11 5 3" xfId="12618"/>
    <cellStyle name="ColStyle16 11 6" xfId="12619"/>
    <cellStyle name="ColStyle16 11 6 2" xfId="12620"/>
    <cellStyle name="ColStyle16 11 6 3" xfId="12621"/>
    <cellStyle name="ColStyle16 11 7" xfId="12622"/>
    <cellStyle name="ColStyle16 11 7 2" xfId="12623"/>
    <cellStyle name="ColStyle16 11 7 3" xfId="12624"/>
    <cellStyle name="ColStyle16 11 8" xfId="12625"/>
    <cellStyle name="ColStyle16 11 9" xfId="12626"/>
    <cellStyle name="ColStyle16 12" xfId="12627"/>
    <cellStyle name="ColStyle16 12 10" xfId="12628"/>
    <cellStyle name="ColStyle16 12 2" xfId="12629"/>
    <cellStyle name="ColStyle16 12 2 2" xfId="12630"/>
    <cellStyle name="ColStyle16 12 2 2 2" xfId="12631"/>
    <cellStyle name="ColStyle16 12 2 2 2 2" xfId="12632"/>
    <cellStyle name="ColStyle16 12 2 2 2 3" xfId="12633"/>
    <cellStyle name="ColStyle16 12 2 2 3" xfId="12634"/>
    <cellStyle name="ColStyle16 12 2 2 4" xfId="12635"/>
    <cellStyle name="ColStyle16 12 2 3" xfId="12636"/>
    <cellStyle name="ColStyle16 12 2 3 2" xfId="12637"/>
    <cellStyle name="ColStyle16 12 2 3 3" xfId="12638"/>
    <cellStyle name="ColStyle16 12 2 4" xfId="12639"/>
    <cellStyle name="ColStyle16 12 2 4 2" xfId="12640"/>
    <cellStyle name="ColStyle16 12 2 5" xfId="12641"/>
    <cellStyle name="ColStyle16 12 3" xfId="12642"/>
    <cellStyle name="ColStyle16 12 3 2" xfId="12643"/>
    <cellStyle name="ColStyle16 12 3 2 2" xfId="12644"/>
    <cellStyle name="ColStyle16 12 3 2 3" xfId="12645"/>
    <cellStyle name="ColStyle16 12 3 3" xfId="12646"/>
    <cellStyle name="ColStyle16 12 3 4" xfId="12647"/>
    <cellStyle name="ColStyle16 12 4" xfId="12648"/>
    <cellStyle name="ColStyle16 12 4 2" xfId="12649"/>
    <cellStyle name="ColStyle16 12 4 2 2" xfId="12650"/>
    <cellStyle name="ColStyle16 12 4 2 3" xfId="12651"/>
    <cellStyle name="ColStyle16 12 4 3" xfId="12652"/>
    <cellStyle name="ColStyle16 12 4 4" xfId="12653"/>
    <cellStyle name="ColStyle16 12 5" xfId="12654"/>
    <cellStyle name="ColStyle16 12 5 2" xfId="12655"/>
    <cellStyle name="ColStyle16 12 5 3" xfId="12656"/>
    <cellStyle name="ColStyle16 12 6" xfId="12657"/>
    <cellStyle name="ColStyle16 12 6 2" xfId="12658"/>
    <cellStyle name="ColStyle16 12 6 3" xfId="12659"/>
    <cellStyle name="ColStyle16 12 7" xfId="12660"/>
    <cellStyle name="ColStyle16 12 7 2" xfId="12661"/>
    <cellStyle name="ColStyle16 12 7 3" xfId="12662"/>
    <cellStyle name="ColStyle16 12 8" xfId="12663"/>
    <cellStyle name="ColStyle16 12 9" xfId="12664"/>
    <cellStyle name="ColStyle16 13" xfId="12665"/>
    <cellStyle name="ColStyle16 13 10" xfId="12666"/>
    <cellStyle name="ColStyle16 13 2" xfId="12667"/>
    <cellStyle name="ColStyle16 13 2 2" xfId="12668"/>
    <cellStyle name="ColStyle16 13 2 2 2" xfId="12669"/>
    <cellStyle name="ColStyle16 13 2 2 2 2" xfId="12670"/>
    <cellStyle name="ColStyle16 13 2 2 2 3" xfId="12671"/>
    <cellStyle name="ColStyle16 13 2 2 3" xfId="12672"/>
    <cellStyle name="ColStyle16 13 2 2 4" xfId="12673"/>
    <cellStyle name="ColStyle16 13 2 3" xfId="12674"/>
    <cellStyle name="ColStyle16 13 2 3 2" xfId="12675"/>
    <cellStyle name="ColStyle16 13 2 3 3" xfId="12676"/>
    <cellStyle name="ColStyle16 13 2 4" xfId="12677"/>
    <cellStyle name="ColStyle16 13 2 4 2" xfId="12678"/>
    <cellStyle name="ColStyle16 13 2 5" xfId="12679"/>
    <cellStyle name="ColStyle16 13 3" xfId="12680"/>
    <cellStyle name="ColStyle16 13 3 2" xfId="12681"/>
    <cellStyle name="ColStyle16 13 3 2 2" xfId="12682"/>
    <cellStyle name="ColStyle16 13 3 2 3" xfId="12683"/>
    <cellStyle name="ColStyle16 13 3 3" xfId="12684"/>
    <cellStyle name="ColStyle16 13 3 4" xfId="12685"/>
    <cellStyle name="ColStyle16 13 4" xfId="12686"/>
    <cellStyle name="ColStyle16 13 4 2" xfId="12687"/>
    <cellStyle name="ColStyle16 13 4 2 2" xfId="12688"/>
    <cellStyle name="ColStyle16 13 4 2 3" xfId="12689"/>
    <cellStyle name="ColStyle16 13 4 3" xfId="12690"/>
    <cellStyle name="ColStyle16 13 4 4" xfId="12691"/>
    <cellStyle name="ColStyle16 13 5" xfId="12692"/>
    <cellStyle name="ColStyle16 13 5 2" xfId="12693"/>
    <cellStyle name="ColStyle16 13 5 3" xfId="12694"/>
    <cellStyle name="ColStyle16 13 6" xfId="12695"/>
    <cellStyle name="ColStyle16 13 6 2" xfId="12696"/>
    <cellStyle name="ColStyle16 13 6 3" xfId="12697"/>
    <cellStyle name="ColStyle16 13 7" xfId="12698"/>
    <cellStyle name="ColStyle16 13 7 2" xfId="12699"/>
    <cellStyle name="ColStyle16 13 7 3" xfId="12700"/>
    <cellStyle name="ColStyle16 13 8" xfId="12701"/>
    <cellStyle name="ColStyle16 13 9" xfId="12702"/>
    <cellStyle name="ColStyle16 14" xfId="12703"/>
    <cellStyle name="ColStyle16 14 10" xfId="12704"/>
    <cellStyle name="ColStyle16 14 2" xfId="12705"/>
    <cellStyle name="ColStyle16 14 2 2" xfId="12706"/>
    <cellStyle name="ColStyle16 14 2 2 2" xfId="12707"/>
    <cellStyle name="ColStyle16 14 2 2 2 2" xfId="12708"/>
    <cellStyle name="ColStyle16 14 2 2 2 3" xfId="12709"/>
    <cellStyle name="ColStyle16 14 2 2 3" xfId="12710"/>
    <cellStyle name="ColStyle16 14 2 2 4" xfId="12711"/>
    <cellStyle name="ColStyle16 14 2 3" xfId="12712"/>
    <cellStyle name="ColStyle16 14 2 3 2" xfId="12713"/>
    <cellStyle name="ColStyle16 14 2 3 3" xfId="12714"/>
    <cellStyle name="ColStyle16 14 2 4" xfId="12715"/>
    <cellStyle name="ColStyle16 14 2 4 2" xfId="12716"/>
    <cellStyle name="ColStyle16 14 2 5" xfId="12717"/>
    <cellStyle name="ColStyle16 14 3" xfId="12718"/>
    <cellStyle name="ColStyle16 14 3 2" xfId="12719"/>
    <cellStyle name="ColStyle16 14 3 2 2" xfId="12720"/>
    <cellStyle name="ColStyle16 14 3 2 3" xfId="12721"/>
    <cellStyle name="ColStyle16 14 3 3" xfId="12722"/>
    <cellStyle name="ColStyle16 14 3 4" xfId="12723"/>
    <cellStyle name="ColStyle16 14 4" xfId="12724"/>
    <cellStyle name="ColStyle16 14 4 2" xfId="12725"/>
    <cellStyle name="ColStyle16 14 4 2 2" xfId="12726"/>
    <cellStyle name="ColStyle16 14 4 2 3" xfId="12727"/>
    <cellStyle name="ColStyle16 14 4 3" xfId="12728"/>
    <cellStyle name="ColStyle16 14 4 4" xfId="12729"/>
    <cellStyle name="ColStyle16 14 5" xfId="12730"/>
    <cellStyle name="ColStyle16 14 5 2" xfId="12731"/>
    <cellStyle name="ColStyle16 14 5 3" xfId="12732"/>
    <cellStyle name="ColStyle16 14 6" xfId="12733"/>
    <cellStyle name="ColStyle16 14 6 2" xfId="12734"/>
    <cellStyle name="ColStyle16 14 6 3" xfId="12735"/>
    <cellStyle name="ColStyle16 14 7" xfId="12736"/>
    <cellStyle name="ColStyle16 14 7 2" xfId="12737"/>
    <cellStyle name="ColStyle16 14 7 3" xfId="12738"/>
    <cellStyle name="ColStyle16 14 8" xfId="12739"/>
    <cellStyle name="ColStyle16 14 9" xfId="12740"/>
    <cellStyle name="ColStyle16 15" xfId="12741"/>
    <cellStyle name="ColStyle16 15 10" xfId="12742"/>
    <cellStyle name="ColStyle16 15 2" xfId="12743"/>
    <cellStyle name="ColStyle16 15 2 2" xfId="12744"/>
    <cellStyle name="ColStyle16 15 2 2 2" xfId="12745"/>
    <cellStyle name="ColStyle16 15 2 2 2 2" xfId="12746"/>
    <cellStyle name="ColStyle16 15 2 2 2 3" xfId="12747"/>
    <cellStyle name="ColStyle16 15 2 2 3" xfId="12748"/>
    <cellStyle name="ColStyle16 15 2 2 4" xfId="12749"/>
    <cellStyle name="ColStyle16 15 2 3" xfId="12750"/>
    <cellStyle name="ColStyle16 15 2 3 2" xfId="12751"/>
    <cellStyle name="ColStyle16 15 2 3 3" xfId="12752"/>
    <cellStyle name="ColStyle16 15 2 4" xfId="12753"/>
    <cellStyle name="ColStyle16 15 2 4 2" xfId="12754"/>
    <cellStyle name="ColStyle16 15 2 5" xfId="12755"/>
    <cellStyle name="ColStyle16 15 3" xfId="12756"/>
    <cellStyle name="ColStyle16 15 3 2" xfId="12757"/>
    <cellStyle name="ColStyle16 15 3 2 2" xfId="12758"/>
    <cellStyle name="ColStyle16 15 3 2 3" xfId="12759"/>
    <cellStyle name="ColStyle16 15 3 3" xfId="12760"/>
    <cellStyle name="ColStyle16 15 3 4" xfId="12761"/>
    <cellStyle name="ColStyle16 15 4" xfId="12762"/>
    <cellStyle name="ColStyle16 15 4 2" xfId="12763"/>
    <cellStyle name="ColStyle16 15 4 2 2" xfId="12764"/>
    <cellStyle name="ColStyle16 15 4 2 3" xfId="12765"/>
    <cellStyle name="ColStyle16 15 4 3" xfId="12766"/>
    <cellStyle name="ColStyle16 15 4 4" xfId="12767"/>
    <cellStyle name="ColStyle16 15 5" xfId="12768"/>
    <cellStyle name="ColStyle16 15 5 2" xfId="12769"/>
    <cellStyle name="ColStyle16 15 5 3" xfId="12770"/>
    <cellStyle name="ColStyle16 15 6" xfId="12771"/>
    <cellStyle name="ColStyle16 15 6 2" xfId="12772"/>
    <cellStyle name="ColStyle16 15 6 3" xfId="12773"/>
    <cellStyle name="ColStyle16 15 7" xfId="12774"/>
    <cellStyle name="ColStyle16 15 7 2" xfId="12775"/>
    <cellStyle name="ColStyle16 15 7 3" xfId="12776"/>
    <cellStyle name="ColStyle16 15 8" xfId="12777"/>
    <cellStyle name="ColStyle16 15 9" xfId="12778"/>
    <cellStyle name="ColStyle16 16" xfId="12779"/>
    <cellStyle name="ColStyle16 16 10" xfId="12780"/>
    <cellStyle name="ColStyle16 16 2" xfId="12781"/>
    <cellStyle name="ColStyle16 16 2 2" xfId="12782"/>
    <cellStyle name="ColStyle16 16 2 2 2" xfId="12783"/>
    <cellStyle name="ColStyle16 16 2 2 2 2" xfId="12784"/>
    <cellStyle name="ColStyle16 16 2 2 2 3" xfId="12785"/>
    <cellStyle name="ColStyle16 16 2 2 3" xfId="12786"/>
    <cellStyle name="ColStyle16 16 2 2 4" xfId="12787"/>
    <cellStyle name="ColStyle16 16 2 3" xfId="12788"/>
    <cellStyle name="ColStyle16 16 2 3 2" xfId="12789"/>
    <cellStyle name="ColStyle16 16 2 3 3" xfId="12790"/>
    <cellStyle name="ColStyle16 16 2 4" xfId="12791"/>
    <cellStyle name="ColStyle16 16 2 4 2" xfId="12792"/>
    <cellStyle name="ColStyle16 16 2 5" xfId="12793"/>
    <cellStyle name="ColStyle16 16 3" xfId="12794"/>
    <cellStyle name="ColStyle16 16 3 2" xfId="12795"/>
    <cellStyle name="ColStyle16 16 3 2 2" xfId="12796"/>
    <cellStyle name="ColStyle16 16 3 2 3" xfId="12797"/>
    <cellStyle name="ColStyle16 16 3 3" xfId="12798"/>
    <cellStyle name="ColStyle16 16 3 4" xfId="12799"/>
    <cellStyle name="ColStyle16 16 4" xfId="12800"/>
    <cellStyle name="ColStyle16 16 4 2" xfId="12801"/>
    <cellStyle name="ColStyle16 16 4 2 2" xfId="12802"/>
    <cellStyle name="ColStyle16 16 4 2 3" xfId="12803"/>
    <cellStyle name="ColStyle16 16 4 3" xfId="12804"/>
    <cellStyle name="ColStyle16 16 4 4" xfId="12805"/>
    <cellStyle name="ColStyle16 16 5" xfId="12806"/>
    <cellStyle name="ColStyle16 16 5 2" xfId="12807"/>
    <cellStyle name="ColStyle16 16 5 3" xfId="12808"/>
    <cellStyle name="ColStyle16 16 6" xfId="12809"/>
    <cellStyle name="ColStyle16 16 6 2" xfId="12810"/>
    <cellStyle name="ColStyle16 16 6 3" xfId="12811"/>
    <cellStyle name="ColStyle16 16 7" xfId="12812"/>
    <cellStyle name="ColStyle16 16 7 2" xfId="12813"/>
    <cellStyle name="ColStyle16 16 7 3" xfId="12814"/>
    <cellStyle name="ColStyle16 16 8" xfId="12815"/>
    <cellStyle name="ColStyle16 16 9" xfId="12816"/>
    <cellStyle name="ColStyle16 17" xfId="12817"/>
    <cellStyle name="ColStyle16 17 10" xfId="12818"/>
    <cellStyle name="ColStyle16 17 2" xfId="12819"/>
    <cellStyle name="ColStyle16 17 2 2" xfId="12820"/>
    <cellStyle name="ColStyle16 17 2 2 2" xfId="12821"/>
    <cellStyle name="ColStyle16 17 2 2 2 2" xfId="12822"/>
    <cellStyle name="ColStyle16 17 2 2 2 3" xfId="12823"/>
    <cellStyle name="ColStyle16 17 2 2 3" xfId="12824"/>
    <cellStyle name="ColStyle16 17 2 2 4" xfId="12825"/>
    <cellStyle name="ColStyle16 17 2 3" xfId="12826"/>
    <cellStyle name="ColStyle16 17 2 3 2" xfId="12827"/>
    <cellStyle name="ColStyle16 17 2 3 3" xfId="12828"/>
    <cellStyle name="ColStyle16 17 2 4" xfId="12829"/>
    <cellStyle name="ColStyle16 17 2 4 2" xfId="12830"/>
    <cellStyle name="ColStyle16 17 2 5" xfId="12831"/>
    <cellStyle name="ColStyle16 17 3" xfId="12832"/>
    <cellStyle name="ColStyle16 17 3 2" xfId="12833"/>
    <cellStyle name="ColStyle16 17 3 2 2" xfId="12834"/>
    <cellStyle name="ColStyle16 17 3 2 3" xfId="12835"/>
    <cellStyle name="ColStyle16 17 3 3" xfId="12836"/>
    <cellStyle name="ColStyle16 17 3 4" xfId="12837"/>
    <cellStyle name="ColStyle16 17 4" xfId="12838"/>
    <cellStyle name="ColStyle16 17 4 2" xfId="12839"/>
    <cellStyle name="ColStyle16 17 4 2 2" xfId="12840"/>
    <cellStyle name="ColStyle16 17 4 2 3" xfId="12841"/>
    <cellStyle name="ColStyle16 17 4 3" xfId="12842"/>
    <cellStyle name="ColStyle16 17 4 4" xfId="12843"/>
    <cellStyle name="ColStyle16 17 5" xfId="12844"/>
    <cellStyle name="ColStyle16 17 5 2" xfId="12845"/>
    <cellStyle name="ColStyle16 17 5 3" xfId="12846"/>
    <cellStyle name="ColStyle16 17 6" xfId="12847"/>
    <cellStyle name="ColStyle16 17 6 2" xfId="12848"/>
    <cellStyle name="ColStyle16 17 6 3" xfId="12849"/>
    <cellStyle name="ColStyle16 17 7" xfId="12850"/>
    <cellStyle name="ColStyle16 17 7 2" xfId="12851"/>
    <cellStyle name="ColStyle16 17 7 3" xfId="12852"/>
    <cellStyle name="ColStyle16 17 8" xfId="12853"/>
    <cellStyle name="ColStyle16 17 9" xfId="12854"/>
    <cellStyle name="ColStyle16 18" xfId="12855"/>
    <cellStyle name="ColStyle16 18 10" xfId="12856"/>
    <cellStyle name="ColStyle16 18 2" xfId="12857"/>
    <cellStyle name="ColStyle16 18 2 2" xfId="12858"/>
    <cellStyle name="ColStyle16 18 2 2 2" xfId="12859"/>
    <cellStyle name="ColStyle16 18 2 2 2 2" xfId="12860"/>
    <cellStyle name="ColStyle16 18 2 2 2 3" xfId="12861"/>
    <cellStyle name="ColStyle16 18 2 2 3" xfId="12862"/>
    <cellStyle name="ColStyle16 18 2 2 4" xfId="12863"/>
    <cellStyle name="ColStyle16 18 2 3" xfId="12864"/>
    <cellStyle name="ColStyle16 18 2 3 2" xfId="12865"/>
    <cellStyle name="ColStyle16 18 2 3 3" xfId="12866"/>
    <cellStyle name="ColStyle16 18 2 4" xfId="12867"/>
    <cellStyle name="ColStyle16 18 2 4 2" xfId="12868"/>
    <cellStyle name="ColStyle16 18 2 5" xfId="12869"/>
    <cellStyle name="ColStyle16 18 3" xfId="12870"/>
    <cellStyle name="ColStyle16 18 3 2" xfId="12871"/>
    <cellStyle name="ColStyle16 18 3 2 2" xfId="12872"/>
    <cellStyle name="ColStyle16 18 3 2 3" xfId="12873"/>
    <cellStyle name="ColStyle16 18 3 3" xfId="12874"/>
    <cellStyle name="ColStyle16 18 3 4" xfId="12875"/>
    <cellStyle name="ColStyle16 18 4" xfId="12876"/>
    <cellStyle name="ColStyle16 18 4 2" xfId="12877"/>
    <cellStyle name="ColStyle16 18 4 2 2" xfId="12878"/>
    <cellStyle name="ColStyle16 18 4 2 3" xfId="12879"/>
    <cellStyle name="ColStyle16 18 4 3" xfId="12880"/>
    <cellStyle name="ColStyle16 18 4 4" xfId="12881"/>
    <cellStyle name="ColStyle16 18 5" xfId="12882"/>
    <cellStyle name="ColStyle16 18 5 2" xfId="12883"/>
    <cellStyle name="ColStyle16 18 5 3" xfId="12884"/>
    <cellStyle name="ColStyle16 18 6" xfId="12885"/>
    <cellStyle name="ColStyle16 18 6 2" xfId="12886"/>
    <cellStyle name="ColStyle16 18 6 3" xfId="12887"/>
    <cellStyle name="ColStyle16 18 7" xfId="12888"/>
    <cellStyle name="ColStyle16 18 7 2" xfId="12889"/>
    <cellStyle name="ColStyle16 18 7 3" xfId="12890"/>
    <cellStyle name="ColStyle16 18 8" xfId="12891"/>
    <cellStyle name="ColStyle16 18 9" xfId="12892"/>
    <cellStyle name="ColStyle16 19" xfId="12893"/>
    <cellStyle name="ColStyle16 19 10" xfId="12894"/>
    <cellStyle name="ColStyle16 19 2" xfId="12895"/>
    <cellStyle name="ColStyle16 19 2 2" xfId="12896"/>
    <cellStyle name="ColStyle16 19 2 2 2" xfId="12897"/>
    <cellStyle name="ColStyle16 19 2 2 2 2" xfId="12898"/>
    <cellStyle name="ColStyle16 19 2 2 2 3" xfId="12899"/>
    <cellStyle name="ColStyle16 19 2 2 3" xfId="12900"/>
    <cellStyle name="ColStyle16 19 2 2 4" xfId="12901"/>
    <cellStyle name="ColStyle16 19 2 3" xfId="12902"/>
    <cellStyle name="ColStyle16 19 2 3 2" xfId="12903"/>
    <cellStyle name="ColStyle16 19 2 3 3" xfId="12904"/>
    <cellStyle name="ColStyle16 19 2 4" xfId="12905"/>
    <cellStyle name="ColStyle16 19 2 4 2" xfId="12906"/>
    <cellStyle name="ColStyle16 19 2 5" xfId="12907"/>
    <cellStyle name="ColStyle16 19 3" xfId="12908"/>
    <cellStyle name="ColStyle16 19 3 2" xfId="12909"/>
    <cellStyle name="ColStyle16 19 3 2 2" xfId="12910"/>
    <cellStyle name="ColStyle16 19 3 2 3" xfId="12911"/>
    <cellStyle name="ColStyle16 19 3 3" xfId="12912"/>
    <cellStyle name="ColStyle16 19 3 4" xfId="12913"/>
    <cellStyle name="ColStyle16 19 4" xfId="12914"/>
    <cellStyle name="ColStyle16 19 4 2" xfId="12915"/>
    <cellStyle name="ColStyle16 19 4 2 2" xfId="12916"/>
    <cellStyle name="ColStyle16 19 4 2 3" xfId="12917"/>
    <cellStyle name="ColStyle16 19 4 3" xfId="12918"/>
    <cellStyle name="ColStyle16 19 4 4" xfId="12919"/>
    <cellStyle name="ColStyle16 19 5" xfId="12920"/>
    <cellStyle name="ColStyle16 19 5 2" xfId="12921"/>
    <cellStyle name="ColStyle16 19 5 3" xfId="12922"/>
    <cellStyle name="ColStyle16 19 6" xfId="12923"/>
    <cellStyle name="ColStyle16 19 6 2" xfId="12924"/>
    <cellStyle name="ColStyle16 19 6 3" xfId="12925"/>
    <cellStyle name="ColStyle16 19 7" xfId="12926"/>
    <cellStyle name="ColStyle16 19 7 2" xfId="12927"/>
    <cellStyle name="ColStyle16 19 7 3" xfId="12928"/>
    <cellStyle name="ColStyle16 19 8" xfId="12929"/>
    <cellStyle name="ColStyle16 19 9" xfId="12930"/>
    <cellStyle name="ColStyle16 2" xfId="12931"/>
    <cellStyle name="ColStyle16 2 10" xfId="12932"/>
    <cellStyle name="ColStyle16 2 10 2" xfId="12933"/>
    <cellStyle name="ColStyle16 2 10 2 2" xfId="12934"/>
    <cellStyle name="ColStyle16 2 10 2 3" xfId="12935"/>
    <cellStyle name="ColStyle16 2 10 3" xfId="12936"/>
    <cellStyle name="ColStyle16 2 10 4" xfId="12937"/>
    <cellStyle name="ColStyle16 2 10 5" xfId="12938"/>
    <cellStyle name="ColStyle16 2 11" xfId="12939"/>
    <cellStyle name="ColStyle16 2 11 2" xfId="12940"/>
    <cellStyle name="ColStyle16 2 11 2 2" xfId="12941"/>
    <cellStyle name="ColStyle16 2 11 2 3" xfId="12942"/>
    <cellStyle name="ColStyle16 2 11 3" xfId="12943"/>
    <cellStyle name="ColStyle16 2 11 4" xfId="12944"/>
    <cellStyle name="ColStyle16 2 11 5" xfId="12945"/>
    <cellStyle name="ColStyle16 2 12" xfId="12946"/>
    <cellStyle name="ColStyle16 2 12 2" xfId="12947"/>
    <cellStyle name="ColStyle16 2 12 2 2" xfId="12948"/>
    <cellStyle name="ColStyle16 2 12 2 3" xfId="12949"/>
    <cellStyle name="ColStyle16 2 12 3" xfId="12950"/>
    <cellStyle name="ColStyle16 2 12 4" xfId="12951"/>
    <cellStyle name="ColStyle16 2 12 5" xfId="12952"/>
    <cellStyle name="ColStyle16 2 13" xfId="12953"/>
    <cellStyle name="ColStyle16 2 13 2" xfId="12954"/>
    <cellStyle name="ColStyle16 2 13 2 2" xfId="12955"/>
    <cellStyle name="ColStyle16 2 13 2 3" xfId="12956"/>
    <cellStyle name="ColStyle16 2 13 3" xfId="12957"/>
    <cellStyle name="ColStyle16 2 13 4" xfId="12958"/>
    <cellStyle name="ColStyle16 2 13 5" xfId="12959"/>
    <cellStyle name="ColStyle16 2 14" xfId="12960"/>
    <cellStyle name="ColStyle16 2 14 2" xfId="12961"/>
    <cellStyle name="ColStyle16 2 14 2 2" xfId="12962"/>
    <cellStyle name="ColStyle16 2 14 2 3" xfId="12963"/>
    <cellStyle name="ColStyle16 2 14 3" xfId="12964"/>
    <cellStyle name="ColStyle16 2 14 4" xfId="12965"/>
    <cellStyle name="ColStyle16 2 14 5" xfId="12966"/>
    <cellStyle name="ColStyle16 2 15" xfId="12967"/>
    <cellStyle name="ColStyle16 2 15 2" xfId="12968"/>
    <cellStyle name="ColStyle16 2 15 2 2" xfId="12969"/>
    <cellStyle name="ColStyle16 2 15 2 3" xfId="12970"/>
    <cellStyle name="ColStyle16 2 15 3" xfId="12971"/>
    <cellStyle name="ColStyle16 2 15 4" xfId="12972"/>
    <cellStyle name="ColStyle16 2 15 5" xfId="12973"/>
    <cellStyle name="ColStyle16 2 16" xfId="12974"/>
    <cellStyle name="ColStyle16 2 16 2" xfId="12975"/>
    <cellStyle name="ColStyle16 2 16 2 2" xfId="12976"/>
    <cellStyle name="ColStyle16 2 16 2 3" xfId="12977"/>
    <cellStyle name="ColStyle16 2 16 3" xfId="12978"/>
    <cellStyle name="ColStyle16 2 16 4" xfId="12979"/>
    <cellStyle name="ColStyle16 2 16 5" xfId="12980"/>
    <cellStyle name="ColStyle16 2 17" xfId="12981"/>
    <cellStyle name="ColStyle16 2 17 2" xfId="12982"/>
    <cellStyle name="ColStyle16 2 17 2 2" xfId="12983"/>
    <cellStyle name="ColStyle16 2 17 2 3" xfId="12984"/>
    <cellStyle name="ColStyle16 2 17 3" xfId="12985"/>
    <cellStyle name="ColStyle16 2 17 4" xfId="12986"/>
    <cellStyle name="ColStyle16 2 17 5" xfId="12987"/>
    <cellStyle name="ColStyle16 2 18" xfId="12988"/>
    <cellStyle name="ColStyle16 2 18 2" xfId="12989"/>
    <cellStyle name="ColStyle16 2 18 2 2" xfId="12990"/>
    <cellStyle name="ColStyle16 2 18 2 3" xfId="12991"/>
    <cellStyle name="ColStyle16 2 18 3" xfId="12992"/>
    <cellStyle name="ColStyle16 2 18 4" xfId="12993"/>
    <cellStyle name="ColStyle16 2 18 5" xfId="12994"/>
    <cellStyle name="ColStyle16 2 19" xfId="12995"/>
    <cellStyle name="ColStyle16 2 19 2" xfId="12996"/>
    <cellStyle name="ColStyle16 2 19 2 2" xfId="12997"/>
    <cellStyle name="ColStyle16 2 19 2 3" xfId="12998"/>
    <cellStyle name="ColStyle16 2 19 3" xfId="12999"/>
    <cellStyle name="ColStyle16 2 19 4" xfId="13000"/>
    <cellStyle name="ColStyle16 2 19 5" xfId="13001"/>
    <cellStyle name="ColStyle16 2 2" xfId="13002"/>
    <cellStyle name="ColStyle16 2 2 2" xfId="13003"/>
    <cellStyle name="ColStyle16 2 2 2 2" xfId="13004"/>
    <cellStyle name="ColStyle16 2 2 2 2 2" xfId="13005"/>
    <cellStyle name="ColStyle16 2 2 2 2 3" xfId="13006"/>
    <cellStyle name="ColStyle16 2 2 2 3" xfId="13007"/>
    <cellStyle name="ColStyle16 2 2 2 4" xfId="13008"/>
    <cellStyle name="ColStyle16 2 2 3" xfId="13009"/>
    <cellStyle name="ColStyle16 2 2 3 2" xfId="13010"/>
    <cellStyle name="ColStyle16 2 2 3 2 2" xfId="13011"/>
    <cellStyle name="ColStyle16 2 2 3 2 3" xfId="13012"/>
    <cellStyle name="ColStyle16 2 2 3 3" xfId="13013"/>
    <cellStyle name="ColStyle16 2 2 3 4" xfId="13014"/>
    <cellStyle name="ColStyle16 2 2 4" xfId="13015"/>
    <cellStyle name="ColStyle16 2 2 4 2" xfId="13016"/>
    <cellStyle name="ColStyle16 2 2 4 3" xfId="13017"/>
    <cellStyle name="ColStyle16 2 2 5" xfId="13018"/>
    <cellStyle name="ColStyle16 2 2 5 2" xfId="13019"/>
    <cellStyle name="ColStyle16 2 2 6" xfId="13020"/>
    <cellStyle name="ColStyle16 2 2 7" xfId="13021"/>
    <cellStyle name="ColStyle16 2 20" xfId="13022"/>
    <cellStyle name="ColStyle16 2 20 2" xfId="13023"/>
    <cellStyle name="ColStyle16 2 20 2 2" xfId="13024"/>
    <cellStyle name="ColStyle16 2 20 2 3" xfId="13025"/>
    <cellStyle name="ColStyle16 2 20 3" xfId="13026"/>
    <cellStyle name="ColStyle16 2 20 4" xfId="13027"/>
    <cellStyle name="ColStyle16 2 20 5" xfId="13028"/>
    <cellStyle name="ColStyle16 2 21" xfId="13029"/>
    <cellStyle name="ColStyle16 2 21 2" xfId="13030"/>
    <cellStyle name="ColStyle16 2 21 2 2" xfId="13031"/>
    <cellStyle name="ColStyle16 2 21 2 3" xfId="13032"/>
    <cellStyle name="ColStyle16 2 21 3" xfId="13033"/>
    <cellStyle name="ColStyle16 2 21 4" xfId="13034"/>
    <cellStyle name="ColStyle16 2 21 5" xfId="13035"/>
    <cellStyle name="ColStyle16 2 22" xfId="13036"/>
    <cellStyle name="ColStyle16 2 22 2" xfId="13037"/>
    <cellStyle name="ColStyle16 2 22 2 2" xfId="13038"/>
    <cellStyle name="ColStyle16 2 22 2 3" xfId="13039"/>
    <cellStyle name="ColStyle16 2 22 3" xfId="13040"/>
    <cellStyle name="ColStyle16 2 22 4" xfId="13041"/>
    <cellStyle name="ColStyle16 2 23" xfId="13042"/>
    <cellStyle name="ColStyle16 2 23 2" xfId="13043"/>
    <cellStyle name="ColStyle16 2 23 3" xfId="13044"/>
    <cellStyle name="ColStyle16 2 24" xfId="13045"/>
    <cellStyle name="ColStyle16 2 24 2" xfId="13046"/>
    <cellStyle name="ColStyle16 2 24 3" xfId="13047"/>
    <cellStyle name="ColStyle16 2 25" xfId="13048"/>
    <cellStyle name="ColStyle16 2 25 2" xfId="13049"/>
    <cellStyle name="ColStyle16 2 25 3" xfId="13050"/>
    <cellStyle name="ColStyle16 2 26" xfId="13051"/>
    <cellStyle name="ColStyle16 2 26 2" xfId="13052"/>
    <cellStyle name="ColStyle16 2 27" xfId="13053"/>
    <cellStyle name="ColStyle16 2 27 2" xfId="13054"/>
    <cellStyle name="ColStyle16 2 28" xfId="13055"/>
    <cellStyle name="ColStyle16 2 29" xfId="13056"/>
    <cellStyle name="ColStyle16 2 3" xfId="13057"/>
    <cellStyle name="ColStyle16 2 3 2" xfId="13058"/>
    <cellStyle name="ColStyle16 2 3 2 2" xfId="13059"/>
    <cellStyle name="ColStyle16 2 3 2 2 2" xfId="13060"/>
    <cellStyle name="ColStyle16 2 3 2 2 3" xfId="13061"/>
    <cellStyle name="ColStyle16 2 3 2 3" xfId="13062"/>
    <cellStyle name="ColStyle16 2 3 2 4" xfId="13063"/>
    <cellStyle name="ColStyle16 2 3 3" xfId="13064"/>
    <cellStyle name="ColStyle16 2 3 3 2" xfId="13065"/>
    <cellStyle name="ColStyle16 2 3 3 3" xfId="13066"/>
    <cellStyle name="ColStyle16 2 3 4" xfId="13067"/>
    <cellStyle name="ColStyle16 2 3 5" xfId="13068"/>
    <cellStyle name="ColStyle16 2 3 6" xfId="13069"/>
    <cellStyle name="ColStyle16 2 30" xfId="13070"/>
    <cellStyle name="ColStyle16 2 31" xfId="13071"/>
    <cellStyle name="ColStyle16 2 32" xfId="13072"/>
    <cellStyle name="ColStyle16 2 4" xfId="13073"/>
    <cellStyle name="ColStyle16 2 4 2" xfId="13074"/>
    <cellStyle name="ColStyle16 2 4 2 2" xfId="13075"/>
    <cellStyle name="ColStyle16 2 4 2 3" xfId="13076"/>
    <cellStyle name="ColStyle16 2 4 3" xfId="13077"/>
    <cellStyle name="ColStyle16 2 4 4" xfId="13078"/>
    <cellStyle name="ColStyle16 2 4 5" xfId="13079"/>
    <cellStyle name="ColStyle16 2 5" xfId="13080"/>
    <cellStyle name="ColStyle16 2 5 2" xfId="13081"/>
    <cellStyle name="ColStyle16 2 5 2 2" xfId="13082"/>
    <cellStyle name="ColStyle16 2 5 2 3" xfId="13083"/>
    <cellStyle name="ColStyle16 2 5 3" xfId="13084"/>
    <cellStyle name="ColStyle16 2 5 4" xfId="13085"/>
    <cellStyle name="ColStyle16 2 5 5" xfId="13086"/>
    <cellStyle name="ColStyle16 2 6" xfId="13087"/>
    <cellStyle name="ColStyle16 2 6 2" xfId="13088"/>
    <cellStyle name="ColStyle16 2 6 2 2" xfId="13089"/>
    <cellStyle name="ColStyle16 2 6 2 3" xfId="13090"/>
    <cellStyle name="ColStyle16 2 6 3" xfId="13091"/>
    <cellStyle name="ColStyle16 2 6 4" xfId="13092"/>
    <cellStyle name="ColStyle16 2 6 5" xfId="13093"/>
    <cellStyle name="ColStyle16 2 7" xfId="13094"/>
    <cellStyle name="ColStyle16 2 7 2" xfId="13095"/>
    <cellStyle name="ColStyle16 2 7 2 2" xfId="13096"/>
    <cellStyle name="ColStyle16 2 7 2 3" xfId="13097"/>
    <cellStyle name="ColStyle16 2 7 3" xfId="13098"/>
    <cellStyle name="ColStyle16 2 7 4" xfId="13099"/>
    <cellStyle name="ColStyle16 2 7 5" xfId="13100"/>
    <cellStyle name="ColStyle16 2 8" xfId="13101"/>
    <cellStyle name="ColStyle16 2 8 2" xfId="13102"/>
    <cellStyle name="ColStyle16 2 8 2 2" xfId="13103"/>
    <cellStyle name="ColStyle16 2 8 2 3" xfId="13104"/>
    <cellStyle name="ColStyle16 2 8 3" xfId="13105"/>
    <cellStyle name="ColStyle16 2 8 4" xfId="13106"/>
    <cellStyle name="ColStyle16 2 8 5" xfId="13107"/>
    <cellStyle name="ColStyle16 2 9" xfId="13108"/>
    <cellStyle name="ColStyle16 2 9 2" xfId="13109"/>
    <cellStyle name="ColStyle16 2 9 2 2" xfId="13110"/>
    <cellStyle name="ColStyle16 2 9 2 3" xfId="13111"/>
    <cellStyle name="ColStyle16 2 9 3" xfId="13112"/>
    <cellStyle name="ColStyle16 2 9 4" xfId="13113"/>
    <cellStyle name="ColStyle16 2 9 5" xfId="13114"/>
    <cellStyle name="ColStyle16 20" xfId="13115"/>
    <cellStyle name="ColStyle16 20 10" xfId="13116"/>
    <cellStyle name="ColStyle16 20 2" xfId="13117"/>
    <cellStyle name="ColStyle16 20 2 2" xfId="13118"/>
    <cellStyle name="ColStyle16 20 2 2 2" xfId="13119"/>
    <cellStyle name="ColStyle16 20 2 2 2 2" xfId="13120"/>
    <cellStyle name="ColStyle16 20 2 2 2 3" xfId="13121"/>
    <cellStyle name="ColStyle16 20 2 2 3" xfId="13122"/>
    <cellStyle name="ColStyle16 20 2 2 4" xfId="13123"/>
    <cellStyle name="ColStyle16 20 2 3" xfId="13124"/>
    <cellStyle name="ColStyle16 20 2 3 2" xfId="13125"/>
    <cellStyle name="ColStyle16 20 2 3 3" xfId="13126"/>
    <cellStyle name="ColStyle16 20 2 4" xfId="13127"/>
    <cellStyle name="ColStyle16 20 2 4 2" xfId="13128"/>
    <cellStyle name="ColStyle16 20 2 5" xfId="13129"/>
    <cellStyle name="ColStyle16 20 3" xfId="13130"/>
    <cellStyle name="ColStyle16 20 3 2" xfId="13131"/>
    <cellStyle name="ColStyle16 20 3 2 2" xfId="13132"/>
    <cellStyle name="ColStyle16 20 3 2 3" xfId="13133"/>
    <cellStyle name="ColStyle16 20 3 3" xfId="13134"/>
    <cellStyle name="ColStyle16 20 3 4" xfId="13135"/>
    <cellStyle name="ColStyle16 20 4" xfId="13136"/>
    <cellStyle name="ColStyle16 20 4 2" xfId="13137"/>
    <cellStyle name="ColStyle16 20 4 2 2" xfId="13138"/>
    <cellStyle name="ColStyle16 20 4 2 3" xfId="13139"/>
    <cellStyle name="ColStyle16 20 4 3" xfId="13140"/>
    <cellStyle name="ColStyle16 20 4 4" xfId="13141"/>
    <cellStyle name="ColStyle16 20 5" xfId="13142"/>
    <cellStyle name="ColStyle16 20 5 2" xfId="13143"/>
    <cellStyle name="ColStyle16 20 5 3" xfId="13144"/>
    <cellStyle name="ColStyle16 20 6" xfId="13145"/>
    <cellStyle name="ColStyle16 20 6 2" xfId="13146"/>
    <cellStyle name="ColStyle16 20 6 3" xfId="13147"/>
    <cellStyle name="ColStyle16 20 7" xfId="13148"/>
    <cellStyle name="ColStyle16 20 7 2" xfId="13149"/>
    <cellStyle name="ColStyle16 20 7 3" xfId="13150"/>
    <cellStyle name="ColStyle16 20 8" xfId="13151"/>
    <cellStyle name="ColStyle16 20 9" xfId="13152"/>
    <cellStyle name="ColStyle16 21" xfId="13153"/>
    <cellStyle name="ColStyle16 21 10" xfId="13154"/>
    <cellStyle name="ColStyle16 21 2" xfId="13155"/>
    <cellStyle name="ColStyle16 21 2 2" xfId="13156"/>
    <cellStyle name="ColStyle16 21 2 2 2" xfId="13157"/>
    <cellStyle name="ColStyle16 21 2 2 2 2" xfId="13158"/>
    <cellStyle name="ColStyle16 21 2 2 2 3" xfId="13159"/>
    <cellStyle name="ColStyle16 21 2 2 3" xfId="13160"/>
    <cellStyle name="ColStyle16 21 2 2 4" xfId="13161"/>
    <cellStyle name="ColStyle16 21 2 3" xfId="13162"/>
    <cellStyle name="ColStyle16 21 2 3 2" xfId="13163"/>
    <cellStyle name="ColStyle16 21 2 3 3" xfId="13164"/>
    <cellStyle name="ColStyle16 21 2 4" xfId="13165"/>
    <cellStyle name="ColStyle16 21 2 4 2" xfId="13166"/>
    <cellStyle name="ColStyle16 21 2 5" xfId="13167"/>
    <cellStyle name="ColStyle16 21 3" xfId="13168"/>
    <cellStyle name="ColStyle16 21 3 2" xfId="13169"/>
    <cellStyle name="ColStyle16 21 3 2 2" xfId="13170"/>
    <cellStyle name="ColStyle16 21 3 2 3" xfId="13171"/>
    <cellStyle name="ColStyle16 21 3 3" xfId="13172"/>
    <cellStyle name="ColStyle16 21 3 4" xfId="13173"/>
    <cellStyle name="ColStyle16 21 4" xfId="13174"/>
    <cellStyle name="ColStyle16 21 4 2" xfId="13175"/>
    <cellStyle name="ColStyle16 21 4 2 2" xfId="13176"/>
    <cellStyle name="ColStyle16 21 4 2 3" xfId="13177"/>
    <cellStyle name="ColStyle16 21 4 3" xfId="13178"/>
    <cellStyle name="ColStyle16 21 4 4" xfId="13179"/>
    <cellStyle name="ColStyle16 21 5" xfId="13180"/>
    <cellStyle name="ColStyle16 21 5 2" xfId="13181"/>
    <cellStyle name="ColStyle16 21 5 3" xfId="13182"/>
    <cellStyle name="ColStyle16 21 6" xfId="13183"/>
    <cellStyle name="ColStyle16 21 6 2" xfId="13184"/>
    <cellStyle name="ColStyle16 21 6 3" xfId="13185"/>
    <cellStyle name="ColStyle16 21 7" xfId="13186"/>
    <cellStyle name="ColStyle16 21 7 2" xfId="13187"/>
    <cellStyle name="ColStyle16 21 7 3" xfId="13188"/>
    <cellStyle name="ColStyle16 21 8" xfId="13189"/>
    <cellStyle name="ColStyle16 21 9" xfId="13190"/>
    <cellStyle name="ColStyle16 22" xfId="13191"/>
    <cellStyle name="ColStyle16 22 10" xfId="13192"/>
    <cellStyle name="ColStyle16 22 2" xfId="13193"/>
    <cellStyle name="ColStyle16 22 2 2" xfId="13194"/>
    <cellStyle name="ColStyle16 22 2 2 2" xfId="13195"/>
    <cellStyle name="ColStyle16 22 2 2 2 2" xfId="13196"/>
    <cellStyle name="ColStyle16 22 2 2 2 3" xfId="13197"/>
    <cellStyle name="ColStyle16 22 2 2 3" xfId="13198"/>
    <cellStyle name="ColStyle16 22 2 2 4" xfId="13199"/>
    <cellStyle name="ColStyle16 22 2 3" xfId="13200"/>
    <cellStyle name="ColStyle16 22 2 3 2" xfId="13201"/>
    <cellStyle name="ColStyle16 22 2 3 3" xfId="13202"/>
    <cellStyle name="ColStyle16 22 2 4" xfId="13203"/>
    <cellStyle name="ColStyle16 22 2 4 2" xfId="13204"/>
    <cellStyle name="ColStyle16 22 2 5" xfId="13205"/>
    <cellStyle name="ColStyle16 22 3" xfId="13206"/>
    <cellStyle name="ColStyle16 22 3 2" xfId="13207"/>
    <cellStyle name="ColStyle16 22 3 2 2" xfId="13208"/>
    <cellStyle name="ColStyle16 22 3 2 3" xfId="13209"/>
    <cellStyle name="ColStyle16 22 3 3" xfId="13210"/>
    <cellStyle name="ColStyle16 22 3 4" xfId="13211"/>
    <cellStyle name="ColStyle16 22 4" xfId="13212"/>
    <cellStyle name="ColStyle16 22 4 2" xfId="13213"/>
    <cellStyle name="ColStyle16 22 4 2 2" xfId="13214"/>
    <cellStyle name="ColStyle16 22 4 2 3" xfId="13215"/>
    <cellStyle name="ColStyle16 22 4 3" xfId="13216"/>
    <cellStyle name="ColStyle16 22 4 4" xfId="13217"/>
    <cellStyle name="ColStyle16 22 5" xfId="13218"/>
    <cellStyle name="ColStyle16 22 5 2" xfId="13219"/>
    <cellStyle name="ColStyle16 22 5 3" xfId="13220"/>
    <cellStyle name="ColStyle16 22 6" xfId="13221"/>
    <cellStyle name="ColStyle16 22 6 2" xfId="13222"/>
    <cellStyle name="ColStyle16 22 6 3" xfId="13223"/>
    <cellStyle name="ColStyle16 22 7" xfId="13224"/>
    <cellStyle name="ColStyle16 22 7 2" xfId="13225"/>
    <cellStyle name="ColStyle16 22 7 3" xfId="13226"/>
    <cellStyle name="ColStyle16 22 8" xfId="13227"/>
    <cellStyle name="ColStyle16 22 9" xfId="13228"/>
    <cellStyle name="ColStyle16 23" xfId="13229"/>
    <cellStyle name="ColStyle16 23 10" xfId="13230"/>
    <cellStyle name="ColStyle16 23 2" xfId="13231"/>
    <cellStyle name="ColStyle16 23 2 2" xfId="13232"/>
    <cellStyle name="ColStyle16 23 2 2 2" xfId="13233"/>
    <cellStyle name="ColStyle16 23 2 2 2 2" xfId="13234"/>
    <cellStyle name="ColStyle16 23 2 2 2 3" xfId="13235"/>
    <cellStyle name="ColStyle16 23 2 2 3" xfId="13236"/>
    <cellStyle name="ColStyle16 23 2 2 4" xfId="13237"/>
    <cellStyle name="ColStyle16 23 2 3" xfId="13238"/>
    <cellStyle name="ColStyle16 23 2 3 2" xfId="13239"/>
    <cellStyle name="ColStyle16 23 2 3 3" xfId="13240"/>
    <cellStyle name="ColStyle16 23 2 4" xfId="13241"/>
    <cellStyle name="ColStyle16 23 2 4 2" xfId="13242"/>
    <cellStyle name="ColStyle16 23 2 5" xfId="13243"/>
    <cellStyle name="ColStyle16 23 3" xfId="13244"/>
    <cellStyle name="ColStyle16 23 3 2" xfId="13245"/>
    <cellStyle name="ColStyle16 23 3 2 2" xfId="13246"/>
    <cellStyle name="ColStyle16 23 3 2 3" xfId="13247"/>
    <cellStyle name="ColStyle16 23 3 3" xfId="13248"/>
    <cellStyle name="ColStyle16 23 3 4" xfId="13249"/>
    <cellStyle name="ColStyle16 23 4" xfId="13250"/>
    <cellStyle name="ColStyle16 23 4 2" xfId="13251"/>
    <cellStyle name="ColStyle16 23 4 2 2" xfId="13252"/>
    <cellStyle name="ColStyle16 23 4 2 3" xfId="13253"/>
    <cellStyle name="ColStyle16 23 4 3" xfId="13254"/>
    <cellStyle name="ColStyle16 23 4 4" xfId="13255"/>
    <cellStyle name="ColStyle16 23 5" xfId="13256"/>
    <cellStyle name="ColStyle16 23 5 2" xfId="13257"/>
    <cellStyle name="ColStyle16 23 5 3" xfId="13258"/>
    <cellStyle name="ColStyle16 23 6" xfId="13259"/>
    <cellStyle name="ColStyle16 23 6 2" xfId="13260"/>
    <cellStyle name="ColStyle16 23 6 3" xfId="13261"/>
    <cellStyle name="ColStyle16 23 7" xfId="13262"/>
    <cellStyle name="ColStyle16 23 7 2" xfId="13263"/>
    <cellStyle name="ColStyle16 23 7 3" xfId="13264"/>
    <cellStyle name="ColStyle16 23 8" xfId="13265"/>
    <cellStyle name="ColStyle16 23 9" xfId="13266"/>
    <cellStyle name="ColStyle16 24" xfId="13267"/>
    <cellStyle name="ColStyle16 24 10" xfId="13268"/>
    <cellStyle name="ColStyle16 24 2" xfId="13269"/>
    <cellStyle name="ColStyle16 24 2 2" xfId="13270"/>
    <cellStyle name="ColStyle16 24 2 2 2" xfId="13271"/>
    <cellStyle name="ColStyle16 24 2 2 2 2" xfId="13272"/>
    <cellStyle name="ColStyle16 24 2 2 2 3" xfId="13273"/>
    <cellStyle name="ColStyle16 24 2 2 3" xfId="13274"/>
    <cellStyle name="ColStyle16 24 2 2 4" xfId="13275"/>
    <cellStyle name="ColStyle16 24 2 3" xfId="13276"/>
    <cellStyle name="ColStyle16 24 2 3 2" xfId="13277"/>
    <cellStyle name="ColStyle16 24 2 3 3" xfId="13278"/>
    <cellStyle name="ColStyle16 24 2 4" xfId="13279"/>
    <cellStyle name="ColStyle16 24 2 4 2" xfId="13280"/>
    <cellStyle name="ColStyle16 24 2 5" xfId="13281"/>
    <cellStyle name="ColStyle16 24 3" xfId="13282"/>
    <cellStyle name="ColStyle16 24 3 2" xfId="13283"/>
    <cellStyle name="ColStyle16 24 3 2 2" xfId="13284"/>
    <cellStyle name="ColStyle16 24 3 2 3" xfId="13285"/>
    <cellStyle name="ColStyle16 24 3 3" xfId="13286"/>
    <cellStyle name="ColStyle16 24 3 4" xfId="13287"/>
    <cellStyle name="ColStyle16 24 4" xfId="13288"/>
    <cellStyle name="ColStyle16 24 4 2" xfId="13289"/>
    <cellStyle name="ColStyle16 24 4 2 2" xfId="13290"/>
    <cellStyle name="ColStyle16 24 4 2 3" xfId="13291"/>
    <cellStyle name="ColStyle16 24 4 3" xfId="13292"/>
    <cellStyle name="ColStyle16 24 4 4" xfId="13293"/>
    <cellStyle name="ColStyle16 24 5" xfId="13294"/>
    <cellStyle name="ColStyle16 24 5 2" xfId="13295"/>
    <cellStyle name="ColStyle16 24 5 3" xfId="13296"/>
    <cellStyle name="ColStyle16 24 6" xfId="13297"/>
    <cellStyle name="ColStyle16 24 6 2" xfId="13298"/>
    <cellStyle name="ColStyle16 24 6 3" xfId="13299"/>
    <cellStyle name="ColStyle16 24 7" xfId="13300"/>
    <cellStyle name="ColStyle16 24 7 2" xfId="13301"/>
    <cellStyle name="ColStyle16 24 7 3" xfId="13302"/>
    <cellStyle name="ColStyle16 24 8" xfId="13303"/>
    <cellStyle name="ColStyle16 24 9" xfId="13304"/>
    <cellStyle name="ColStyle16 25" xfId="13305"/>
    <cellStyle name="ColStyle16 25 2" xfId="13306"/>
    <cellStyle name="ColStyle16 25 2 2" xfId="13307"/>
    <cellStyle name="ColStyle16 25 2 2 2" xfId="13308"/>
    <cellStyle name="ColStyle16 25 2 2 2 2" xfId="13309"/>
    <cellStyle name="ColStyle16 25 2 2 2 3" xfId="13310"/>
    <cellStyle name="ColStyle16 25 2 2 3" xfId="13311"/>
    <cellStyle name="ColStyle16 25 2 2 4" xfId="13312"/>
    <cellStyle name="ColStyle16 25 2 3" xfId="13313"/>
    <cellStyle name="ColStyle16 25 2 3 2" xfId="13314"/>
    <cellStyle name="ColStyle16 25 2 3 3" xfId="13315"/>
    <cellStyle name="ColStyle16 25 2 4" xfId="13316"/>
    <cellStyle name="ColStyle16 25 2 4 2" xfId="13317"/>
    <cellStyle name="ColStyle16 25 2 5" xfId="13318"/>
    <cellStyle name="ColStyle16 25 3" xfId="13319"/>
    <cellStyle name="ColStyle16 25 3 2" xfId="13320"/>
    <cellStyle name="ColStyle16 25 3 2 2" xfId="13321"/>
    <cellStyle name="ColStyle16 25 3 2 3" xfId="13322"/>
    <cellStyle name="ColStyle16 25 3 3" xfId="13323"/>
    <cellStyle name="ColStyle16 25 3 4" xfId="13324"/>
    <cellStyle name="ColStyle16 25 4" xfId="13325"/>
    <cellStyle name="ColStyle16 25 4 2" xfId="13326"/>
    <cellStyle name="ColStyle16 25 4 3" xfId="13327"/>
    <cellStyle name="ColStyle16 25 5" xfId="13328"/>
    <cellStyle name="ColStyle16 25 5 2" xfId="13329"/>
    <cellStyle name="ColStyle16 25 5 3" xfId="13330"/>
    <cellStyle name="ColStyle16 25 6" xfId="13331"/>
    <cellStyle name="ColStyle16 25 6 2" xfId="13332"/>
    <cellStyle name="ColStyle16 25 6 3" xfId="13333"/>
    <cellStyle name="ColStyle16 25 7" xfId="13334"/>
    <cellStyle name="ColStyle16 25 8" xfId="13335"/>
    <cellStyle name="ColStyle16 26" xfId="13336"/>
    <cellStyle name="ColStyle16 26 2" xfId="13337"/>
    <cellStyle name="ColStyle16 26 2 2" xfId="13338"/>
    <cellStyle name="ColStyle16 26 2 2 2" xfId="13339"/>
    <cellStyle name="ColStyle16 26 2 2 2 2" xfId="13340"/>
    <cellStyle name="ColStyle16 26 2 2 2 3" xfId="13341"/>
    <cellStyle name="ColStyle16 26 2 2 3" xfId="13342"/>
    <cellStyle name="ColStyle16 26 2 2 4" xfId="13343"/>
    <cellStyle name="ColStyle16 26 2 3" xfId="13344"/>
    <cellStyle name="ColStyle16 26 2 3 2" xfId="13345"/>
    <cellStyle name="ColStyle16 26 2 3 3" xfId="13346"/>
    <cellStyle name="ColStyle16 26 2 4" xfId="13347"/>
    <cellStyle name="ColStyle16 26 2 4 2" xfId="13348"/>
    <cellStyle name="ColStyle16 26 2 5" xfId="13349"/>
    <cellStyle name="ColStyle16 26 3" xfId="13350"/>
    <cellStyle name="ColStyle16 26 3 2" xfId="13351"/>
    <cellStyle name="ColStyle16 26 3 2 2" xfId="13352"/>
    <cellStyle name="ColStyle16 26 3 2 3" xfId="13353"/>
    <cellStyle name="ColStyle16 26 3 3" xfId="13354"/>
    <cellStyle name="ColStyle16 26 3 4" xfId="13355"/>
    <cellStyle name="ColStyle16 26 4" xfId="13356"/>
    <cellStyle name="ColStyle16 26 4 2" xfId="13357"/>
    <cellStyle name="ColStyle16 26 4 3" xfId="13358"/>
    <cellStyle name="ColStyle16 26 5" xfId="13359"/>
    <cellStyle name="ColStyle16 26 5 2" xfId="13360"/>
    <cellStyle name="ColStyle16 26 6" xfId="13361"/>
    <cellStyle name="ColStyle16 27" xfId="13362"/>
    <cellStyle name="ColStyle16 27 2" xfId="13363"/>
    <cellStyle name="ColStyle16 27 2 2" xfId="13364"/>
    <cellStyle name="ColStyle16 27 2 2 2" xfId="13365"/>
    <cellStyle name="ColStyle16 27 2 2 2 2" xfId="13366"/>
    <cellStyle name="ColStyle16 27 2 2 2 3" xfId="13367"/>
    <cellStyle name="ColStyle16 27 2 2 3" xfId="13368"/>
    <cellStyle name="ColStyle16 27 2 2 4" xfId="13369"/>
    <cellStyle name="ColStyle16 27 2 3" xfId="13370"/>
    <cellStyle name="ColStyle16 27 2 3 2" xfId="13371"/>
    <cellStyle name="ColStyle16 27 2 3 3" xfId="13372"/>
    <cellStyle name="ColStyle16 27 2 4" xfId="13373"/>
    <cellStyle name="ColStyle16 27 2 4 2" xfId="13374"/>
    <cellStyle name="ColStyle16 27 2 5" xfId="13375"/>
    <cellStyle name="ColStyle16 27 3" xfId="13376"/>
    <cellStyle name="ColStyle16 27 3 2" xfId="13377"/>
    <cellStyle name="ColStyle16 27 3 2 2" xfId="13378"/>
    <cellStyle name="ColStyle16 27 3 2 3" xfId="13379"/>
    <cellStyle name="ColStyle16 27 3 3" xfId="13380"/>
    <cellStyle name="ColStyle16 27 3 4" xfId="13381"/>
    <cellStyle name="ColStyle16 27 4" xfId="13382"/>
    <cellStyle name="ColStyle16 27 4 2" xfId="13383"/>
    <cellStyle name="ColStyle16 27 4 3" xfId="13384"/>
    <cellStyle name="ColStyle16 27 5" xfId="13385"/>
    <cellStyle name="ColStyle16 27 5 2" xfId="13386"/>
    <cellStyle name="ColStyle16 27 6" xfId="13387"/>
    <cellStyle name="ColStyle16 28" xfId="13388"/>
    <cellStyle name="ColStyle16 28 2" xfId="13389"/>
    <cellStyle name="ColStyle16 28 2 2" xfId="13390"/>
    <cellStyle name="ColStyle16 28 2 2 2" xfId="13391"/>
    <cellStyle name="ColStyle16 28 2 2 2 2" xfId="13392"/>
    <cellStyle name="ColStyle16 28 2 2 2 3" xfId="13393"/>
    <cellStyle name="ColStyle16 28 2 2 3" xfId="13394"/>
    <cellStyle name="ColStyle16 28 2 2 4" xfId="13395"/>
    <cellStyle name="ColStyle16 28 2 3" xfId="13396"/>
    <cellStyle name="ColStyle16 28 2 3 2" xfId="13397"/>
    <cellStyle name="ColStyle16 28 2 3 3" xfId="13398"/>
    <cellStyle name="ColStyle16 28 2 4" xfId="13399"/>
    <cellStyle name="ColStyle16 28 2 4 2" xfId="13400"/>
    <cellStyle name="ColStyle16 28 2 5" xfId="13401"/>
    <cellStyle name="ColStyle16 28 3" xfId="13402"/>
    <cellStyle name="ColStyle16 28 3 2" xfId="13403"/>
    <cellStyle name="ColStyle16 28 3 2 2" xfId="13404"/>
    <cellStyle name="ColStyle16 28 3 2 3" xfId="13405"/>
    <cellStyle name="ColStyle16 28 3 3" xfId="13406"/>
    <cellStyle name="ColStyle16 28 3 4" xfId="13407"/>
    <cellStyle name="ColStyle16 28 4" xfId="13408"/>
    <cellStyle name="ColStyle16 28 4 2" xfId="13409"/>
    <cellStyle name="ColStyle16 28 4 3" xfId="13410"/>
    <cellStyle name="ColStyle16 28 5" xfId="13411"/>
    <cellStyle name="ColStyle16 28 5 2" xfId="13412"/>
    <cellStyle name="ColStyle16 28 6" xfId="13413"/>
    <cellStyle name="ColStyle16 29" xfId="13414"/>
    <cellStyle name="ColStyle16 29 2" xfId="13415"/>
    <cellStyle name="ColStyle16 29 2 2" xfId="13416"/>
    <cellStyle name="ColStyle16 29 2 2 2" xfId="13417"/>
    <cellStyle name="ColStyle16 29 2 2 2 2" xfId="13418"/>
    <cellStyle name="ColStyle16 29 2 2 2 3" xfId="13419"/>
    <cellStyle name="ColStyle16 29 2 2 3" xfId="13420"/>
    <cellStyle name="ColStyle16 29 2 2 4" xfId="13421"/>
    <cellStyle name="ColStyle16 29 2 3" xfId="13422"/>
    <cellStyle name="ColStyle16 29 2 3 2" xfId="13423"/>
    <cellStyle name="ColStyle16 29 2 3 3" xfId="13424"/>
    <cellStyle name="ColStyle16 29 2 4" xfId="13425"/>
    <cellStyle name="ColStyle16 29 2 4 2" xfId="13426"/>
    <cellStyle name="ColStyle16 29 2 5" xfId="13427"/>
    <cellStyle name="ColStyle16 29 3" xfId="13428"/>
    <cellStyle name="ColStyle16 29 3 2" xfId="13429"/>
    <cellStyle name="ColStyle16 29 3 2 2" xfId="13430"/>
    <cellStyle name="ColStyle16 29 3 2 3" xfId="13431"/>
    <cellStyle name="ColStyle16 29 3 3" xfId="13432"/>
    <cellStyle name="ColStyle16 29 3 4" xfId="13433"/>
    <cellStyle name="ColStyle16 29 4" xfId="13434"/>
    <cellStyle name="ColStyle16 29 4 2" xfId="13435"/>
    <cellStyle name="ColStyle16 29 4 3" xfId="13436"/>
    <cellStyle name="ColStyle16 29 5" xfId="13437"/>
    <cellStyle name="ColStyle16 29 5 2" xfId="13438"/>
    <cellStyle name="ColStyle16 29 6" xfId="13439"/>
    <cellStyle name="ColStyle16 3" xfId="13440"/>
    <cellStyle name="ColStyle16 3 10" xfId="13441"/>
    <cellStyle name="ColStyle16 3 10 2" xfId="13442"/>
    <cellStyle name="ColStyle16 3 10 2 2" xfId="13443"/>
    <cellStyle name="ColStyle16 3 10 2 3" xfId="13444"/>
    <cellStyle name="ColStyle16 3 10 3" xfId="13445"/>
    <cellStyle name="ColStyle16 3 10 4" xfId="13446"/>
    <cellStyle name="ColStyle16 3 10 5" xfId="13447"/>
    <cellStyle name="ColStyle16 3 11" xfId="13448"/>
    <cellStyle name="ColStyle16 3 11 2" xfId="13449"/>
    <cellStyle name="ColStyle16 3 11 2 2" xfId="13450"/>
    <cellStyle name="ColStyle16 3 11 2 3" xfId="13451"/>
    <cellStyle name="ColStyle16 3 11 3" xfId="13452"/>
    <cellStyle name="ColStyle16 3 11 4" xfId="13453"/>
    <cellStyle name="ColStyle16 3 11 5" xfId="13454"/>
    <cellStyle name="ColStyle16 3 12" xfId="13455"/>
    <cellStyle name="ColStyle16 3 12 2" xfId="13456"/>
    <cellStyle name="ColStyle16 3 12 2 2" xfId="13457"/>
    <cellStyle name="ColStyle16 3 12 2 3" xfId="13458"/>
    <cellStyle name="ColStyle16 3 12 3" xfId="13459"/>
    <cellStyle name="ColStyle16 3 12 4" xfId="13460"/>
    <cellStyle name="ColStyle16 3 12 5" xfId="13461"/>
    <cellStyle name="ColStyle16 3 13" xfId="13462"/>
    <cellStyle name="ColStyle16 3 13 2" xfId="13463"/>
    <cellStyle name="ColStyle16 3 13 2 2" xfId="13464"/>
    <cellStyle name="ColStyle16 3 13 2 3" xfId="13465"/>
    <cellStyle name="ColStyle16 3 13 3" xfId="13466"/>
    <cellStyle name="ColStyle16 3 13 4" xfId="13467"/>
    <cellStyle name="ColStyle16 3 13 5" xfId="13468"/>
    <cellStyle name="ColStyle16 3 14" xfId="13469"/>
    <cellStyle name="ColStyle16 3 14 2" xfId="13470"/>
    <cellStyle name="ColStyle16 3 14 2 2" xfId="13471"/>
    <cellStyle name="ColStyle16 3 14 2 3" xfId="13472"/>
    <cellStyle name="ColStyle16 3 14 3" xfId="13473"/>
    <cellStyle name="ColStyle16 3 14 4" xfId="13474"/>
    <cellStyle name="ColStyle16 3 14 5" xfId="13475"/>
    <cellStyle name="ColStyle16 3 15" xfId="13476"/>
    <cellStyle name="ColStyle16 3 15 2" xfId="13477"/>
    <cellStyle name="ColStyle16 3 15 2 2" xfId="13478"/>
    <cellStyle name="ColStyle16 3 15 2 3" xfId="13479"/>
    <cellStyle name="ColStyle16 3 15 3" xfId="13480"/>
    <cellStyle name="ColStyle16 3 15 4" xfId="13481"/>
    <cellStyle name="ColStyle16 3 15 5" xfId="13482"/>
    <cellStyle name="ColStyle16 3 16" xfId="13483"/>
    <cellStyle name="ColStyle16 3 16 2" xfId="13484"/>
    <cellStyle name="ColStyle16 3 16 2 2" xfId="13485"/>
    <cellStyle name="ColStyle16 3 16 2 3" xfId="13486"/>
    <cellStyle name="ColStyle16 3 16 3" xfId="13487"/>
    <cellStyle name="ColStyle16 3 16 4" xfId="13488"/>
    <cellStyle name="ColStyle16 3 16 5" xfId="13489"/>
    <cellStyle name="ColStyle16 3 17" xfId="13490"/>
    <cellStyle name="ColStyle16 3 17 2" xfId="13491"/>
    <cellStyle name="ColStyle16 3 17 2 2" xfId="13492"/>
    <cellStyle name="ColStyle16 3 17 2 3" xfId="13493"/>
    <cellStyle name="ColStyle16 3 17 3" xfId="13494"/>
    <cellStyle name="ColStyle16 3 17 4" xfId="13495"/>
    <cellStyle name="ColStyle16 3 17 5" xfId="13496"/>
    <cellStyle name="ColStyle16 3 18" xfId="13497"/>
    <cellStyle name="ColStyle16 3 18 2" xfId="13498"/>
    <cellStyle name="ColStyle16 3 18 2 2" xfId="13499"/>
    <cellStyle name="ColStyle16 3 18 2 3" xfId="13500"/>
    <cellStyle name="ColStyle16 3 18 3" xfId="13501"/>
    <cellStyle name="ColStyle16 3 18 4" xfId="13502"/>
    <cellStyle name="ColStyle16 3 18 5" xfId="13503"/>
    <cellStyle name="ColStyle16 3 19" xfId="13504"/>
    <cellStyle name="ColStyle16 3 19 2" xfId="13505"/>
    <cellStyle name="ColStyle16 3 19 2 2" xfId="13506"/>
    <cellStyle name="ColStyle16 3 19 2 3" xfId="13507"/>
    <cellStyle name="ColStyle16 3 19 3" xfId="13508"/>
    <cellStyle name="ColStyle16 3 19 4" xfId="13509"/>
    <cellStyle name="ColStyle16 3 19 5" xfId="13510"/>
    <cellStyle name="ColStyle16 3 2" xfId="13511"/>
    <cellStyle name="ColStyle16 3 2 2" xfId="13512"/>
    <cellStyle name="ColStyle16 3 2 2 2" xfId="13513"/>
    <cellStyle name="ColStyle16 3 2 2 2 2" xfId="13514"/>
    <cellStyle name="ColStyle16 3 2 2 2 3" xfId="13515"/>
    <cellStyle name="ColStyle16 3 2 2 3" xfId="13516"/>
    <cellStyle name="ColStyle16 3 2 2 4" xfId="13517"/>
    <cellStyle name="ColStyle16 3 2 3" xfId="13518"/>
    <cellStyle name="ColStyle16 3 2 3 2" xfId="13519"/>
    <cellStyle name="ColStyle16 3 2 3 2 2" xfId="13520"/>
    <cellStyle name="ColStyle16 3 2 3 2 3" xfId="13521"/>
    <cellStyle name="ColStyle16 3 2 3 3" xfId="13522"/>
    <cellStyle name="ColStyle16 3 2 3 4" xfId="13523"/>
    <cellStyle name="ColStyle16 3 2 4" xfId="13524"/>
    <cellStyle name="ColStyle16 3 2 4 2" xfId="13525"/>
    <cellStyle name="ColStyle16 3 2 4 3" xfId="13526"/>
    <cellStyle name="ColStyle16 3 2 5" xfId="13527"/>
    <cellStyle name="ColStyle16 3 2 5 2" xfId="13528"/>
    <cellStyle name="ColStyle16 3 2 6" xfId="13529"/>
    <cellStyle name="ColStyle16 3 2 7" xfId="13530"/>
    <cellStyle name="ColStyle16 3 20" xfId="13531"/>
    <cellStyle name="ColStyle16 3 20 2" xfId="13532"/>
    <cellStyle name="ColStyle16 3 20 2 2" xfId="13533"/>
    <cellStyle name="ColStyle16 3 20 2 3" xfId="13534"/>
    <cellStyle name="ColStyle16 3 20 3" xfId="13535"/>
    <cellStyle name="ColStyle16 3 20 4" xfId="13536"/>
    <cellStyle name="ColStyle16 3 20 5" xfId="13537"/>
    <cellStyle name="ColStyle16 3 21" xfId="13538"/>
    <cellStyle name="ColStyle16 3 21 2" xfId="13539"/>
    <cellStyle name="ColStyle16 3 21 2 2" xfId="13540"/>
    <cellStyle name="ColStyle16 3 21 2 3" xfId="13541"/>
    <cellStyle name="ColStyle16 3 21 3" xfId="13542"/>
    <cellStyle name="ColStyle16 3 21 4" xfId="13543"/>
    <cellStyle name="ColStyle16 3 21 5" xfId="13544"/>
    <cellStyle name="ColStyle16 3 22" xfId="13545"/>
    <cellStyle name="ColStyle16 3 22 2" xfId="13546"/>
    <cellStyle name="ColStyle16 3 22 2 2" xfId="13547"/>
    <cellStyle name="ColStyle16 3 22 2 3" xfId="13548"/>
    <cellStyle name="ColStyle16 3 22 3" xfId="13549"/>
    <cellStyle name="ColStyle16 3 22 4" xfId="13550"/>
    <cellStyle name="ColStyle16 3 23" xfId="13551"/>
    <cellStyle name="ColStyle16 3 23 2" xfId="13552"/>
    <cellStyle name="ColStyle16 3 23 3" xfId="13553"/>
    <cellStyle name="ColStyle16 3 24" xfId="13554"/>
    <cellStyle name="ColStyle16 3 24 2" xfId="13555"/>
    <cellStyle name="ColStyle16 3 24 3" xfId="13556"/>
    <cellStyle name="ColStyle16 3 25" xfId="13557"/>
    <cellStyle name="ColStyle16 3 25 2" xfId="13558"/>
    <cellStyle name="ColStyle16 3 25 3" xfId="13559"/>
    <cellStyle name="ColStyle16 3 26" xfId="13560"/>
    <cellStyle name="ColStyle16 3 26 2" xfId="13561"/>
    <cellStyle name="ColStyle16 3 27" xfId="13562"/>
    <cellStyle name="ColStyle16 3 27 2" xfId="13563"/>
    <cellStyle name="ColStyle16 3 28" xfId="13564"/>
    <cellStyle name="ColStyle16 3 29" xfId="13565"/>
    <cellStyle name="ColStyle16 3 3" xfId="13566"/>
    <cellStyle name="ColStyle16 3 3 2" xfId="13567"/>
    <cellStyle name="ColStyle16 3 3 2 2" xfId="13568"/>
    <cellStyle name="ColStyle16 3 3 2 2 2" xfId="13569"/>
    <cellStyle name="ColStyle16 3 3 2 2 3" xfId="13570"/>
    <cellStyle name="ColStyle16 3 3 2 3" xfId="13571"/>
    <cellStyle name="ColStyle16 3 3 2 4" xfId="13572"/>
    <cellStyle name="ColStyle16 3 3 3" xfId="13573"/>
    <cellStyle name="ColStyle16 3 3 3 2" xfId="13574"/>
    <cellStyle name="ColStyle16 3 3 3 3" xfId="13575"/>
    <cellStyle name="ColStyle16 3 3 4" xfId="13576"/>
    <cellStyle name="ColStyle16 3 3 5" xfId="13577"/>
    <cellStyle name="ColStyle16 3 3 6" xfId="13578"/>
    <cellStyle name="ColStyle16 3 30" xfId="13579"/>
    <cellStyle name="ColStyle16 3 31" xfId="13580"/>
    <cellStyle name="ColStyle16 3 32" xfId="13581"/>
    <cellStyle name="ColStyle16 3 4" xfId="13582"/>
    <cellStyle name="ColStyle16 3 4 2" xfId="13583"/>
    <cellStyle name="ColStyle16 3 4 2 2" xfId="13584"/>
    <cellStyle name="ColStyle16 3 4 2 3" xfId="13585"/>
    <cellStyle name="ColStyle16 3 4 3" xfId="13586"/>
    <cellStyle name="ColStyle16 3 4 4" xfId="13587"/>
    <cellStyle name="ColStyle16 3 4 5" xfId="13588"/>
    <cellStyle name="ColStyle16 3 5" xfId="13589"/>
    <cellStyle name="ColStyle16 3 5 2" xfId="13590"/>
    <cellStyle name="ColStyle16 3 5 2 2" xfId="13591"/>
    <cellStyle name="ColStyle16 3 5 2 3" xfId="13592"/>
    <cellStyle name="ColStyle16 3 5 3" xfId="13593"/>
    <cellStyle name="ColStyle16 3 5 4" xfId="13594"/>
    <cellStyle name="ColStyle16 3 5 5" xfId="13595"/>
    <cellStyle name="ColStyle16 3 6" xfId="13596"/>
    <cellStyle name="ColStyle16 3 6 2" xfId="13597"/>
    <cellStyle name="ColStyle16 3 6 2 2" xfId="13598"/>
    <cellStyle name="ColStyle16 3 6 2 3" xfId="13599"/>
    <cellStyle name="ColStyle16 3 6 3" xfId="13600"/>
    <cellStyle name="ColStyle16 3 6 4" xfId="13601"/>
    <cellStyle name="ColStyle16 3 6 5" xfId="13602"/>
    <cellStyle name="ColStyle16 3 7" xfId="13603"/>
    <cellStyle name="ColStyle16 3 7 2" xfId="13604"/>
    <cellStyle name="ColStyle16 3 7 2 2" xfId="13605"/>
    <cellStyle name="ColStyle16 3 7 2 3" xfId="13606"/>
    <cellStyle name="ColStyle16 3 7 3" xfId="13607"/>
    <cellStyle name="ColStyle16 3 7 4" xfId="13608"/>
    <cellStyle name="ColStyle16 3 7 5" xfId="13609"/>
    <cellStyle name="ColStyle16 3 8" xfId="13610"/>
    <cellStyle name="ColStyle16 3 8 2" xfId="13611"/>
    <cellStyle name="ColStyle16 3 8 2 2" xfId="13612"/>
    <cellStyle name="ColStyle16 3 8 2 3" xfId="13613"/>
    <cellStyle name="ColStyle16 3 8 3" xfId="13614"/>
    <cellStyle name="ColStyle16 3 8 4" xfId="13615"/>
    <cellStyle name="ColStyle16 3 8 5" xfId="13616"/>
    <cellStyle name="ColStyle16 3 9" xfId="13617"/>
    <cellStyle name="ColStyle16 3 9 2" xfId="13618"/>
    <cellStyle name="ColStyle16 3 9 2 2" xfId="13619"/>
    <cellStyle name="ColStyle16 3 9 2 3" xfId="13620"/>
    <cellStyle name="ColStyle16 3 9 3" xfId="13621"/>
    <cellStyle name="ColStyle16 3 9 4" xfId="13622"/>
    <cellStyle name="ColStyle16 3 9 5" xfId="13623"/>
    <cellStyle name="ColStyle16 30" xfId="13624"/>
    <cellStyle name="ColStyle16 30 2" xfId="13625"/>
    <cellStyle name="ColStyle16 30 2 2" xfId="13626"/>
    <cellStyle name="ColStyle16 30 2 2 2" xfId="13627"/>
    <cellStyle name="ColStyle16 30 2 2 2 2" xfId="13628"/>
    <cellStyle name="ColStyle16 30 2 2 2 3" xfId="13629"/>
    <cellStyle name="ColStyle16 30 2 2 3" xfId="13630"/>
    <cellStyle name="ColStyle16 30 2 2 4" xfId="13631"/>
    <cellStyle name="ColStyle16 30 2 3" xfId="13632"/>
    <cellStyle name="ColStyle16 30 2 3 2" xfId="13633"/>
    <cellStyle name="ColStyle16 30 2 3 3" xfId="13634"/>
    <cellStyle name="ColStyle16 30 2 4" xfId="13635"/>
    <cellStyle name="ColStyle16 30 2 4 2" xfId="13636"/>
    <cellStyle name="ColStyle16 30 2 5" xfId="13637"/>
    <cellStyle name="ColStyle16 30 3" xfId="13638"/>
    <cellStyle name="ColStyle16 30 3 2" xfId="13639"/>
    <cellStyle name="ColStyle16 30 3 2 2" xfId="13640"/>
    <cellStyle name="ColStyle16 30 3 2 3" xfId="13641"/>
    <cellStyle name="ColStyle16 30 3 3" xfId="13642"/>
    <cellStyle name="ColStyle16 30 3 4" xfId="13643"/>
    <cellStyle name="ColStyle16 30 4" xfId="13644"/>
    <cellStyle name="ColStyle16 30 4 2" xfId="13645"/>
    <cellStyle name="ColStyle16 30 4 3" xfId="13646"/>
    <cellStyle name="ColStyle16 30 5" xfId="13647"/>
    <cellStyle name="ColStyle16 30 5 2" xfId="13648"/>
    <cellStyle name="ColStyle16 30 6" xfId="13649"/>
    <cellStyle name="ColStyle16 31" xfId="13650"/>
    <cellStyle name="ColStyle16 31 2" xfId="13651"/>
    <cellStyle name="ColStyle16 31 2 2" xfId="13652"/>
    <cellStyle name="ColStyle16 31 2 2 2" xfId="13653"/>
    <cellStyle name="ColStyle16 31 2 2 2 2" xfId="13654"/>
    <cellStyle name="ColStyle16 31 2 2 2 3" xfId="13655"/>
    <cellStyle name="ColStyle16 31 2 2 3" xfId="13656"/>
    <cellStyle name="ColStyle16 31 2 2 4" xfId="13657"/>
    <cellStyle name="ColStyle16 31 2 3" xfId="13658"/>
    <cellStyle name="ColStyle16 31 2 3 2" xfId="13659"/>
    <cellStyle name="ColStyle16 31 2 3 3" xfId="13660"/>
    <cellStyle name="ColStyle16 31 2 4" xfId="13661"/>
    <cellStyle name="ColStyle16 31 2 4 2" xfId="13662"/>
    <cellStyle name="ColStyle16 31 2 5" xfId="13663"/>
    <cellStyle name="ColStyle16 31 3" xfId="13664"/>
    <cellStyle name="ColStyle16 31 3 2" xfId="13665"/>
    <cellStyle name="ColStyle16 31 3 2 2" xfId="13666"/>
    <cellStyle name="ColStyle16 31 3 2 3" xfId="13667"/>
    <cellStyle name="ColStyle16 31 3 3" xfId="13668"/>
    <cellStyle name="ColStyle16 31 3 4" xfId="13669"/>
    <cellStyle name="ColStyle16 31 4" xfId="13670"/>
    <cellStyle name="ColStyle16 31 4 2" xfId="13671"/>
    <cellStyle name="ColStyle16 31 4 3" xfId="13672"/>
    <cellStyle name="ColStyle16 31 5" xfId="13673"/>
    <cellStyle name="ColStyle16 31 5 2" xfId="13674"/>
    <cellStyle name="ColStyle16 31 6" xfId="13675"/>
    <cellStyle name="ColStyle16 32" xfId="13676"/>
    <cellStyle name="ColStyle16 32 2" xfId="13677"/>
    <cellStyle name="ColStyle16 32 2 2" xfId="13678"/>
    <cellStyle name="ColStyle16 32 2 2 2" xfId="13679"/>
    <cellStyle name="ColStyle16 32 2 2 2 2" xfId="13680"/>
    <cellStyle name="ColStyle16 32 2 2 2 3" xfId="13681"/>
    <cellStyle name="ColStyle16 32 2 2 3" xfId="13682"/>
    <cellStyle name="ColStyle16 32 2 2 4" xfId="13683"/>
    <cellStyle name="ColStyle16 32 2 3" xfId="13684"/>
    <cellStyle name="ColStyle16 32 2 3 2" xfId="13685"/>
    <cellStyle name="ColStyle16 32 2 3 3" xfId="13686"/>
    <cellStyle name="ColStyle16 32 2 4" xfId="13687"/>
    <cellStyle name="ColStyle16 32 2 4 2" xfId="13688"/>
    <cellStyle name="ColStyle16 32 2 5" xfId="13689"/>
    <cellStyle name="ColStyle16 32 3" xfId="13690"/>
    <cellStyle name="ColStyle16 32 3 2" xfId="13691"/>
    <cellStyle name="ColStyle16 32 3 2 2" xfId="13692"/>
    <cellStyle name="ColStyle16 32 3 2 3" xfId="13693"/>
    <cellStyle name="ColStyle16 32 3 3" xfId="13694"/>
    <cellStyle name="ColStyle16 32 3 4" xfId="13695"/>
    <cellStyle name="ColStyle16 32 4" xfId="13696"/>
    <cellStyle name="ColStyle16 32 4 2" xfId="13697"/>
    <cellStyle name="ColStyle16 32 4 3" xfId="13698"/>
    <cellStyle name="ColStyle16 32 5" xfId="13699"/>
    <cellStyle name="ColStyle16 32 5 2" xfId="13700"/>
    <cellStyle name="ColStyle16 32 6" xfId="13701"/>
    <cellStyle name="ColStyle16 33" xfId="13702"/>
    <cellStyle name="ColStyle16 33 2" xfId="13703"/>
    <cellStyle name="ColStyle16 33 2 2" xfId="13704"/>
    <cellStyle name="ColStyle16 33 2 2 2" xfId="13705"/>
    <cellStyle name="ColStyle16 33 2 2 2 2" xfId="13706"/>
    <cellStyle name="ColStyle16 33 2 2 2 3" xfId="13707"/>
    <cellStyle name="ColStyle16 33 2 2 3" xfId="13708"/>
    <cellStyle name="ColStyle16 33 2 2 4" xfId="13709"/>
    <cellStyle name="ColStyle16 33 2 3" xfId="13710"/>
    <cellStyle name="ColStyle16 33 2 3 2" xfId="13711"/>
    <cellStyle name="ColStyle16 33 2 3 3" xfId="13712"/>
    <cellStyle name="ColStyle16 33 2 4" xfId="13713"/>
    <cellStyle name="ColStyle16 33 2 4 2" xfId="13714"/>
    <cellStyle name="ColStyle16 33 2 5" xfId="13715"/>
    <cellStyle name="ColStyle16 33 3" xfId="13716"/>
    <cellStyle name="ColStyle16 33 3 2" xfId="13717"/>
    <cellStyle name="ColStyle16 33 3 2 2" xfId="13718"/>
    <cellStyle name="ColStyle16 33 3 2 3" xfId="13719"/>
    <cellStyle name="ColStyle16 33 3 3" xfId="13720"/>
    <cellStyle name="ColStyle16 33 3 4" xfId="13721"/>
    <cellStyle name="ColStyle16 33 4" xfId="13722"/>
    <cellStyle name="ColStyle16 33 4 2" xfId="13723"/>
    <cellStyle name="ColStyle16 33 4 3" xfId="13724"/>
    <cellStyle name="ColStyle16 33 5" xfId="13725"/>
    <cellStyle name="ColStyle16 33 5 2" xfId="13726"/>
    <cellStyle name="ColStyle16 33 6" xfId="13727"/>
    <cellStyle name="ColStyle16 34" xfId="13728"/>
    <cellStyle name="ColStyle16 34 2" xfId="13729"/>
    <cellStyle name="ColStyle16 34 2 2" xfId="13730"/>
    <cellStyle name="ColStyle16 34 2 2 2" xfId="13731"/>
    <cellStyle name="ColStyle16 34 2 2 2 2" xfId="13732"/>
    <cellStyle name="ColStyle16 34 2 2 2 3" xfId="13733"/>
    <cellStyle name="ColStyle16 34 2 2 3" xfId="13734"/>
    <cellStyle name="ColStyle16 34 2 2 4" xfId="13735"/>
    <cellStyle name="ColStyle16 34 2 3" xfId="13736"/>
    <cellStyle name="ColStyle16 34 2 3 2" xfId="13737"/>
    <cellStyle name="ColStyle16 34 2 3 3" xfId="13738"/>
    <cellStyle name="ColStyle16 34 2 4" xfId="13739"/>
    <cellStyle name="ColStyle16 34 2 4 2" xfId="13740"/>
    <cellStyle name="ColStyle16 34 2 5" xfId="13741"/>
    <cellStyle name="ColStyle16 34 3" xfId="13742"/>
    <cellStyle name="ColStyle16 34 3 2" xfId="13743"/>
    <cellStyle name="ColStyle16 34 3 2 2" xfId="13744"/>
    <cellStyle name="ColStyle16 34 3 2 3" xfId="13745"/>
    <cellStyle name="ColStyle16 34 3 3" xfId="13746"/>
    <cellStyle name="ColStyle16 34 3 4" xfId="13747"/>
    <cellStyle name="ColStyle16 34 4" xfId="13748"/>
    <cellStyle name="ColStyle16 34 4 2" xfId="13749"/>
    <cellStyle name="ColStyle16 34 4 3" xfId="13750"/>
    <cellStyle name="ColStyle16 34 5" xfId="13751"/>
    <cellStyle name="ColStyle16 34 5 2" xfId="13752"/>
    <cellStyle name="ColStyle16 34 6" xfId="13753"/>
    <cellStyle name="ColStyle16 35" xfId="13754"/>
    <cellStyle name="ColStyle16 35 2" xfId="13755"/>
    <cellStyle name="ColStyle16 35 2 2" xfId="13756"/>
    <cellStyle name="ColStyle16 35 2 2 2" xfId="13757"/>
    <cellStyle name="ColStyle16 35 2 2 2 2" xfId="13758"/>
    <cellStyle name="ColStyle16 35 2 2 2 3" xfId="13759"/>
    <cellStyle name="ColStyle16 35 2 2 3" xfId="13760"/>
    <cellStyle name="ColStyle16 35 2 2 4" xfId="13761"/>
    <cellStyle name="ColStyle16 35 2 3" xfId="13762"/>
    <cellStyle name="ColStyle16 35 2 3 2" xfId="13763"/>
    <cellStyle name="ColStyle16 35 2 3 3" xfId="13764"/>
    <cellStyle name="ColStyle16 35 2 4" xfId="13765"/>
    <cellStyle name="ColStyle16 35 2 4 2" xfId="13766"/>
    <cellStyle name="ColStyle16 35 2 5" xfId="13767"/>
    <cellStyle name="ColStyle16 35 3" xfId="13768"/>
    <cellStyle name="ColStyle16 35 3 2" xfId="13769"/>
    <cellStyle name="ColStyle16 35 3 2 2" xfId="13770"/>
    <cellStyle name="ColStyle16 35 3 2 3" xfId="13771"/>
    <cellStyle name="ColStyle16 35 3 3" xfId="13772"/>
    <cellStyle name="ColStyle16 35 3 4" xfId="13773"/>
    <cellStyle name="ColStyle16 35 4" xfId="13774"/>
    <cellStyle name="ColStyle16 35 4 2" xfId="13775"/>
    <cellStyle name="ColStyle16 35 4 3" xfId="13776"/>
    <cellStyle name="ColStyle16 35 5" xfId="13777"/>
    <cellStyle name="ColStyle16 35 5 2" xfId="13778"/>
    <cellStyle name="ColStyle16 35 6" xfId="13779"/>
    <cellStyle name="ColStyle16 36" xfId="13780"/>
    <cellStyle name="ColStyle16 36 2" xfId="13781"/>
    <cellStyle name="ColStyle16 36 2 2" xfId="13782"/>
    <cellStyle name="ColStyle16 36 2 2 2" xfId="13783"/>
    <cellStyle name="ColStyle16 36 2 2 3" xfId="13784"/>
    <cellStyle name="ColStyle16 36 2 3" xfId="13785"/>
    <cellStyle name="ColStyle16 36 2 4" xfId="13786"/>
    <cellStyle name="ColStyle16 36 3" xfId="13787"/>
    <cellStyle name="ColStyle16 36 3 2" xfId="13788"/>
    <cellStyle name="ColStyle16 36 3 3" xfId="13789"/>
    <cellStyle name="ColStyle16 36 4" xfId="13790"/>
    <cellStyle name="ColStyle16 36 4 2" xfId="13791"/>
    <cellStyle name="ColStyle16 36 5" xfId="13792"/>
    <cellStyle name="ColStyle16 37" xfId="13793"/>
    <cellStyle name="ColStyle16 37 2" xfId="13794"/>
    <cellStyle name="ColStyle16 37 2 2" xfId="13795"/>
    <cellStyle name="ColStyle16 37 2 2 2" xfId="13796"/>
    <cellStyle name="ColStyle16 37 2 2 3" xfId="13797"/>
    <cellStyle name="ColStyle16 37 2 3" xfId="13798"/>
    <cellStyle name="ColStyle16 37 2 4" xfId="13799"/>
    <cellStyle name="ColStyle16 37 3" xfId="13800"/>
    <cellStyle name="ColStyle16 37 3 2" xfId="13801"/>
    <cellStyle name="ColStyle16 37 3 3" xfId="13802"/>
    <cellStyle name="ColStyle16 37 4" xfId="13803"/>
    <cellStyle name="ColStyle16 37 4 2" xfId="13804"/>
    <cellStyle name="ColStyle16 37 5" xfId="13805"/>
    <cellStyle name="ColStyle16 38" xfId="13806"/>
    <cellStyle name="ColStyle16 38 2" xfId="13807"/>
    <cellStyle name="ColStyle16 38 2 2" xfId="13808"/>
    <cellStyle name="ColStyle16 38 2 2 2" xfId="13809"/>
    <cellStyle name="ColStyle16 38 2 2 3" xfId="13810"/>
    <cellStyle name="ColStyle16 38 2 3" xfId="13811"/>
    <cellStyle name="ColStyle16 38 2 4" xfId="13812"/>
    <cellStyle name="ColStyle16 38 3" xfId="13813"/>
    <cellStyle name="ColStyle16 38 3 2" xfId="13814"/>
    <cellStyle name="ColStyle16 38 3 3" xfId="13815"/>
    <cellStyle name="ColStyle16 38 4" xfId="13816"/>
    <cellStyle name="ColStyle16 38 4 2" xfId="13817"/>
    <cellStyle name="ColStyle16 38 5" xfId="13818"/>
    <cellStyle name="ColStyle16 39" xfId="13819"/>
    <cellStyle name="ColStyle16 39 2" xfId="13820"/>
    <cellStyle name="ColStyle16 39 2 2" xfId="13821"/>
    <cellStyle name="ColStyle16 39 2 3" xfId="13822"/>
    <cellStyle name="ColStyle16 39 3" xfId="13823"/>
    <cellStyle name="ColStyle16 39 4" xfId="13824"/>
    <cellStyle name="ColStyle16 4" xfId="13825"/>
    <cellStyle name="ColStyle16 4 10" xfId="13826"/>
    <cellStyle name="ColStyle16 4 11" xfId="13827"/>
    <cellStyle name="ColStyle16 4 12" xfId="13828"/>
    <cellStyle name="ColStyle16 4 13" xfId="13829"/>
    <cellStyle name="ColStyle16 4 14" xfId="13830"/>
    <cellStyle name="ColStyle16 4 2" xfId="13831"/>
    <cellStyle name="ColStyle16 4 2 2" xfId="13832"/>
    <cellStyle name="ColStyle16 4 2 2 2" xfId="13833"/>
    <cellStyle name="ColStyle16 4 2 2 2 2" xfId="13834"/>
    <cellStyle name="ColStyle16 4 2 2 2 3" xfId="13835"/>
    <cellStyle name="ColStyle16 4 2 2 3" xfId="13836"/>
    <cellStyle name="ColStyle16 4 2 2 4" xfId="13837"/>
    <cellStyle name="ColStyle16 4 2 3" xfId="13838"/>
    <cellStyle name="ColStyle16 4 2 3 2" xfId="13839"/>
    <cellStyle name="ColStyle16 4 2 3 3" xfId="13840"/>
    <cellStyle name="ColStyle16 4 2 4" xfId="13841"/>
    <cellStyle name="ColStyle16 4 2 4 2" xfId="13842"/>
    <cellStyle name="ColStyle16 4 2 5" xfId="13843"/>
    <cellStyle name="ColStyle16 4 3" xfId="13844"/>
    <cellStyle name="ColStyle16 4 3 2" xfId="13845"/>
    <cellStyle name="ColStyle16 4 3 2 2" xfId="13846"/>
    <cellStyle name="ColStyle16 4 3 2 3" xfId="13847"/>
    <cellStyle name="ColStyle16 4 3 3" xfId="13848"/>
    <cellStyle name="ColStyle16 4 3 4" xfId="13849"/>
    <cellStyle name="ColStyle16 4 4" xfId="13850"/>
    <cellStyle name="ColStyle16 4 4 2" xfId="13851"/>
    <cellStyle name="ColStyle16 4 4 2 2" xfId="13852"/>
    <cellStyle name="ColStyle16 4 4 2 3" xfId="13853"/>
    <cellStyle name="ColStyle16 4 4 3" xfId="13854"/>
    <cellStyle name="ColStyle16 4 4 4" xfId="13855"/>
    <cellStyle name="ColStyle16 4 5" xfId="13856"/>
    <cellStyle name="ColStyle16 4 5 2" xfId="13857"/>
    <cellStyle name="ColStyle16 4 5 3" xfId="13858"/>
    <cellStyle name="ColStyle16 4 6" xfId="13859"/>
    <cellStyle name="ColStyle16 4 6 2" xfId="13860"/>
    <cellStyle name="ColStyle16 4 6 3" xfId="13861"/>
    <cellStyle name="ColStyle16 4 7" xfId="13862"/>
    <cellStyle name="ColStyle16 4 7 2" xfId="13863"/>
    <cellStyle name="ColStyle16 4 7 3" xfId="13864"/>
    <cellStyle name="ColStyle16 4 8" xfId="13865"/>
    <cellStyle name="ColStyle16 4 8 2" xfId="13866"/>
    <cellStyle name="ColStyle16 4 9" xfId="13867"/>
    <cellStyle name="ColStyle16 4 9 2" xfId="13868"/>
    <cellStyle name="ColStyle16 40" xfId="13869"/>
    <cellStyle name="ColStyle16 40 2" xfId="13870"/>
    <cellStyle name="ColStyle16 40 2 2" xfId="13871"/>
    <cellStyle name="ColStyle16 40 2 3" xfId="13872"/>
    <cellStyle name="ColStyle16 40 3" xfId="13873"/>
    <cellStyle name="ColStyle16 40 4" xfId="13874"/>
    <cellStyle name="ColStyle16 41" xfId="13875"/>
    <cellStyle name="ColStyle16 41 2" xfId="13876"/>
    <cellStyle name="ColStyle16 41 2 2" xfId="13877"/>
    <cellStyle name="ColStyle16 41 2 3" xfId="13878"/>
    <cellStyle name="ColStyle16 41 3" xfId="13879"/>
    <cellStyle name="ColStyle16 41 4" xfId="13880"/>
    <cellStyle name="ColStyle16 42" xfId="13881"/>
    <cellStyle name="ColStyle16 42 2" xfId="13882"/>
    <cellStyle name="ColStyle16 42 2 2" xfId="13883"/>
    <cellStyle name="ColStyle16 42 2 3" xfId="13884"/>
    <cellStyle name="ColStyle16 42 3" xfId="13885"/>
    <cellStyle name="ColStyle16 42 4" xfId="13886"/>
    <cellStyle name="ColStyle16 43" xfId="13887"/>
    <cellStyle name="ColStyle16 43 2" xfId="13888"/>
    <cellStyle name="ColStyle16 43 3" xfId="13889"/>
    <cellStyle name="ColStyle16 44" xfId="13890"/>
    <cellStyle name="ColStyle16 44 2" xfId="13891"/>
    <cellStyle name="ColStyle16 44 3" xfId="13892"/>
    <cellStyle name="ColStyle16 45" xfId="13893"/>
    <cellStyle name="ColStyle16 45 2" xfId="13894"/>
    <cellStyle name="ColStyle16 46" xfId="13895"/>
    <cellStyle name="ColStyle16 46 2" xfId="13896"/>
    <cellStyle name="ColStyle16 47" xfId="13897"/>
    <cellStyle name="ColStyle16 48" xfId="13898"/>
    <cellStyle name="ColStyle16 49" xfId="13899"/>
    <cellStyle name="ColStyle16 5" xfId="13900"/>
    <cellStyle name="ColStyle16 5 10" xfId="13901"/>
    <cellStyle name="ColStyle16 5 11" xfId="13902"/>
    <cellStyle name="ColStyle16 5 12" xfId="13903"/>
    <cellStyle name="ColStyle16 5 13" xfId="13904"/>
    <cellStyle name="ColStyle16 5 14" xfId="13905"/>
    <cellStyle name="ColStyle16 5 2" xfId="13906"/>
    <cellStyle name="ColStyle16 5 2 2" xfId="13907"/>
    <cellStyle name="ColStyle16 5 2 2 2" xfId="13908"/>
    <cellStyle name="ColStyle16 5 2 2 2 2" xfId="13909"/>
    <cellStyle name="ColStyle16 5 2 2 2 3" xfId="13910"/>
    <cellStyle name="ColStyle16 5 2 2 3" xfId="13911"/>
    <cellStyle name="ColStyle16 5 2 2 4" xfId="13912"/>
    <cellStyle name="ColStyle16 5 2 3" xfId="13913"/>
    <cellStyle name="ColStyle16 5 2 3 2" xfId="13914"/>
    <cellStyle name="ColStyle16 5 2 3 3" xfId="13915"/>
    <cellStyle name="ColStyle16 5 2 4" xfId="13916"/>
    <cellStyle name="ColStyle16 5 2 4 2" xfId="13917"/>
    <cellStyle name="ColStyle16 5 2 5" xfId="13918"/>
    <cellStyle name="ColStyle16 5 3" xfId="13919"/>
    <cellStyle name="ColStyle16 5 3 2" xfId="13920"/>
    <cellStyle name="ColStyle16 5 3 2 2" xfId="13921"/>
    <cellStyle name="ColStyle16 5 3 2 3" xfId="13922"/>
    <cellStyle name="ColStyle16 5 3 3" xfId="13923"/>
    <cellStyle name="ColStyle16 5 3 4" xfId="13924"/>
    <cellStyle name="ColStyle16 5 4" xfId="13925"/>
    <cellStyle name="ColStyle16 5 4 2" xfId="13926"/>
    <cellStyle name="ColStyle16 5 4 2 2" xfId="13927"/>
    <cellStyle name="ColStyle16 5 4 2 3" xfId="13928"/>
    <cellStyle name="ColStyle16 5 4 3" xfId="13929"/>
    <cellStyle name="ColStyle16 5 4 4" xfId="13930"/>
    <cellStyle name="ColStyle16 5 5" xfId="13931"/>
    <cellStyle name="ColStyle16 5 5 2" xfId="13932"/>
    <cellStyle name="ColStyle16 5 5 3" xfId="13933"/>
    <cellStyle name="ColStyle16 5 6" xfId="13934"/>
    <cellStyle name="ColStyle16 5 6 2" xfId="13935"/>
    <cellStyle name="ColStyle16 5 6 3" xfId="13936"/>
    <cellStyle name="ColStyle16 5 7" xfId="13937"/>
    <cellStyle name="ColStyle16 5 7 2" xfId="13938"/>
    <cellStyle name="ColStyle16 5 7 3" xfId="13939"/>
    <cellStyle name="ColStyle16 5 8" xfId="13940"/>
    <cellStyle name="ColStyle16 5 8 2" xfId="13941"/>
    <cellStyle name="ColStyle16 5 9" xfId="13942"/>
    <cellStyle name="ColStyle16 5 9 2" xfId="13943"/>
    <cellStyle name="ColStyle16 50" xfId="13944"/>
    <cellStyle name="ColStyle16 51" xfId="13945"/>
    <cellStyle name="ColStyle16 52" xfId="13946"/>
    <cellStyle name="ColStyle16 53" xfId="13947"/>
    <cellStyle name="ColStyle16 54" xfId="13948"/>
    <cellStyle name="ColStyle16 55" xfId="13949"/>
    <cellStyle name="ColStyle16 6" xfId="13950"/>
    <cellStyle name="ColStyle16 6 10" xfId="13951"/>
    <cellStyle name="ColStyle16 6 11" xfId="13952"/>
    <cellStyle name="ColStyle16 6 12" xfId="13953"/>
    <cellStyle name="ColStyle16 6 13" xfId="13954"/>
    <cellStyle name="ColStyle16 6 14" xfId="13955"/>
    <cellStyle name="ColStyle16 6 2" xfId="13956"/>
    <cellStyle name="ColStyle16 6 2 2" xfId="13957"/>
    <cellStyle name="ColStyle16 6 2 2 2" xfId="13958"/>
    <cellStyle name="ColStyle16 6 2 2 2 2" xfId="13959"/>
    <cellStyle name="ColStyle16 6 2 2 2 3" xfId="13960"/>
    <cellStyle name="ColStyle16 6 2 2 3" xfId="13961"/>
    <cellStyle name="ColStyle16 6 2 2 4" xfId="13962"/>
    <cellStyle name="ColStyle16 6 2 3" xfId="13963"/>
    <cellStyle name="ColStyle16 6 2 3 2" xfId="13964"/>
    <cellStyle name="ColStyle16 6 2 3 3" xfId="13965"/>
    <cellStyle name="ColStyle16 6 2 4" xfId="13966"/>
    <cellStyle name="ColStyle16 6 2 4 2" xfId="13967"/>
    <cellStyle name="ColStyle16 6 2 5" xfId="13968"/>
    <cellStyle name="ColStyle16 6 3" xfId="13969"/>
    <cellStyle name="ColStyle16 6 3 2" xfId="13970"/>
    <cellStyle name="ColStyle16 6 3 2 2" xfId="13971"/>
    <cellStyle name="ColStyle16 6 3 2 3" xfId="13972"/>
    <cellStyle name="ColStyle16 6 3 3" xfId="13973"/>
    <cellStyle name="ColStyle16 6 3 4" xfId="13974"/>
    <cellStyle name="ColStyle16 6 4" xfId="13975"/>
    <cellStyle name="ColStyle16 6 4 2" xfId="13976"/>
    <cellStyle name="ColStyle16 6 4 2 2" xfId="13977"/>
    <cellStyle name="ColStyle16 6 4 2 3" xfId="13978"/>
    <cellStyle name="ColStyle16 6 4 3" xfId="13979"/>
    <cellStyle name="ColStyle16 6 4 4" xfId="13980"/>
    <cellStyle name="ColStyle16 6 5" xfId="13981"/>
    <cellStyle name="ColStyle16 6 5 2" xfId="13982"/>
    <cellStyle name="ColStyle16 6 5 3" xfId="13983"/>
    <cellStyle name="ColStyle16 6 6" xfId="13984"/>
    <cellStyle name="ColStyle16 6 6 2" xfId="13985"/>
    <cellStyle name="ColStyle16 6 6 3" xfId="13986"/>
    <cellStyle name="ColStyle16 6 7" xfId="13987"/>
    <cellStyle name="ColStyle16 6 7 2" xfId="13988"/>
    <cellStyle name="ColStyle16 6 7 3" xfId="13989"/>
    <cellStyle name="ColStyle16 6 8" xfId="13990"/>
    <cellStyle name="ColStyle16 6 8 2" xfId="13991"/>
    <cellStyle name="ColStyle16 6 9" xfId="13992"/>
    <cellStyle name="ColStyle16 6 9 2" xfId="13993"/>
    <cellStyle name="ColStyle16 7" xfId="13994"/>
    <cellStyle name="ColStyle16 7 10" xfId="13995"/>
    <cellStyle name="ColStyle16 7 2" xfId="13996"/>
    <cellStyle name="ColStyle16 7 2 2" xfId="13997"/>
    <cellStyle name="ColStyle16 7 2 2 2" xfId="13998"/>
    <cellStyle name="ColStyle16 7 2 2 2 2" xfId="13999"/>
    <cellStyle name="ColStyle16 7 2 2 2 3" xfId="14000"/>
    <cellStyle name="ColStyle16 7 2 2 3" xfId="14001"/>
    <cellStyle name="ColStyle16 7 2 2 4" xfId="14002"/>
    <cellStyle name="ColStyle16 7 2 3" xfId="14003"/>
    <cellStyle name="ColStyle16 7 2 3 2" xfId="14004"/>
    <cellStyle name="ColStyle16 7 2 3 3" xfId="14005"/>
    <cellStyle name="ColStyle16 7 2 4" xfId="14006"/>
    <cellStyle name="ColStyle16 7 2 4 2" xfId="14007"/>
    <cellStyle name="ColStyle16 7 2 5" xfId="14008"/>
    <cellStyle name="ColStyle16 7 3" xfId="14009"/>
    <cellStyle name="ColStyle16 7 3 2" xfId="14010"/>
    <cellStyle name="ColStyle16 7 3 2 2" xfId="14011"/>
    <cellStyle name="ColStyle16 7 3 2 3" xfId="14012"/>
    <cellStyle name="ColStyle16 7 3 3" xfId="14013"/>
    <cellStyle name="ColStyle16 7 3 4" xfId="14014"/>
    <cellStyle name="ColStyle16 7 4" xfId="14015"/>
    <cellStyle name="ColStyle16 7 4 2" xfId="14016"/>
    <cellStyle name="ColStyle16 7 4 2 2" xfId="14017"/>
    <cellStyle name="ColStyle16 7 4 2 3" xfId="14018"/>
    <cellStyle name="ColStyle16 7 4 3" xfId="14019"/>
    <cellStyle name="ColStyle16 7 4 4" xfId="14020"/>
    <cellStyle name="ColStyle16 7 5" xfId="14021"/>
    <cellStyle name="ColStyle16 7 5 2" xfId="14022"/>
    <cellStyle name="ColStyle16 7 5 3" xfId="14023"/>
    <cellStyle name="ColStyle16 7 6" xfId="14024"/>
    <cellStyle name="ColStyle16 7 6 2" xfId="14025"/>
    <cellStyle name="ColStyle16 7 6 3" xfId="14026"/>
    <cellStyle name="ColStyle16 7 7" xfId="14027"/>
    <cellStyle name="ColStyle16 7 7 2" xfId="14028"/>
    <cellStyle name="ColStyle16 7 7 3" xfId="14029"/>
    <cellStyle name="ColStyle16 7 8" xfId="14030"/>
    <cellStyle name="ColStyle16 7 9" xfId="14031"/>
    <cellStyle name="ColStyle16 8" xfId="14032"/>
    <cellStyle name="ColStyle16 8 10" xfId="14033"/>
    <cellStyle name="ColStyle16 8 2" xfId="14034"/>
    <cellStyle name="ColStyle16 8 2 2" xfId="14035"/>
    <cellStyle name="ColStyle16 8 2 2 2" xfId="14036"/>
    <cellStyle name="ColStyle16 8 2 2 2 2" xfId="14037"/>
    <cellStyle name="ColStyle16 8 2 2 2 3" xfId="14038"/>
    <cellStyle name="ColStyle16 8 2 2 3" xfId="14039"/>
    <cellStyle name="ColStyle16 8 2 2 4" xfId="14040"/>
    <cellStyle name="ColStyle16 8 2 3" xfId="14041"/>
    <cellStyle name="ColStyle16 8 2 3 2" xfId="14042"/>
    <cellStyle name="ColStyle16 8 2 3 3" xfId="14043"/>
    <cellStyle name="ColStyle16 8 2 4" xfId="14044"/>
    <cellStyle name="ColStyle16 8 2 4 2" xfId="14045"/>
    <cellStyle name="ColStyle16 8 2 5" xfId="14046"/>
    <cellStyle name="ColStyle16 8 3" xfId="14047"/>
    <cellStyle name="ColStyle16 8 3 2" xfId="14048"/>
    <cellStyle name="ColStyle16 8 3 2 2" xfId="14049"/>
    <cellStyle name="ColStyle16 8 3 2 3" xfId="14050"/>
    <cellStyle name="ColStyle16 8 3 3" xfId="14051"/>
    <cellStyle name="ColStyle16 8 3 4" xfId="14052"/>
    <cellStyle name="ColStyle16 8 4" xfId="14053"/>
    <cellStyle name="ColStyle16 8 4 2" xfId="14054"/>
    <cellStyle name="ColStyle16 8 4 2 2" xfId="14055"/>
    <cellStyle name="ColStyle16 8 4 2 3" xfId="14056"/>
    <cellStyle name="ColStyle16 8 4 3" xfId="14057"/>
    <cellStyle name="ColStyle16 8 4 4" xfId="14058"/>
    <cellStyle name="ColStyle16 8 5" xfId="14059"/>
    <cellStyle name="ColStyle16 8 5 2" xfId="14060"/>
    <cellStyle name="ColStyle16 8 5 3" xfId="14061"/>
    <cellStyle name="ColStyle16 8 6" xfId="14062"/>
    <cellStyle name="ColStyle16 8 6 2" xfId="14063"/>
    <cellStyle name="ColStyle16 8 6 3" xfId="14064"/>
    <cellStyle name="ColStyle16 8 7" xfId="14065"/>
    <cellStyle name="ColStyle16 8 7 2" xfId="14066"/>
    <cellStyle name="ColStyle16 8 7 3" xfId="14067"/>
    <cellStyle name="ColStyle16 8 8" xfId="14068"/>
    <cellStyle name="ColStyle16 8 9" xfId="14069"/>
    <cellStyle name="ColStyle16 9" xfId="14070"/>
    <cellStyle name="ColStyle16 9 10" xfId="14071"/>
    <cellStyle name="ColStyle16 9 2" xfId="14072"/>
    <cellStyle name="ColStyle16 9 2 2" xfId="14073"/>
    <cellStyle name="ColStyle16 9 2 2 2" xfId="14074"/>
    <cellStyle name="ColStyle16 9 2 2 2 2" xfId="14075"/>
    <cellStyle name="ColStyle16 9 2 2 2 3" xfId="14076"/>
    <cellStyle name="ColStyle16 9 2 2 3" xfId="14077"/>
    <cellStyle name="ColStyle16 9 2 2 4" xfId="14078"/>
    <cellStyle name="ColStyle16 9 2 3" xfId="14079"/>
    <cellStyle name="ColStyle16 9 2 3 2" xfId="14080"/>
    <cellStyle name="ColStyle16 9 2 3 3" xfId="14081"/>
    <cellStyle name="ColStyle16 9 2 4" xfId="14082"/>
    <cellStyle name="ColStyle16 9 2 4 2" xfId="14083"/>
    <cellStyle name="ColStyle16 9 2 5" xfId="14084"/>
    <cellStyle name="ColStyle16 9 3" xfId="14085"/>
    <cellStyle name="ColStyle16 9 3 2" xfId="14086"/>
    <cellStyle name="ColStyle16 9 3 2 2" xfId="14087"/>
    <cellStyle name="ColStyle16 9 3 2 3" xfId="14088"/>
    <cellStyle name="ColStyle16 9 3 3" xfId="14089"/>
    <cellStyle name="ColStyle16 9 3 4" xfId="14090"/>
    <cellStyle name="ColStyle16 9 4" xfId="14091"/>
    <cellStyle name="ColStyle16 9 4 2" xfId="14092"/>
    <cellStyle name="ColStyle16 9 4 2 2" xfId="14093"/>
    <cellStyle name="ColStyle16 9 4 2 3" xfId="14094"/>
    <cellStyle name="ColStyle16 9 4 3" xfId="14095"/>
    <cellStyle name="ColStyle16 9 4 4" xfId="14096"/>
    <cellStyle name="ColStyle16 9 5" xfId="14097"/>
    <cellStyle name="ColStyle16 9 5 2" xfId="14098"/>
    <cellStyle name="ColStyle16 9 5 3" xfId="14099"/>
    <cellStyle name="ColStyle16 9 6" xfId="14100"/>
    <cellStyle name="ColStyle16 9 6 2" xfId="14101"/>
    <cellStyle name="ColStyle16 9 6 3" xfId="14102"/>
    <cellStyle name="ColStyle16 9 7" xfId="14103"/>
    <cellStyle name="ColStyle16 9 7 2" xfId="14104"/>
    <cellStyle name="ColStyle16 9 7 3" xfId="14105"/>
    <cellStyle name="ColStyle16 9 8" xfId="14106"/>
    <cellStyle name="ColStyle16 9 9" xfId="14107"/>
    <cellStyle name="ColStyle17" xfId="14108"/>
    <cellStyle name="ColStyle17 10" xfId="14109"/>
    <cellStyle name="ColStyle17 10 10" xfId="14110"/>
    <cellStyle name="ColStyle17 10 2" xfId="14111"/>
    <cellStyle name="ColStyle17 10 2 2" xfId="14112"/>
    <cellStyle name="ColStyle17 10 2 2 2" xfId="14113"/>
    <cellStyle name="ColStyle17 10 2 2 2 2" xfId="14114"/>
    <cellStyle name="ColStyle17 10 2 2 2 3" xfId="14115"/>
    <cellStyle name="ColStyle17 10 2 2 3" xfId="14116"/>
    <cellStyle name="ColStyle17 10 2 2 4" xfId="14117"/>
    <cellStyle name="ColStyle17 10 2 3" xfId="14118"/>
    <cellStyle name="ColStyle17 10 2 3 2" xfId="14119"/>
    <cellStyle name="ColStyle17 10 2 3 3" xfId="14120"/>
    <cellStyle name="ColStyle17 10 2 4" xfId="14121"/>
    <cellStyle name="ColStyle17 10 2 4 2" xfId="14122"/>
    <cellStyle name="ColStyle17 10 2 5" xfId="14123"/>
    <cellStyle name="ColStyle17 10 3" xfId="14124"/>
    <cellStyle name="ColStyle17 10 3 2" xfId="14125"/>
    <cellStyle name="ColStyle17 10 3 2 2" xfId="14126"/>
    <cellStyle name="ColStyle17 10 3 2 3" xfId="14127"/>
    <cellStyle name="ColStyle17 10 3 3" xfId="14128"/>
    <cellStyle name="ColStyle17 10 3 4" xfId="14129"/>
    <cellStyle name="ColStyle17 10 4" xfId="14130"/>
    <cellStyle name="ColStyle17 10 4 2" xfId="14131"/>
    <cellStyle name="ColStyle17 10 4 2 2" xfId="14132"/>
    <cellStyle name="ColStyle17 10 4 2 3" xfId="14133"/>
    <cellStyle name="ColStyle17 10 4 3" xfId="14134"/>
    <cellStyle name="ColStyle17 10 4 4" xfId="14135"/>
    <cellStyle name="ColStyle17 10 5" xfId="14136"/>
    <cellStyle name="ColStyle17 10 5 2" xfId="14137"/>
    <cellStyle name="ColStyle17 10 5 3" xfId="14138"/>
    <cellStyle name="ColStyle17 10 6" xfId="14139"/>
    <cellStyle name="ColStyle17 10 6 2" xfId="14140"/>
    <cellStyle name="ColStyle17 10 6 3" xfId="14141"/>
    <cellStyle name="ColStyle17 10 7" xfId="14142"/>
    <cellStyle name="ColStyle17 10 7 2" xfId="14143"/>
    <cellStyle name="ColStyle17 10 7 3" xfId="14144"/>
    <cellStyle name="ColStyle17 10 8" xfId="14145"/>
    <cellStyle name="ColStyle17 10 9" xfId="14146"/>
    <cellStyle name="ColStyle17 11" xfId="14147"/>
    <cellStyle name="ColStyle17 11 10" xfId="14148"/>
    <cellStyle name="ColStyle17 11 2" xfId="14149"/>
    <cellStyle name="ColStyle17 11 2 2" xfId="14150"/>
    <cellStyle name="ColStyle17 11 2 2 2" xfId="14151"/>
    <cellStyle name="ColStyle17 11 2 2 2 2" xfId="14152"/>
    <cellStyle name="ColStyle17 11 2 2 2 3" xfId="14153"/>
    <cellStyle name="ColStyle17 11 2 2 3" xfId="14154"/>
    <cellStyle name="ColStyle17 11 2 2 4" xfId="14155"/>
    <cellStyle name="ColStyle17 11 2 3" xfId="14156"/>
    <cellStyle name="ColStyle17 11 2 3 2" xfId="14157"/>
    <cellStyle name="ColStyle17 11 2 3 3" xfId="14158"/>
    <cellStyle name="ColStyle17 11 2 4" xfId="14159"/>
    <cellStyle name="ColStyle17 11 2 4 2" xfId="14160"/>
    <cellStyle name="ColStyle17 11 2 5" xfId="14161"/>
    <cellStyle name="ColStyle17 11 3" xfId="14162"/>
    <cellStyle name="ColStyle17 11 3 2" xfId="14163"/>
    <cellStyle name="ColStyle17 11 3 2 2" xfId="14164"/>
    <cellStyle name="ColStyle17 11 3 2 3" xfId="14165"/>
    <cellStyle name="ColStyle17 11 3 3" xfId="14166"/>
    <cellStyle name="ColStyle17 11 3 4" xfId="14167"/>
    <cellStyle name="ColStyle17 11 4" xfId="14168"/>
    <cellStyle name="ColStyle17 11 4 2" xfId="14169"/>
    <cellStyle name="ColStyle17 11 4 2 2" xfId="14170"/>
    <cellStyle name="ColStyle17 11 4 2 3" xfId="14171"/>
    <cellStyle name="ColStyle17 11 4 3" xfId="14172"/>
    <cellStyle name="ColStyle17 11 4 4" xfId="14173"/>
    <cellStyle name="ColStyle17 11 5" xfId="14174"/>
    <cellStyle name="ColStyle17 11 5 2" xfId="14175"/>
    <cellStyle name="ColStyle17 11 5 3" xfId="14176"/>
    <cellStyle name="ColStyle17 11 6" xfId="14177"/>
    <cellStyle name="ColStyle17 11 6 2" xfId="14178"/>
    <cellStyle name="ColStyle17 11 6 3" xfId="14179"/>
    <cellStyle name="ColStyle17 11 7" xfId="14180"/>
    <cellStyle name="ColStyle17 11 7 2" xfId="14181"/>
    <cellStyle name="ColStyle17 11 7 3" xfId="14182"/>
    <cellStyle name="ColStyle17 11 8" xfId="14183"/>
    <cellStyle name="ColStyle17 11 9" xfId="14184"/>
    <cellStyle name="ColStyle17 12" xfId="14185"/>
    <cellStyle name="ColStyle17 12 10" xfId="14186"/>
    <cellStyle name="ColStyle17 12 2" xfId="14187"/>
    <cellStyle name="ColStyle17 12 2 2" xfId="14188"/>
    <cellStyle name="ColStyle17 12 2 2 2" xfId="14189"/>
    <cellStyle name="ColStyle17 12 2 2 2 2" xfId="14190"/>
    <cellStyle name="ColStyle17 12 2 2 2 3" xfId="14191"/>
    <cellStyle name="ColStyle17 12 2 2 3" xfId="14192"/>
    <cellStyle name="ColStyle17 12 2 2 4" xfId="14193"/>
    <cellStyle name="ColStyle17 12 2 3" xfId="14194"/>
    <cellStyle name="ColStyle17 12 2 3 2" xfId="14195"/>
    <cellStyle name="ColStyle17 12 2 3 3" xfId="14196"/>
    <cellStyle name="ColStyle17 12 2 4" xfId="14197"/>
    <cellStyle name="ColStyle17 12 2 4 2" xfId="14198"/>
    <cellStyle name="ColStyle17 12 2 5" xfId="14199"/>
    <cellStyle name="ColStyle17 12 3" xfId="14200"/>
    <cellStyle name="ColStyle17 12 3 2" xfId="14201"/>
    <cellStyle name="ColStyle17 12 3 2 2" xfId="14202"/>
    <cellStyle name="ColStyle17 12 3 2 3" xfId="14203"/>
    <cellStyle name="ColStyle17 12 3 3" xfId="14204"/>
    <cellStyle name="ColStyle17 12 3 4" xfId="14205"/>
    <cellStyle name="ColStyle17 12 4" xfId="14206"/>
    <cellStyle name="ColStyle17 12 4 2" xfId="14207"/>
    <cellStyle name="ColStyle17 12 4 2 2" xfId="14208"/>
    <cellStyle name="ColStyle17 12 4 2 3" xfId="14209"/>
    <cellStyle name="ColStyle17 12 4 3" xfId="14210"/>
    <cellStyle name="ColStyle17 12 4 4" xfId="14211"/>
    <cellStyle name="ColStyle17 12 5" xfId="14212"/>
    <cellStyle name="ColStyle17 12 5 2" xfId="14213"/>
    <cellStyle name="ColStyle17 12 5 3" xfId="14214"/>
    <cellStyle name="ColStyle17 12 6" xfId="14215"/>
    <cellStyle name="ColStyle17 12 6 2" xfId="14216"/>
    <cellStyle name="ColStyle17 12 6 3" xfId="14217"/>
    <cellStyle name="ColStyle17 12 7" xfId="14218"/>
    <cellStyle name="ColStyle17 12 7 2" xfId="14219"/>
    <cellStyle name="ColStyle17 12 7 3" xfId="14220"/>
    <cellStyle name="ColStyle17 12 8" xfId="14221"/>
    <cellStyle name="ColStyle17 12 9" xfId="14222"/>
    <cellStyle name="ColStyle17 13" xfId="14223"/>
    <cellStyle name="ColStyle17 13 10" xfId="14224"/>
    <cellStyle name="ColStyle17 13 2" xfId="14225"/>
    <cellStyle name="ColStyle17 13 2 2" xfId="14226"/>
    <cellStyle name="ColStyle17 13 2 2 2" xfId="14227"/>
    <cellStyle name="ColStyle17 13 2 2 2 2" xfId="14228"/>
    <cellStyle name="ColStyle17 13 2 2 2 3" xfId="14229"/>
    <cellStyle name="ColStyle17 13 2 2 3" xfId="14230"/>
    <cellStyle name="ColStyle17 13 2 2 4" xfId="14231"/>
    <cellStyle name="ColStyle17 13 2 3" xfId="14232"/>
    <cellStyle name="ColStyle17 13 2 3 2" xfId="14233"/>
    <cellStyle name="ColStyle17 13 2 3 3" xfId="14234"/>
    <cellStyle name="ColStyle17 13 2 4" xfId="14235"/>
    <cellStyle name="ColStyle17 13 2 4 2" xfId="14236"/>
    <cellStyle name="ColStyle17 13 2 5" xfId="14237"/>
    <cellStyle name="ColStyle17 13 3" xfId="14238"/>
    <cellStyle name="ColStyle17 13 3 2" xfId="14239"/>
    <cellStyle name="ColStyle17 13 3 2 2" xfId="14240"/>
    <cellStyle name="ColStyle17 13 3 2 3" xfId="14241"/>
    <cellStyle name="ColStyle17 13 3 3" xfId="14242"/>
    <cellStyle name="ColStyle17 13 3 4" xfId="14243"/>
    <cellStyle name="ColStyle17 13 4" xfId="14244"/>
    <cellStyle name="ColStyle17 13 4 2" xfId="14245"/>
    <cellStyle name="ColStyle17 13 4 2 2" xfId="14246"/>
    <cellStyle name="ColStyle17 13 4 2 3" xfId="14247"/>
    <cellStyle name="ColStyle17 13 4 3" xfId="14248"/>
    <cellStyle name="ColStyle17 13 4 4" xfId="14249"/>
    <cellStyle name="ColStyle17 13 5" xfId="14250"/>
    <cellStyle name="ColStyle17 13 5 2" xfId="14251"/>
    <cellStyle name="ColStyle17 13 5 3" xfId="14252"/>
    <cellStyle name="ColStyle17 13 6" xfId="14253"/>
    <cellStyle name="ColStyle17 13 6 2" xfId="14254"/>
    <cellStyle name="ColStyle17 13 6 3" xfId="14255"/>
    <cellStyle name="ColStyle17 13 7" xfId="14256"/>
    <cellStyle name="ColStyle17 13 7 2" xfId="14257"/>
    <cellStyle name="ColStyle17 13 7 3" xfId="14258"/>
    <cellStyle name="ColStyle17 13 8" xfId="14259"/>
    <cellStyle name="ColStyle17 13 9" xfId="14260"/>
    <cellStyle name="ColStyle17 14" xfId="14261"/>
    <cellStyle name="ColStyle17 14 10" xfId="14262"/>
    <cellStyle name="ColStyle17 14 2" xfId="14263"/>
    <cellStyle name="ColStyle17 14 2 2" xfId="14264"/>
    <cellStyle name="ColStyle17 14 2 2 2" xfId="14265"/>
    <cellStyle name="ColStyle17 14 2 2 2 2" xfId="14266"/>
    <cellStyle name="ColStyle17 14 2 2 2 3" xfId="14267"/>
    <cellStyle name="ColStyle17 14 2 2 3" xfId="14268"/>
    <cellStyle name="ColStyle17 14 2 2 4" xfId="14269"/>
    <cellStyle name="ColStyle17 14 2 3" xfId="14270"/>
    <cellStyle name="ColStyle17 14 2 3 2" xfId="14271"/>
    <cellStyle name="ColStyle17 14 2 3 3" xfId="14272"/>
    <cellStyle name="ColStyle17 14 2 4" xfId="14273"/>
    <cellStyle name="ColStyle17 14 2 4 2" xfId="14274"/>
    <cellStyle name="ColStyle17 14 2 5" xfId="14275"/>
    <cellStyle name="ColStyle17 14 3" xfId="14276"/>
    <cellStyle name="ColStyle17 14 3 2" xfId="14277"/>
    <cellStyle name="ColStyle17 14 3 2 2" xfId="14278"/>
    <cellStyle name="ColStyle17 14 3 2 3" xfId="14279"/>
    <cellStyle name="ColStyle17 14 3 3" xfId="14280"/>
    <cellStyle name="ColStyle17 14 3 4" xfId="14281"/>
    <cellStyle name="ColStyle17 14 4" xfId="14282"/>
    <cellStyle name="ColStyle17 14 4 2" xfId="14283"/>
    <cellStyle name="ColStyle17 14 4 2 2" xfId="14284"/>
    <cellStyle name="ColStyle17 14 4 2 3" xfId="14285"/>
    <cellStyle name="ColStyle17 14 4 3" xfId="14286"/>
    <cellStyle name="ColStyle17 14 4 4" xfId="14287"/>
    <cellStyle name="ColStyle17 14 5" xfId="14288"/>
    <cellStyle name="ColStyle17 14 5 2" xfId="14289"/>
    <cellStyle name="ColStyle17 14 5 3" xfId="14290"/>
    <cellStyle name="ColStyle17 14 6" xfId="14291"/>
    <cellStyle name="ColStyle17 14 6 2" xfId="14292"/>
    <cellStyle name="ColStyle17 14 6 3" xfId="14293"/>
    <cellStyle name="ColStyle17 14 7" xfId="14294"/>
    <cellStyle name="ColStyle17 14 7 2" xfId="14295"/>
    <cellStyle name="ColStyle17 14 7 3" xfId="14296"/>
    <cellStyle name="ColStyle17 14 8" xfId="14297"/>
    <cellStyle name="ColStyle17 14 9" xfId="14298"/>
    <cellStyle name="ColStyle17 15" xfId="14299"/>
    <cellStyle name="ColStyle17 15 10" xfId="14300"/>
    <cellStyle name="ColStyle17 15 2" xfId="14301"/>
    <cellStyle name="ColStyle17 15 2 2" xfId="14302"/>
    <cellStyle name="ColStyle17 15 2 2 2" xfId="14303"/>
    <cellStyle name="ColStyle17 15 2 2 2 2" xfId="14304"/>
    <cellStyle name="ColStyle17 15 2 2 2 3" xfId="14305"/>
    <cellStyle name="ColStyle17 15 2 2 3" xfId="14306"/>
    <cellStyle name="ColStyle17 15 2 2 4" xfId="14307"/>
    <cellStyle name="ColStyle17 15 2 3" xfId="14308"/>
    <cellStyle name="ColStyle17 15 2 3 2" xfId="14309"/>
    <cellStyle name="ColStyle17 15 2 3 3" xfId="14310"/>
    <cellStyle name="ColStyle17 15 2 4" xfId="14311"/>
    <cellStyle name="ColStyle17 15 2 4 2" xfId="14312"/>
    <cellStyle name="ColStyle17 15 2 5" xfId="14313"/>
    <cellStyle name="ColStyle17 15 3" xfId="14314"/>
    <cellStyle name="ColStyle17 15 3 2" xfId="14315"/>
    <cellStyle name="ColStyle17 15 3 2 2" xfId="14316"/>
    <cellStyle name="ColStyle17 15 3 2 3" xfId="14317"/>
    <cellStyle name="ColStyle17 15 3 3" xfId="14318"/>
    <cellStyle name="ColStyle17 15 3 4" xfId="14319"/>
    <cellStyle name="ColStyle17 15 4" xfId="14320"/>
    <cellStyle name="ColStyle17 15 4 2" xfId="14321"/>
    <cellStyle name="ColStyle17 15 4 2 2" xfId="14322"/>
    <cellStyle name="ColStyle17 15 4 2 3" xfId="14323"/>
    <cellStyle name="ColStyle17 15 4 3" xfId="14324"/>
    <cellStyle name="ColStyle17 15 4 4" xfId="14325"/>
    <cellStyle name="ColStyle17 15 5" xfId="14326"/>
    <cellStyle name="ColStyle17 15 5 2" xfId="14327"/>
    <cellStyle name="ColStyle17 15 5 3" xfId="14328"/>
    <cellStyle name="ColStyle17 15 6" xfId="14329"/>
    <cellStyle name="ColStyle17 15 6 2" xfId="14330"/>
    <cellStyle name="ColStyle17 15 6 3" xfId="14331"/>
    <cellStyle name="ColStyle17 15 7" xfId="14332"/>
    <cellStyle name="ColStyle17 15 7 2" xfId="14333"/>
    <cellStyle name="ColStyle17 15 7 3" xfId="14334"/>
    <cellStyle name="ColStyle17 15 8" xfId="14335"/>
    <cellStyle name="ColStyle17 15 9" xfId="14336"/>
    <cellStyle name="ColStyle17 16" xfId="14337"/>
    <cellStyle name="ColStyle17 16 10" xfId="14338"/>
    <cellStyle name="ColStyle17 16 2" xfId="14339"/>
    <cellStyle name="ColStyle17 16 2 2" xfId="14340"/>
    <cellStyle name="ColStyle17 16 2 2 2" xfId="14341"/>
    <cellStyle name="ColStyle17 16 2 2 2 2" xfId="14342"/>
    <cellStyle name="ColStyle17 16 2 2 2 3" xfId="14343"/>
    <cellStyle name="ColStyle17 16 2 2 3" xfId="14344"/>
    <cellStyle name="ColStyle17 16 2 2 4" xfId="14345"/>
    <cellStyle name="ColStyle17 16 2 3" xfId="14346"/>
    <cellStyle name="ColStyle17 16 2 3 2" xfId="14347"/>
    <cellStyle name="ColStyle17 16 2 3 3" xfId="14348"/>
    <cellStyle name="ColStyle17 16 2 4" xfId="14349"/>
    <cellStyle name="ColStyle17 16 2 4 2" xfId="14350"/>
    <cellStyle name="ColStyle17 16 2 5" xfId="14351"/>
    <cellStyle name="ColStyle17 16 3" xfId="14352"/>
    <cellStyle name="ColStyle17 16 3 2" xfId="14353"/>
    <cellStyle name="ColStyle17 16 3 2 2" xfId="14354"/>
    <cellStyle name="ColStyle17 16 3 2 3" xfId="14355"/>
    <cellStyle name="ColStyle17 16 3 3" xfId="14356"/>
    <cellStyle name="ColStyle17 16 3 4" xfId="14357"/>
    <cellStyle name="ColStyle17 16 4" xfId="14358"/>
    <cellStyle name="ColStyle17 16 4 2" xfId="14359"/>
    <cellStyle name="ColStyle17 16 4 2 2" xfId="14360"/>
    <cellStyle name="ColStyle17 16 4 2 3" xfId="14361"/>
    <cellStyle name="ColStyle17 16 4 3" xfId="14362"/>
    <cellStyle name="ColStyle17 16 4 4" xfId="14363"/>
    <cellStyle name="ColStyle17 16 5" xfId="14364"/>
    <cellStyle name="ColStyle17 16 5 2" xfId="14365"/>
    <cellStyle name="ColStyle17 16 5 3" xfId="14366"/>
    <cellStyle name="ColStyle17 16 6" xfId="14367"/>
    <cellStyle name="ColStyle17 16 6 2" xfId="14368"/>
    <cellStyle name="ColStyle17 16 6 3" xfId="14369"/>
    <cellStyle name="ColStyle17 16 7" xfId="14370"/>
    <cellStyle name="ColStyle17 16 7 2" xfId="14371"/>
    <cellStyle name="ColStyle17 16 7 3" xfId="14372"/>
    <cellStyle name="ColStyle17 16 8" xfId="14373"/>
    <cellStyle name="ColStyle17 16 9" xfId="14374"/>
    <cellStyle name="ColStyle17 17" xfId="14375"/>
    <cellStyle name="ColStyle17 17 10" xfId="14376"/>
    <cellStyle name="ColStyle17 17 2" xfId="14377"/>
    <cellStyle name="ColStyle17 17 2 2" xfId="14378"/>
    <cellStyle name="ColStyle17 17 2 2 2" xfId="14379"/>
    <cellStyle name="ColStyle17 17 2 2 2 2" xfId="14380"/>
    <cellStyle name="ColStyle17 17 2 2 2 3" xfId="14381"/>
    <cellStyle name="ColStyle17 17 2 2 3" xfId="14382"/>
    <cellStyle name="ColStyle17 17 2 2 4" xfId="14383"/>
    <cellStyle name="ColStyle17 17 2 3" xfId="14384"/>
    <cellStyle name="ColStyle17 17 2 3 2" xfId="14385"/>
    <cellStyle name="ColStyle17 17 2 3 3" xfId="14386"/>
    <cellStyle name="ColStyle17 17 2 4" xfId="14387"/>
    <cellStyle name="ColStyle17 17 2 4 2" xfId="14388"/>
    <cellStyle name="ColStyle17 17 2 5" xfId="14389"/>
    <cellStyle name="ColStyle17 17 3" xfId="14390"/>
    <cellStyle name="ColStyle17 17 3 2" xfId="14391"/>
    <cellStyle name="ColStyle17 17 3 2 2" xfId="14392"/>
    <cellStyle name="ColStyle17 17 3 2 3" xfId="14393"/>
    <cellStyle name="ColStyle17 17 3 3" xfId="14394"/>
    <cellStyle name="ColStyle17 17 3 4" xfId="14395"/>
    <cellStyle name="ColStyle17 17 4" xfId="14396"/>
    <cellStyle name="ColStyle17 17 4 2" xfId="14397"/>
    <cellStyle name="ColStyle17 17 4 2 2" xfId="14398"/>
    <cellStyle name="ColStyle17 17 4 2 3" xfId="14399"/>
    <cellStyle name="ColStyle17 17 4 3" xfId="14400"/>
    <cellStyle name="ColStyle17 17 4 4" xfId="14401"/>
    <cellStyle name="ColStyle17 17 5" xfId="14402"/>
    <cellStyle name="ColStyle17 17 5 2" xfId="14403"/>
    <cellStyle name="ColStyle17 17 5 3" xfId="14404"/>
    <cellStyle name="ColStyle17 17 6" xfId="14405"/>
    <cellStyle name="ColStyle17 17 6 2" xfId="14406"/>
    <cellStyle name="ColStyle17 17 6 3" xfId="14407"/>
    <cellStyle name="ColStyle17 17 7" xfId="14408"/>
    <cellStyle name="ColStyle17 17 7 2" xfId="14409"/>
    <cellStyle name="ColStyle17 17 7 3" xfId="14410"/>
    <cellStyle name="ColStyle17 17 8" xfId="14411"/>
    <cellStyle name="ColStyle17 17 9" xfId="14412"/>
    <cellStyle name="ColStyle17 18" xfId="14413"/>
    <cellStyle name="ColStyle17 18 10" xfId="14414"/>
    <cellStyle name="ColStyle17 18 2" xfId="14415"/>
    <cellStyle name="ColStyle17 18 2 2" xfId="14416"/>
    <cellStyle name="ColStyle17 18 2 2 2" xfId="14417"/>
    <cellStyle name="ColStyle17 18 2 2 2 2" xfId="14418"/>
    <cellStyle name="ColStyle17 18 2 2 2 3" xfId="14419"/>
    <cellStyle name="ColStyle17 18 2 2 3" xfId="14420"/>
    <cellStyle name="ColStyle17 18 2 2 4" xfId="14421"/>
    <cellStyle name="ColStyle17 18 2 3" xfId="14422"/>
    <cellStyle name="ColStyle17 18 2 3 2" xfId="14423"/>
    <cellStyle name="ColStyle17 18 2 3 3" xfId="14424"/>
    <cellStyle name="ColStyle17 18 2 4" xfId="14425"/>
    <cellStyle name="ColStyle17 18 2 4 2" xfId="14426"/>
    <cellStyle name="ColStyle17 18 2 5" xfId="14427"/>
    <cellStyle name="ColStyle17 18 3" xfId="14428"/>
    <cellStyle name="ColStyle17 18 3 2" xfId="14429"/>
    <cellStyle name="ColStyle17 18 3 2 2" xfId="14430"/>
    <cellStyle name="ColStyle17 18 3 2 3" xfId="14431"/>
    <cellStyle name="ColStyle17 18 3 3" xfId="14432"/>
    <cellStyle name="ColStyle17 18 3 4" xfId="14433"/>
    <cellStyle name="ColStyle17 18 4" xfId="14434"/>
    <cellStyle name="ColStyle17 18 4 2" xfId="14435"/>
    <cellStyle name="ColStyle17 18 4 2 2" xfId="14436"/>
    <cellStyle name="ColStyle17 18 4 2 3" xfId="14437"/>
    <cellStyle name="ColStyle17 18 4 3" xfId="14438"/>
    <cellStyle name="ColStyle17 18 4 4" xfId="14439"/>
    <cellStyle name="ColStyle17 18 5" xfId="14440"/>
    <cellStyle name="ColStyle17 18 5 2" xfId="14441"/>
    <cellStyle name="ColStyle17 18 5 3" xfId="14442"/>
    <cellStyle name="ColStyle17 18 6" xfId="14443"/>
    <cellStyle name="ColStyle17 18 6 2" xfId="14444"/>
    <cellStyle name="ColStyle17 18 6 3" xfId="14445"/>
    <cellStyle name="ColStyle17 18 7" xfId="14446"/>
    <cellStyle name="ColStyle17 18 7 2" xfId="14447"/>
    <cellStyle name="ColStyle17 18 7 3" xfId="14448"/>
    <cellStyle name="ColStyle17 18 8" xfId="14449"/>
    <cellStyle name="ColStyle17 18 9" xfId="14450"/>
    <cellStyle name="ColStyle17 19" xfId="14451"/>
    <cellStyle name="ColStyle17 19 10" xfId="14452"/>
    <cellStyle name="ColStyle17 19 2" xfId="14453"/>
    <cellStyle name="ColStyle17 19 2 2" xfId="14454"/>
    <cellStyle name="ColStyle17 19 2 2 2" xfId="14455"/>
    <cellStyle name="ColStyle17 19 2 2 2 2" xfId="14456"/>
    <cellStyle name="ColStyle17 19 2 2 2 3" xfId="14457"/>
    <cellStyle name="ColStyle17 19 2 2 3" xfId="14458"/>
    <cellStyle name="ColStyle17 19 2 2 4" xfId="14459"/>
    <cellStyle name="ColStyle17 19 2 3" xfId="14460"/>
    <cellStyle name="ColStyle17 19 2 3 2" xfId="14461"/>
    <cellStyle name="ColStyle17 19 2 3 3" xfId="14462"/>
    <cellStyle name="ColStyle17 19 2 4" xfId="14463"/>
    <cellStyle name="ColStyle17 19 2 4 2" xfId="14464"/>
    <cellStyle name="ColStyle17 19 2 5" xfId="14465"/>
    <cellStyle name="ColStyle17 19 3" xfId="14466"/>
    <cellStyle name="ColStyle17 19 3 2" xfId="14467"/>
    <cellStyle name="ColStyle17 19 3 2 2" xfId="14468"/>
    <cellStyle name="ColStyle17 19 3 2 3" xfId="14469"/>
    <cellStyle name="ColStyle17 19 3 3" xfId="14470"/>
    <cellStyle name="ColStyle17 19 3 4" xfId="14471"/>
    <cellStyle name="ColStyle17 19 4" xfId="14472"/>
    <cellStyle name="ColStyle17 19 4 2" xfId="14473"/>
    <cellStyle name="ColStyle17 19 4 2 2" xfId="14474"/>
    <cellStyle name="ColStyle17 19 4 2 3" xfId="14475"/>
    <cellStyle name="ColStyle17 19 4 3" xfId="14476"/>
    <cellStyle name="ColStyle17 19 4 4" xfId="14477"/>
    <cellStyle name="ColStyle17 19 5" xfId="14478"/>
    <cellStyle name="ColStyle17 19 5 2" xfId="14479"/>
    <cellStyle name="ColStyle17 19 5 3" xfId="14480"/>
    <cellStyle name="ColStyle17 19 6" xfId="14481"/>
    <cellStyle name="ColStyle17 19 6 2" xfId="14482"/>
    <cellStyle name="ColStyle17 19 6 3" xfId="14483"/>
    <cellStyle name="ColStyle17 19 7" xfId="14484"/>
    <cellStyle name="ColStyle17 19 7 2" xfId="14485"/>
    <cellStyle name="ColStyle17 19 7 3" xfId="14486"/>
    <cellStyle name="ColStyle17 19 8" xfId="14487"/>
    <cellStyle name="ColStyle17 19 9" xfId="14488"/>
    <cellStyle name="ColStyle17 2" xfId="14489"/>
    <cellStyle name="ColStyle17 2 10" xfId="14490"/>
    <cellStyle name="ColStyle17 2 10 2" xfId="14491"/>
    <cellStyle name="ColStyle17 2 10 2 2" xfId="14492"/>
    <cellStyle name="ColStyle17 2 10 2 3" xfId="14493"/>
    <cellStyle name="ColStyle17 2 10 3" xfId="14494"/>
    <cellStyle name="ColStyle17 2 10 4" xfId="14495"/>
    <cellStyle name="ColStyle17 2 10 5" xfId="14496"/>
    <cellStyle name="ColStyle17 2 11" xfId="14497"/>
    <cellStyle name="ColStyle17 2 11 2" xfId="14498"/>
    <cellStyle name="ColStyle17 2 11 2 2" xfId="14499"/>
    <cellStyle name="ColStyle17 2 11 2 3" xfId="14500"/>
    <cellStyle name="ColStyle17 2 11 3" xfId="14501"/>
    <cellStyle name="ColStyle17 2 11 4" xfId="14502"/>
    <cellStyle name="ColStyle17 2 11 5" xfId="14503"/>
    <cellStyle name="ColStyle17 2 12" xfId="14504"/>
    <cellStyle name="ColStyle17 2 12 2" xfId="14505"/>
    <cellStyle name="ColStyle17 2 12 2 2" xfId="14506"/>
    <cellStyle name="ColStyle17 2 12 2 3" xfId="14507"/>
    <cellStyle name="ColStyle17 2 12 3" xfId="14508"/>
    <cellStyle name="ColStyle17 2 12 4" xfId="14509"/>
    <cellStyle name="ColStyle17 2 12 5" xfId="14510"/>
    <cellStyle name="ColStyle17 2 13" xfId="14511"/>
    <cellStyle name="ColStyle17 2 13 2" xfId="14512"/>
    <cellStyle name="ColStyle17 2 13 2 2" xfId="14513"/>
    <cellStyle name="ColStyle17 2 13 2 3" xfId="14514"/>
    <cellStyle name="ColStyle17 2 13 3" xfId="14515"/>
    <cellStyle name="ColStyle17 2 13 4" xfId="14516"/>
    <cellStyle name="ColStyle17 2 13 5" xfId="14517"/>
    <cellStyle name="ColStyle17 2 14" xfId="14518"/>
    <cellStyle name="ColStyle17 2 14 2" xfId="14519"/>
    <cellStyle name="ColStyle17 2 14 2 2" xfId="14520"/>
    <cellStyle name="ColStyle17 2 14 2 3" xfId="14521"/>
    <cellStyle name="ColStyle17 2 14 3" xfId="14522"/>
    <cellStyle name="ColStyle17 2 14 4" xfId="14523"/>
    <cellStyle name="ColStyle17 2 14 5" xfId="14524"/>
    <cellStyle name="ColStyle17 2 15" xfId="14525"/>
    <cellStyle name="ColStyle17 2 15 2" xfId="14526"/>
    <cellStyle name="ColStyle17 2 15 2 2" xfId="14527"/>
    <cellStyle name="ColStyle17 2 15 2 3" xfId="14528"/>
    <cellStyle name="ColStyle17 2 15 3" xfId="14529"/>
    <cellStyle name="ColStyle17 2 15 4" xfId="14530"/>
    <cellStyle name="ColStyle17 2 15 5" xfId="14531"/>
    <cellStyle name="ColStyle17 2 16" xfId="14532"/>
    <cellStyle name="ColStyle17 2 16 2" xfId="14533"/>
    <cellStyle name="ColStyle17 2 16 2 2" xfId="14534"/>
    <cellStyle name="ColStyle17 2 16 2 3" xfId="14535"/>
    <cellStyle name="ColStyle17 2 16 3" xfId="14536"/>
    <cellStyle name="ColStyle17 2 16 4" xfId="14537"/>
    <cellStyle name="ColStyle17 2 16 5" xfId="14538"/>
    <cellStyle name="ColStyle17 2 17" xfId="14539"/>
    <cellStyle name="ColStyle17 2 17 2" xfId="14540"/>
    <cellStyle name="ColStyle17 2 17 2 2" xfId="14541"/>
    <cellStyle name="ColStyle17 2 17 2 3" xfId="14542"/>
    <cellStyle name="ColStyle17 2 17 3" xfId="14543"/>
    <cellStyle name="ColStyle17 2 17 4" xfId="14544"/>
    <cellStyle name="ColStyle17 2 17 5" xfId="14545"/>
    <cellStyle name="ColStyle17 2 18" xfId="14546"/>
    <cellStyle name="ColStyle17 2 18 2" xfId="14547"/>
    <cellStyle name="ColStyle17 2 18 2 2" xfId="14548"/>
    <cellStyle name="ColStyle17 2 18 2 3" xfId="14549"/>
    <cellStyle name="ColStyle17 2 18 3" xfId="14550"/>
    <cellStyle name="ColStyle17 2 18 4" xfId="14551"/>
    <cellStyle name="ColStyle17 2 18 5" xfId="14552"/>
    <cellStyle name="ColStyle17 2 19" xfId="14553"/>
    <cellStyle name="ColStyle17 2 19 2" xfId="14554"/>
    <cellStyle name="ColStyle17 2 19 2 2" xfId="14555"/>
    <cellStyle name="ColStyle17 2 19 2 3" xfId="14556"/>
    <cellStyle name="ColStyle17 2 19 3" xfId="14557"/>
    <cellStyle name="ColStyle17 2 19 4" xfId="14558"/>
    <cellStyle name="ColStyle17 2 19 5" xfId="14559"/>
    <cellStyle name="ColStyle17 2 2" xfId="14560"/>
    <cellStyle name="ColStyle17 2 2 2" xfId="14561"/>
    <cellStyle name="ColStyle17 2 2 2 2" xfId="14562"/>
    <cellStyle name="ColStyle17 2 2 2 2 2" xfId="14563"/>
    <cellStyle name="ColStyle17 2 2 2 2 3" xfId="14564"/>
    <cellStyle name="ColStyle17 2 2 2 3" xfId="14565"/>
    <cellStyle name="ColStyle17 2 2 2 4" xfId="14566"/>
    <cellStyle name="ColStyle17 2 2 3" xfId="14567"/>
    <cellStyle name="ColStyle17 2 2 3 2" xfId="14568"/>
    <cellStyle name="ColStyle17 2 2 3 2 2" xfId="14569"/>
    <cellStyle name="ColStyle17 2 2 3 2 3" xfId="14570"/>
    <cellStyle name="ColStyle17 2 2 3 3" xfId="14571"/>
    <cellStyle name="ColStyle17 2 2 3 4" xfId="14572"/>
    <cellStyle name="ColStyle17 2 2 4" xfId="14573"/>
    <cellStyle name="ColStyle17 2 2 4 2" xfId="14574"/>
    <cellStyle name="ColStyle17 2 2 4 3" xfId="14575"/>
    <cellStyle name="ColStyle17 2 2 5" xfId="14576"/>
    <cellStyle name="ColStyle17 2 2 5 2" xfId="14577"/>
    <cellStyle name="ColStyle17 2 2 6" xfId="14578"/>
    <cellStyle name="ColStyle17 2 2 7" xfId="14579"/>
    <cellStyle name="ColStyle17 2 20" xfId="14580"/>
    <cellStyle name="ColStyle17 2 20 2" xfId="14581"/>
    <cellStyle name="ColStyle17 2 20 2 2" xfId="14582"/>
    <cellStyle name="ColStyle17 2 20 2 3" xfId="14583"/>
    <cellStyle name="ColStyle17 2 20 3" xfId="14584"/>
    <cellStyle name="ColStyle17 2 20 4" xfId="14585"/>
    <cellStyle name="ColStyle17 2 20 5" xfId="14586"/>
    <cellStyle name="ColStyle17 2 21" xfId="14587"/>
    <cellStyle name="ColStyle17 2 21 2" xfId="14588"/>
    <cellStyle name="ColStyle17 2 21 2 2" xfId="14589"/>
    <cellStyle name="ColStyle17 2 21 2 3" xfId="14590"/>
    <cellStyle name="ColStyle17 2 21 3" xfId="14591"/>
    <cellStyle name="ColStyle17 2 21 4" xfId="14592"/>
    <cellStyle name="ColStyle17 2 21 5" xfId="14593"/>
    <cellStyle name="ColStyle17 2 22" xfId="14594"/>
    <cellStyle name="ColStyle17 2 22 2" xfId="14595"/>
    <cellStyle name="ColStyle17 2 22 2 2" xfId="14596"/>
    <cellStyle name="ColStyle17 2 22 2 3" xfId="14597"/>
    <cellStyle name="ColStyle17 2 22 3" xfId="14598"/>
    <cellStyle name="ColStyle17 2 22 4" xfId="14599"/>
    <cellStyle name="ColStyle17 2 23" xfId="14600"/>
    <cellStyle name="ColStyle17 2 23 2" xfId="14601"/>
    <cellStyle name="ColStyle17 2 23 3" xfId="14602"/>
    <cellStyle name="ColStyle17 2 24" xfId="14603"/>
    <cellStyle name="ColStyle17 2 24 2" xfId="14604"/>
    <cellStyle name="ColStyle17 2 24 3" xfId="14605"/>
    <cellStyle name="ColStyle17 2 25" xfId="14606"/>
    <cellStyle name="ColStyle17 2 25 2" xfId="14607"/>
    <cellStyle name="ColStyle17 2 25 3" xfId="14608"/>
    <cellStyle name="ColStyle17 2 26" xfId="14609"/>
    <cellStyle name="ColStyle17 2 26 2" xfId="14610"/>
    <cellStyle name="ColStyle17 2 27" xfId="14611"/>
    <cellStyle name="ColStyle17 2 27 2" xfId="14612"/>
    <cellStyle name="ColStyle17 2 28" xfId="14613"/>
    <cellStyle name="ColStyle17 2 29" xfId="14614"/>
    <cellStyle name="ColStyle17 2 3" xfId="14615"/>
    <cellStyle name="ColStyle17 2 3 2" xfId="14616"/>
    <cellStyle name="ColStyle17 2 3 2 2" xfId="14617"/>
    <cellStyle name="ColStyle17 2 3 2 2 2" xfId="14618"/>
    <cellStyle name="ColStyle17 2 3 2 2 3" xfId="14619"/>
    <cellStyle name="ColStyle17 2 3 2 3" xfId="14620"/>
    <cellStyle name="ColStyle17 2 3 2 4" xfId="14621"/>
    <cellStyle name="ColStyle17 2 3 3" xfId="14622"/>
    <cellStyle name="ColStyle17 2 3 3 2" xfId="14623"/>
    <cellStyle name="ColStyle17 2 3 3 3" xfId="14624"/>
    <cellStyle name="ColStyle17 2 3 4" xfId="14625"/>
    <cellStyle name="ColStyle17 2 3 5" xfId="14626"/>
    <cellStyle name="ColStyle17 2 3 6" xfId="14627"/>
    <cellStyle name="ColStyle17 2 30" xfId="14628"/>
    <cellStyle name="ColStyle17 2 31" xfId="14629"/>
    <cellStyle name="ColStyle17 2 32" xfId="14630"/>
    <cellStyle name="ColStyle17 2 4" xfId="14631"/>
    <cellStyle name="ColStyle17 2 4 2" xfId="14632"/>
    <cellStyle name="ColStyle17 2 4 2 2" xfId="14633"/>
    <cellStyle name="ColStyle17 2 4 2 3" xfId="14634"/>
    <cellStyle name="ColStyle17 2 4 3" xfId="14635"/>
    <cellStyle name="ColStyle17 2 4 4" xfId="14636"/>
    <cellStyle name="ColStyle17 2 4 5" xfId="14637"/>
    <cellStyle name="ColStyle17 2 5" xfId="14638"/>
    <cellStyle name="ColStyle17 2 5 2" xfId="14639"/>
    <cellStyle name="ColStyle17 2 5 2 2" xfId="14640"/>
    <cellStyle name="ColStyle17 2 5 2 3" xfId="14641"/>
    <cellStyle name="ColStyle17 2 5 3" xfId="14642"/>
    <cellStyle name="ColStyle17 2 5 4" xfId="14643"/>
    <cellStyle name="ColStyle17 2 5 5" xfId="14644"/>
    <cellStyle name="ColStyle17 2 6" xfId="14645"/>
    <cellStyle name="ColStyle17 2 6 2" xfId="14646"/>
    <cellStyle name="ColStyle17 2 6 2 2" xfId="14647"/>
    <cellStyle name="ColStyle17 2 6 2 3" xfId="14648"/>
    <cellStyle name="ColStyle17 2 6 3" xfId="14649"/>
    <cellStyle name="ColStyle17 2 6 4" xfId="14650"/>
    <cellStyle name="ColStyle17 2 6 5" xfId="14651"/>
    <cellStyle name="ColStyle17 2 7" xfId="14652"/>
    <cellStyle name="ColStyle17 2 7 2" xfId="14653"/>
    <cellStyle name="ColStyle17 2 7 2 2" xfId="14654"/>
    <cellStyle name="ColStyle17 2 7 2 3" xfId="14655"/>
    <cellStyle name="ColStyle17 2 7 3" xfId="14656"/>
    <cellStyle name="ColStyle17 2 7 4" xfId="14657"/>
    <cellStyle name="ColStyle17 2 7 5" xfId="14658"/>
    <cellStyle name="ColStyle17 2 8" xfId="14659"/>
    <cellStyle name="ColStyle17 2 8 2" xfId="14660"/>
    <cellStyle name="ColStyle17 2 8 2 2" xfId="14661"/>
    <cellStyle name="ColStyle17 2 8 2 3" xfId="14662"/>
    <cellStyle name="ColStyle17 2 8 3" xfId="14663"/>
    <cellStyle name="ColStyle17 2 8 4" xfId="14664"/>
    <cellStyle name="ColStyle17 2 8 5" xfId="14665"/>
    <cellStyle name="ColStyle17 2 9" xfId="14666"/>
    <cellStyle name="ColStyle17 2 9 2" xfId="14667"/>
    <cellStyle name="ColStyle17 2 9 2 2" xfId="14668"/>
    <cellStyle name="ColStyle17 2 9 2 3" xfId="14669"/>
    <cellStyle name="ColStyle17 2 9 3" xfId="14670"/>
    <cellStyle name="ColStyle17 2 9 4" xfId="14671"/>
    <cellStyle name="ColStyle17 2 9 5" xfId="14672"/>
    <cellStyle name="ColStyle17 20" xfId="14673"/>
    <cellStyle name="ColStyle17 20 10" xfId="14674"/>
    <cellStyle name="ColStyle17 20 2" xfId="14675"/>
    <cellStyle name="ColStyle17 20 2 2" xfId="14676"/>
    <cellStyle name="ColStyle17 20 2 2 2" xfId="14677"/>
    <cellStyle name="ColStyle17 20 2 2 2 2" xfId="14678"/>
    <cellStyle name="ColStyle17 20 2 2 2 3" xfId="14679"/>
    <cellStyle name="ColStyle17 20 2 2 3" xfId="14680"/>
    <cellStyle name="ColStyle17 20 2 2 4" xfId="14681"/>
    <cellStyle name="ColStyle17 20 2 3" xfId="14682"/>
    <cellStyle name="ColStyle17 20 2 3 2" xfId="14683"/>
    <cellStyle name="ColStyle17 20 2 3 3" xfId="14684"/>
    <cellStyle name="ColStyle17 20 2 4" xfId="14685"/>
    <cellStyle name="ColStyle17 20 2 4 2" xfId="14686"/>
    <cellStyle name="ColStyle17 20 2 5" xfId="14687"/>
    <cellStyle name="ColStyle17 20 3" xfId="14688"/>
    <cellStyle name="ColStyle17 20 3 2" xfId="14689"/>
    <cellStyle name="ColStyle17 20 3 2 2" xfId="14690"/>
    <cellStyle name="ColStyle17 20 3 2 3" xfId="14691"/>
    <cellStyle name="ColStyle17 20 3 3" xfId="14692"/>
    <cellStyle name="ColStyle17 20 3 4" xfId="14693"/>
    <cellStyle name="ColStyle17 20 4" xfId="14694"/>
    <cellStyle name="ColStyle17 20 4 2" xfId="14695"/>
    <cellStyle name="ColStyle17 20 4 2 2" xfId="14696"/>
    <cellStyle name="ColStyle17 20 4 2 3" xfId="14697"/>
    <cellStyle name="ColStyle17 20 4 3" xfId="14698"/>
    <cellStyle name="ColStyle17 20 4 4" xfId="14699"/>
    <cellStyle name="ColStyle17 20 5" xfId="14700"/>
    <cellStyle name="ColStyle17 20 5 2" xfId="14701"/>
    <cellStyle name="ColStyle17 20 5 3" xfId="14702"/>
    <cellStyle name="ColStyle17 20 6" xfId="14703"/>
    <cellStyle name="ColStyle17 20 6 2" xfId="14704"/>
    <cellStyle name="ColStyle17 20 6 3" xfId="14705"/>
    <cellStyle name="ColStyle17 20 7" xfId="14706"/>
    <cellStyle name="ColStyle17 20 7 2" xfId="14707"/>
    <cellStyle name="ColStyle17 20 7 3" xfId="14708"/>
    <cellStyle name="ColStyle17 20 8" xfId="14709"/>
    <cellStyle name="ColStyle17 20 9" xfId="14710"/>
    <cellStyle name="ColStyle17 21" xfId="14711"/>
    <cellStyle name="ColStyle17 21 10" xfId="14712"/>
    <cellStyle name="ColStyle17 21 2" xfId="14713"/>
    <cellStyle name="ColStyle17 21 2 2" xfId="14714"/>
    <cellStyle name="ColStyle17 21 2 2 2" xfId="14715"/>
    <cellStyle name="ColStyle17 21 2 2 2 2" xfId="14716"/>
    <cellStyle name="ColStyle17 21 2 2 2 3" xfId="14717"/>
    <cellStyle name="ColStyle17 21 2 2 3" xfId="14718"/>
    <cellStyle name="ColStyle17 21 2 2 4" xfId="14719"/>
    <cellStyle name="ColStyle17 21 2 3" xfId="14720"/>
    <cellStyle name="ColStyle17 21 2 3 2" xfId="14721"/>
    <cellStyle name="ColStyle17 21 2 3 3" xfId="14722"/>
    <cellStyle name="ColStyle17 21 2 4" xfId="14723"/>
    <cellStyle name="ColStyle17 21 2 4 2" xfId="14724"/>
    <cellStyle name="ColStyle17 21 2 5" xfId="14725"/>
    <cellStyle name="ColStyle17 21 3" xfId="14726"/>
    <cellStyle name="ColStyle17 21 3 2" xfId="14727"/>
    <cellStyle name="ColStyle17 21 3 2 2" xfId="14728"/>
    <cellStyle name="ColStyle17 21 3 2 3" xfId="14729"/>
    <cellStyle name="ColStyle17 21 3 3" xfId="14730"/>
    <cellStyle name="ColStyle17 21 3 4" xfId="14731"/>
    <cellStyle name="ColStyle17 21 4" xfId="14732"/>
    <cellStyle name="ColStyle17 21 4 2" xfId="14733"/>
    <cellStyle name="ColStyle17 21 4 2 2" xfId="14734"/>
    <cellStyle name="ColStyle17 21 4 2 3" xfId="14735"/>
    <cellStyle name="ColStyle17 21 4 3" xfId="14736"/>
    <cellStyle name="ColStyle17 21 4 4" xfId="14737"/>
    <cellStyle name="ColStyle17 21 5" xfId="14738"/>
    <cellStyle name="ColStyle17 21 5 2" xfId="14739"/>
    <cellStyle name="ColStyle17 21 5 3" xfId="14740"/>
    <cellStyle name="ColStyle17 21 6" xfId="14741"/>
    <cellStyle name="ColStyle17 21 6 2" xfId="14742"/>
    <cellStyle name="ColStyle17 21 6 3" xfId="14743"/>
    <cellStyle name="ColStyle17 21 7" xfId="14744"/>
    <cellStyle name="ColStyle17 21 7 2" xfId="14745"/>
    <cellStyle name="ColStyle17 21 7 3" xfId="14746"/>
    <cellStyle name="ColStyle17 21 8" xfId="14747"/>
    <cellStyle name="ColStyle17 21 9" xfId="14748"/>
    <cellStyle name="ColStyle17 22" xfId="14749"/>
    <cellStyle name="ColStyle17 22 10" xfId="14750"/>
    <cellStyle name="ColStyle17 22 2" xfId="14751"/>
    <cellStyle name="ColStyle17 22 2 2" xfId="14752"/>
    <cellStyle name="ColStyle17 22 2 2 2" xfId="14753"/>
    <cellStyle name="ColStyle17 22 2 2 2 2" xfId="14754"/>
    <cellStyle name="ColStyle17 22 2 2 2 3" xfId="14755"/>
    <cellStyle name="ColStyle17 22 2 2 3" xfId="14756"/>
    <cellStyle name="ColStyle17 22 2 2 4" xfId="14757"/>
    <cellStyle name="ColStyle17 22 2 3" xfId="14758"/>
    <cellStyle name="ColStyle17 22 2 3 2" xfId="14759"/>
    <cellStyle name="ColStyle17 22 2 3 3" xfId="14760"/>
    <cellStyle name="ColStyle17 22 2 4" xfId="14761"/>
    <cellStyle name="ColStyle17 22 2 4 2" xfId="14762"/>
    <cellStyle name="ColStyle17 22 2 5" xfId="14763"/>
    <cellStyle name="ColStyle17 22 3" xfId="14764"/>
    <cellStyle name="ColStyle17 22 3 2" xfId="14765"/>
    <cellStyle name="ColStyle17 22 3 2 2" xfId="14766"/>
    <cellStyle name="ColStyle17 22 3 2 3" xfId="14767"/>
    <cellStyle name="ColStyle17 22 3 3" xfId="14768"/>
    <cellStyle name="ColStyle17 22 3 4" xfId="14769"/>
    <cellStyle name="ColStyle17 22 4" xfId="14770"/>
    <cellStyle name="ColStyle17 22 4 2" xfId="14771"/>
    <cellStyle name="ColStyle17 22 4 2 2" xfId="14772"/>
    <cellStyle name="ColStyle17 22 4 2 3" xfId="14773"/>
    <cellStyle name="ColStyle17 22 4 3" xfId="14774"/>
    <cellStyle name="ColStyle17 22 4 4" xfId="14775"/>
    <cellStyle name="ColStyle17 22 5" xfId="14776"/>
    <cellStyle name="ColStyle17 22 5 2" xfId="14777"/>
    <cellStyle name="ColStyle17 22 5 3" xfId="14778"/>
    <cellStyle name="ColStyle17 22 6" xfId="14779"/>
    <cellStyle name="ColStyle17 22 6 2" xfId="14780"/>
    <cellStyle name="ColStyle17 22 6 3" xfId="14781"/>
    <cellStyle name="ColStyle17 22 7" xfId="14782"/>
    <cellStyle name="ColStyle17 22 7 2" xfId="14783"/>
    <cellStyle name="ColStyle17 22 7 3" xfId="14784"/>
    <cellStyle name="ColStyle17 22 8" xfId="14785"/>
    <cellStyle name="ColStyle17 22 9" xfId="14786"/>
    <cellStyle name="ColStyle17 23" xfId="14787"/>
    <cellStyle name="ColStyle17 23 10" xfId="14788"/>
    <cellStyle name="ColStyle17 23 2" xfId="14789"/>
    <cellStyle name="ColStyle17 23 2 2" xfId="14790"/>
    <cellStyle name="ColStyle17 23 2 2 2" xfId="14791"/>
    <cellStyle name="ColStyle17 23 2 2 2 2" xfId="14792"/>
    <cellStyle name="ColStyle17 23 2 2 2 3" xfId="14793"/>
    <cellStyle name="ColStyle17 23 2 2 3" xfId="14794"/>
    <cellStyle name="ColStyle17 23 2 2 4" xfId="14795"/>
    <cellStyle name="ColStyle17 23 2 3" xfId="14796"/>
    <cellStyle name="ColStyle17 23 2 3 2" xfId="14797"/>
    <cellStyle name="ColStyle17 23 2 3 3" xfId="14798"/>
    <cellStyle name="ColStyle17 23 2 4" xfId="14799"/>
    <cellStyle name="ColStyle17 23 2 4 2" xfId="14800"/>
    <cellStyle name="ColStyle17 23 2 5" xfId="14801"/>
    <cellStyle name="ColStyle17 23 3" xfId="14802"/>
    <cellStyle name="ColStyle17 23 3 2" xfId="14803"/>
    <cellStyle name="ColStyle17 23 3 2 2" xfId="14804"/>
    <cellStyle name="ColStyle17 23 3 2 3" xfId="14805"/>
    <cellStyle name="ColStyle17 23 3 3" xfId="14806"/>
    <cellStyle name="ColStyle17 23 3 4" xfId="14807"/>
    <cellStyle name="ColStyle17 23 4" xfId="14808"/>
    <cellStyle name="ColStyle17 23 4 2" xfId="14809"/>
    <cellStyle name="ColStyle17 23 4 2 2" xfId="14810"/>
    <cellStyle name="ColStyle17 23 4 2 3" xfId="14811"/>
    <cellStyle name="ColStyle17 23 4 3" xfId="14812"/>
    <cellStyle name="ColStyle17 23 4 4" xfId="14813"/>
    <cellStyle name="ColStyle17 23 5" xfId="14814"/>
    <cellStyle name="ColStyle17 23 5 2" xfId="14815"/>
    <cellStyle name="ColStyle17 23 5 3" xfId="14816"/>
    <cellStyle name="ColStyle17 23 6" xfId="14817"/>
    <cellStyle name="ColStyle17 23 6 2" xfId="14818"/>
    <cellStyle name="ColStyle17 23 6 3" xfId="14819"/>
    <cellStyle name="ColStyle17 23 7" xfId="14820"/>
    <cellStyle name="ColStyle17 23 7 2" xfId="14821"/>
    <cellStyle name="ColStyle17 23 7 3" xfId="14822"/>
    <cellStyle name="ColStyle17 23 8" xfId="14823"/>
    <cellStyle name="ColStyle17 23 9" xfId="14824"/>
    <cellStyle name="ColStyle17 24" xfId="14825"/>
    <cellStyle name="ColStyle17 24 10" xfId="14826"/>
    <cellStyle name="ColStyle17 24 2" xfId="14827"/>
    <cellStyle name="ColStyle17 24 2 2" xfId="14828"/>
    <cellStyle name="ColStyle17 24 2 2 2" xfId="14829"/>
    <cellStyle name="ColStyle17 24 2 2 2 2" xfId="14830"/>
    <cellStyle name="ColStyle17 24 2 2 2 3" xfId="14831"/>
    <cellStyle name="ColStyle17 24 2 2 3" xfId="14832"/>
    <cellStyle name="ColStyle17 24 2 2 4" xfId="14833"/>
    <cellStyle name="ColStyle17 24 2 3" xfId="14834"/>
    <cellStyle name="ColStyle17 24 2 3 2" xfId="14835"/>
    <cellStyle name="ColStyle17 24 2 3 3" xfId="14836"/>
    <cellStyle name="ColStyle17 24 2 4" xfId="14837"/>
    <cellStyle name="ColStyle17 24 2 4 2" xfId="14838"/>
    <cellStyle name="ColStyle17 24 2 5" xfId="14839"/>
    <cellStyle name="ColStyle17 24 3" xfId="14840"/>
    <cellStyle name="ColStyle17 24 3 2" xfId="14841"/>
    <cellStyle name="ColStyle17 24 3 2 2" xfId="14842"/>
    <cellStyle name="ColStyle17 24 3 2 3" xfId="14843"/>
    <cellStyle name="ColStyle17 24 3 3" xfId="14844"/>
    <cellStyle name="ColStyle17 24 3 4" xfId="14845"/>
    <cellStyle name="ColStyle17 24 4" xfId="14846"/>
    <cellStyle name="ColStyle17 24 4 2" xfId="14847"/>
    <cellStyle name="ColStyle17 24 4 2 2" xfId="14848"/>
    <cellStyle name="ColStyle17 24 4 2 3" xfId="14849"/>
    <cellStyle name="ColStyle17 24 4 3" xfId="14850"/>
    <cellStyle name="ColStyle17 24 4 4" xfId="14851"/>
    <cellStyle name="ColStyle17 24 5" xfId="14852"/>
    <cellStyle name="ColStyle17 24 5 2" xfId="14853"/>
    <cellStyle name="ColStyle17 24 5 3" xfId="14854"/>
    <cellStyle name="ColStyle17 24 6" xfId="14855"/>
    <cellStyle name="ColStyle17 24 6 2" xfId="14856"/>
    <cellStyle name="ColStyle17 24 6 3" xfId="14857"/>
    <cellStyle name="ColStyle17 24 7" xfId="14858"/>
    <cellStyle name="ColStyle17 24 7 2" xfId="14859"/>
    <cellStyle name="ColStyle17 24 7 3" xfId="14860"/>
    <cellStyle name="ColStyle17 24 8" xfId="14861"/>
    <cellStyle name="ColStyle17 24 9" xfId="14862"/>
    <cellStyle name="ColStyle17 25" xfId="14863"/>
    <cellStyle name="ColStyle17 25 2" xfId="14864"/>
    <cellStyle name="ColStyle17 25 2 2" xfId="14865"/>
    <cellStyle name="ColStyle17 25 2 2 2" xfId="14866"/>
    <cellStyle name="ColStyle17 25 2 2 2 2" xfId="14867"/>
    <cellStyle name="ColStyle17 25 2 2 2 3" xfId="14868"/>
    <cellStyle name="ColStyle17 25 2 2 3" xfId="14869"/>
    <cellStyle name="ColStyle17 25 2 2 4" xfId="14870"/>
    <cellStyle name="ColStyle17 25 2 3" xfId="14871"/>
    <cellStyle name="ColStyle17 25 2 3 2" xfId="14872"/>
    <cellStyle name="ColStyle17 25 2 3 3" xfId="14873"/>
    <cellStyle name="ColStyle17 25 2 4" xfId="14874"/>
    <cellStyle name="ColStyle17 25 2 4 2" xfId="14875"/>
    <cellStyle name="ColStyle17 25 2 5" xfId="14876"/>
    <cellStyle name="ColStyle17 25 3" xfId="14877"/>
    <cellStyle name="ColStyle17 25 3 2" xfId="14878"/>
    <cellStyle name="ColStyle17 25 3 2 2" xfId="14879"/>
    <cellStyle name="ColStyle17 25 3 2 3" xfId="14880"/>
    <cellStyle name="ColStyle17 25 3 3" xfId="14881"/>
    <cellStyle name="ColStyle17 25 3 4" xfId="14882"/>
    <cellStyle name="ColStyle17 25 4" xfId="14883"/>
    <cellStyle name="ColStyle17 25 4 2" xfId="14884"/>
    <cellStyle name="ColStyle17 25 4 3" xfId="14885"/>
    <cellStyle name="ColStyle17 25 5" xfId="14886"/>
    <cellStyle name="ColStyle17 25 5 2" xfId="14887"/>
    <cellStyle name="ColStyle17 25 5 3" xfId="14888"/>
    <cellStyle name="ColStyle17 25 6" xfId="14889"/>
    <cellStyle name="ColStyle17 25 6 2" xfId="14890"/>
    <cellStyle name="ColStyle17 25 6 3" xfId="14891"/>
    <cellStyle name="ColStyle17 25 7" xfId="14892"/>
    <cellStyle name="ColStyle17 25 8" xfId="14893"/>
    <cellStyle name="ColStyle17 26" xfId="14894"/>
    <cellStyle name="ColStyle17 26 2" xfId="14895"/>
    <cellStyle name="ColStyle17 26 2 2" xfId="14896"/>
    <cellStyle name="ColStyle17 26 2 2 2" xfId="14897"/>
    <cellStyle name="ColStyle17 26 2 2 2 2" xfId="14898"/>
    <cellStyle name="ColStyle17 26 2 2 2 3" xfId="14899"/>
    <cellStyle name="ColStyle17 26 2 2 3" xfId="14900"/>
    <cellStyle name="ColStyle17 26 2 2 4" xfId="14901"/>
    <cellStyle name="ColStyle17 26 2 3" xfId="14902"/>
    <cellStyle name="ColStyle17 26 2 3 2" xfId="14903"/>
    <cellStyle name="ColStyle17 26 2 3 3" xfId="14904"/>
    <cellStyle name="ColStyle17 26 2 4" xfId="14905"/>
    <cellStyle name="ColStyle17 26 2 4 2" xfId="14906"/>
    <cellStyle name="ColStyle17 26 2 5" xfId="14907"/>
    <cellStyle name="ColStyle17 26 3" xfId="14908"/>
    <cellStyle name="ColStyle17 26 3 2" xfId="14909"/>
    <cellStyle name="ColStyle17 26 3 2 2" xfId="14910"/>
    <cellStyle name="ColStyle17 26 3 2 3" xfId="14911"/>
    <cellStyle name="ColStyle17 26 3 3" xfId="14912"/>
    <cellStyle name="ColStyle17 26 3 4" xfId="14913"/>
    <cellStyle name="ColStyle17 26 4" xfId="14914"/>
    <cellStyle name="ColStyle17 26 4 2" xfId="14915"/>
    <cellStyle name="ColStyle17 26 4 3" xfId="14916"/>
    <cellStyle name="ColStyle17 26 5" xfId="14917"/>
    <cellStyle name="ColStyle17 26 5 2" xfId="14918"/>
    <cellStyle name="ColStyle17 26 6" xfId="14919"/>
    <cellStyle name="ColStyle17 27" xfId="14920"/>
    <cellStyle name="ColStyle17 27 2" xfId="14921"/>
    <cellStyle name="ColStyle17 27 2 2" xfId="14922"/>
    <cellStyle name="ColStyle17 27 2 2 2" xfId="14923"/>
    <cellStyle name="ColStyle17 27 2 2 2 2" xfId="14924"/>
    <cellStyle name="ColStyle17 27 2 2 2 3" xfId="14925"/>
    <cellStyle name="ColStyle17 27 2 2 3" xfId="14926"/>
    <cellStyle name="ColStyle17 27 2 2 4" xfId="14927"/>
    <cellStyle name="ColStyle17 27 2 3" xfId="14928"/>
    <cellStyle name="ColStyle17 27 2 3 2" xfId="14929"/>
    <cellStyle name="ColStyle17 27 2 3 3" xfId="14930"/>
    <cellStyle name="ColStyle17 27 2 4" xfId="14931"/>
    <cellStyle name="ColStyle17 27 2 4 2" xfId="14932"/>
    <cellStyle name="ColStyle17 27 2 5" xfId="14933"/>
    <cellStyle name="ColStyle17 27 3" xfId="14934"/>
    <cellStyle name="ColStyle17 27 3 2" xfId="14935"/>
    <cellStyle name="ColStyle17 27 3 2 2" xfId="14936"/>
    <cellStyle name="ColStyle17 27 3 2 3" xfId="14937"/>
    <cellStyle name="ColStyle17 27 3 3" xfId="14938"/>
    <cellStyle name="ColStyle17 27 3 4" xfId="14939"/>
    <cellStyle name="ColStyle17 27 4" xfId="14940"/>
    <cellStyle name="ColStyle17 27 4 2" xfId="14941"/>
    <cellStyle name="ColStyle17 27 4 3" xfId="14942"/>
    <cellStyle name="ColStyle17 27 5" xfId="14943"/>
    <cellStyle name="ColStyle17 27 5 2" xfId="14944"/>
    <cellStyle name="ColStyle17 27 6" xfId="14945"/>
    <cellStyle name="ColStyle17 28" xfId="14946"/>
    <cellStyle name="ColStyle17 28 2" xfId="14947"/>
    <cellStyle name="ColStyle17 28 2 2" xfId="14948"/>
    <cellStyle name="ColStyle17 28 2 2 2" xfId="14949"/>
    <cellStyle name="ColStyle17 28 2 2 2 2" xfId="14950"/>
    <cellStyle name="ColStyle17 28 2 2 2 3" xfId="14951"/>
    <cellStyle name="ColStyle17 28 2 2 3" xfId="14952"/>
    <cellStyle name="ColStyle17 28 2 2 4" xfId="14953"/>
    <cellStyle name="ColStyle17 28 2 3" xfId="14954"/>
    <cellStyle name="ColStyle17 28 2 3 2" xfId="14955"/>
    <cellStyle name="ColStyle17 28 2 3 3" xfId="14956"/>
    <cellStyle name="ColStyle17 28 2 4" xfId="14957"/>
    <cellStyle name="ColStyle17 28 2 4 2" xfId="14958"/>
    <cellStyle name="ColStyle17 28 2 5" xfId="14959"/>
    <cellStyle name="ColStyle17 28 3" xfId="14960"/>
    <cellStyle name="ColStyle17 28 3 2" xfId="14961"/>
    <cellStyle name="ColStyle17 28 3 2 2" xfId="14962"/>
    <cellStyle name="ColStyle17 28 3 2 3" xfId="14963"/>
    <cellStyle name="ColStyle17 28 3 3" xfId="14964"/>
    <cellStyle name="ColStyle17 28 3 4" xfId="14965"/>
    <cellStyle name="ColStyle17 28 4" xfId="14966"/>
    <cellStyle name="ColStyle17 28 4 2" xfId="14967"/>
    <cellStyle name="ColStyle17 28 4 3" xfId="14968"/>
    <cellStyle name="ColStyle17 28 5" xfId="14969"/>
    <cellStyle name="ColStyle17 28 5 2" xfId="14970"/>
    <cellStyle name="ColStyle17 28 6" xfId="14971"/>
    <cellStyle name="ColStyle17 29" xfId="14972"/>
    <cellStyle name="ColStyle17 29 2" xfId="14973"/>
    <cellStyle name="ColStyle17 29 2 2" xfId="14974"/>
    <cellStyle name="ColStyle17 29 2 2 2" xfId="14975"/>
    <cellStyle name="ColStyle17 29 2 2 2 2" xfId="14976"/>
    <cellStyle name="ColStyle17 29 2 2 2 3" xfId="14977"/>
    <cellStyle name="ColStyle17 29 2 2 3" xfId="14978"/>
    <cellStyle name="ColStyle17 29 2 2 4" xfId="14979"/>
    <cellStyle name="ColStyle17 29 2 3" xfId="14980"/>
    <cellStyle name="ColStyle17 29 2 3 2" xfId="14981"/>
    <cellStyle name="ColStyle17 29 2 3 3" xfId="14982"/>
    <cellStyle name="ColStyle17 29 2 4" xfId="14983"/>
    <cellStyle name="ColStyle17 29 2 4 2" xfId="14984"/>
    <cellStyle name="ColStyle17 29 2 5" xfId="14985"/>
    <cellStyle name="ColStyle17 29 3" xfId="14986"/>
    <cellStyle name="ColStyle17 29 3 2" xfId="14987"/>
    <cellStyle name="ColStyle17 29 3 2 2" xfId="14988"/>
    <cellStyle name="ColStyle17 29 3 2 3" xfId="14989"/>
    <cellStyle name="ColStyle17 29 3 3" xfId="14990"/>
    <cellStyle name="ColStyle17 29 3 4" xfId="14991"/>
    <cellStyle name="ColStyle17 29 4" xfId="14992"/>
    <cellStyle name="ColStyle17 29 4 2" xfId="14993"/>
    <cellStyle name="ColStyle17 29 4 3" xfId="14994"/>
    <cellStyle name="ColStyle17 29 5" xfId="14995"/>
    <cellStyle name="ColStyle17 29 5 2" xfId="14996"/>
    <cellStyle name="ColStyle17 29 6" xfId="14997"/>
    <cellStyle name="ColStyle17 3" xfId="14998"/>
    <cellStyle name="ColStyle17 3 10" xfId="14999"/>
    <cellStyle name="ColStyle17 3 10 2" xfId="15000"/>
    <cellStyle name="ColStyle17 3 10 2 2" xfId="15001"/>
    <cellStyle name="ColStyle17 3 10 2 3" xfId="15002"/>
    <cellStyle name="ColStyle17 3 10 3" xfId="15003"/>
    <cellStyle name="ColStyle17 3 10 4" xfId="15004"/>
    <cellStyle name="ColStyle17 3 10 5" xfId="15005"/>
    <cellStyle name="ColStyle17 3 11" xfId="15006"/>
    <cellStyle name="ColStyle17 3 11 2" xfId="15007"/>
    <cellStyle name="ColStyle17 3 11 2 2" xfId="15008"/>
    <cellStyle name="ColStyle17 3 11 2 3" xfId="15009"/>
    <cellStyle name="ColStyle17 3 11 3" xfId="15010"/>
    <cellStyle name="ColStyle17 3 11 4" xfId="15011"/>
    <cellStyle name="ColStyle17 3 11 5" xfId="15012"/>
    <cellStyle name="ColStyle17 3 12" xfId="15013"/>
    <cellStyle name="ColStyle17 3 12 2" xfId="15014"/>
    <cellStyle name="ColStyle17 3 12 2 2" xfId="15015"/>
    <cellStyle name="ColStyle17 3 12 2 3" xfId="15016"/>
    <cellStyle name="ColStyle17 3 12 3" xfId="15017"/>
    <cellStyle name="ColStyle17 3 12 4" xfId="15018"/>
    <cellStyle name="ColStyle17 3 12 5" xfId="15019"/>
    <cellStyle name="ColStyle17 3 13" xfId="15020"/>
    <cellStyle name="ColStyle17 3 13 2" xfId="15021"/>
    <cellStyle name="ColStyle17 3 13 2 2" xfId="15022"/>
    <cellStyle name="ColStyle17 3 13 2 3" xfId="15023"/>
    <cellStyle name="ColStyle17 3 13 3" xfId="15024"/>
    <cellStyle name="ColStyle17 3 13 4" xfId="15025"/>
    <cellStyle name="ColStyle17 3 13 5" xfId="15026"/>
    <cellStyle name="ColStyle17 3 14" xfId="15027"/>
    <cellStyle name="ColStyle17 3 14 2" xfId="15028"/>
    <cellStyle name="ColStyle17 3 14 2 2" xfId="15029"/>
    <cellStyle name="ColStyle17 3 14 2 3" xfId="15030"/>
    <cellStyle name="ColStyle17 3 14 3" xfId="15031"/>
    <cellStyle name="ColStyle17 3 14 4" xfId="15032"/>
    <cellStyle name="ColStyle17 3 14 5" xfId="15033"/>
    <cellStyle name="ColStyle17 3 15" xfId="15034"/>
    <cellStyle name="ColStyle17 3 15 2" xfId="15035"/>
    <cellStyle name="ColStyle17 3 15 2 2" xfId="15036"/>
    <cellStyle name="ColStyle17 3 15 2 3" xfId="15037"/>
    <cellStyle name="ColStyle17 3 15 3" xfId="15038"/>
    <cellStyle name="ColStyle17 3 15 4" xfId="15039"/>
    <cellStyle name="ColStyle17 3 15 5" xfId="15040"/>
    <cellStyle name="ColStyle17 3 16" xfId="15041"/>
    <cellStyle name="ColStyle17 3 16 2" xfId="15042"/>
    <cellStyle name="ColStyle17 3 16 2 2" xfId="15043"/>
    <cellStyle name="ColStyle17 3 16 2 3" xfId="15044"/>
    <cellStyle name="ColStyle17 3 16 3" xfId="15045"/>
    <cellStyle name="ColStyle17 3 16 4" xfId="15046"/>
    <cellStyle name="ColStyle17 3 16 5" xfId="15047"/>
    <cellStyle name="ColStyle17 3 17" xfId="15048"/>
    <cellStyle name="ColStyle17 3 17 2" xfId="15049"/>
    <cellStyle name="ColStyle17 3 17 2 2" xfId="15050"/>
    <cellStyle name="ColStyle17 3 17 2 3" xfId="15051"/>
    <cellStyle name="ColStyle17 3 17 3" xfId="15052"/>
    <cellStyle name="ColStyle17 3 17 4" xfId="15053"/>
    <cellStyle name="ColStyle17 3 17 5" xfId="15054"/>
    <cellStyle name="ColStyle17 3 18" xfId="15055"/>
    <cellStyle name="ColStyle17 3 18 2" xfId="15056"/>
    <cellStyle name="ColStyle17 3 18 2 2" xfId="15057"/>
    <cellStyle name="ColStyle17 3 18 2 3" xfId="15058"/>
    <cellStyle name="ColStyle17 3 18 3" xfId="15059"/>
    <cellStyle name="ColStyle17 3 18 4" xfId="15060"/>
    <cellStyle name="ColStyle17 3 18 5" xfId="15061"/>
    <cellStyle name="ColStyle17 3 19" xfId="15062"/>
    <cellStyle name="ColStyle17 3 19 2" xfId="15063"/>
    <cellStyle name="ColStyle17 3 19 2 2" xfId="15064"/>
    <cellStyle name="ColStyle17 3 19 2 3" xfId="15065"/>
    <cellStyle name="ColStyle17 3 19 3" xfId="15066"/>
    <cellStyle name="ColStyle17 3 19 4" xfId="15067"/>
    <cellStyle name="ColStyle17 3 19 5" xfId="15068"/>
    <cellStyle name="ColStyle17 3 2" xfId="15069"/>
    <cellStyle name="ColStyle17 3 2 2" xfId="15070"/>
    <cellStyle name="ColStyle17 3 2 2 2" xfId="15071"/>
    <cellStyle name="ColStyle17 3 2 2 2 2" xfId="15072"/>
    <cellStyle name="ColStyle17 3 2 2 2 3" xfId="15073"/>
    <cellStyle name="ColStyle17 3 2 2 3" xfId="15074"/>
    <cellStyle name="ColStyle17 3 2 2 4" xfId="15075"/>
    <cellStyle name="ColStyle17 3 2 3" xfId="15076"/>
    <cellStyle name="ColStyle17 3 2 3 2" xfId="15077"/>
    <cellStyle name="ColStyle17 3 2 3 2 2" xfId="15078"/>
    <cellStyle name="ColStyle17 3 2 3 2 3" xfId="15079"/>
    <cellStyle name="ColStyle17 3 2 3 3" xfId="15080"/>
    <cellStyle name="ColStyle17 3 2 3 4" xfId="15081"/>
    <cellStyle name="ColStyle17 3 2 4" xfId="15082"/>
    <cellStyle name="ColStyle17 3 2 4 2" xfId="15083"/>
    <cellStyle name="ColStyle17 3 2 4 3" xfId="15084"/>
    <cellStyle name="ColStyle17 3 2 5" xfId="15085"/>
    <cellStyle name="ColStyle17 3 2 5 2" xfId="15086"/>
    <cellStyle name="ColStyle17 3 2 6" xfId="15087"/>
    <cellStyle name="ColStyle17 3 2 7" xfId="15088"/>
    <cellStyle name="ColStyle17 3 20" xfId="15089"/>
    <cellStyle name="ColStyle17 3 20 2" xfId="15090"/>
    <cellStyle name="ColStyle17 3 20 2 2" xfId="15091"/>
    <cellStyle name="ColStyle17 3 20 2 3" xfId="15092"/>
    <cellStyle name="ColStyle17 3 20 3" xfId="15093"/>
    <cellStyle name="ColStyle17 3 20 4" xfId="15094"/>
    <cellStyle name="ColStyle17 3 20 5" xfId="15095"/>
    <cellStyle name="ColStyle17 3 21" xfId="15096"/>
    <cellStyle name="ColStyle17 3 21 2" xfId="15097"/>
    <cellStyle name="ColStyle17 3 21 2 2" xfId="15098"/>
    <cellStyle name="ColStyle17 3 21 2 3" xfId="15099"/>
    <cellStyle name="ColStyle17 3 21 3" xfId="15100"/>
    <cellStyle name="ColStyle17 3 21 4" xfId="15101"/>
    <cellStyle name="ColStyle17 3 21 5" xfId="15102"/>
    <cellStyle name="ColStyle17 3 22" xfId="15103"/>
    <cellStyle name="ColStyle17 3 22 2" xfId="15104"/>
    <cellStyle name="ColStyle17 3 22 2 2" xfId="15105"/>
    <cellStyle name="ColStyle17 3 22 2 3" xfId="15106"/>
    <cellStyle name="ColStyle17 3 22 3" xfId="15107"/>
    <cellStyle name="ColStyle17 3 22 4" xfId="15108"/>
    <cellStyle name="ColStyle17 3 23" xfId="15109"/>
    <cellStyle name="ColStyle17 3 23 2" xfId="15110"/>
    <cellStyle name="ColStyle17 3 23 3" xfId="15111"/>
    <cellStyle name="ColStyle17 3 24" xfId="15112"/>
    <cellStyle name="ColStyle17 3 24 2" xfId="15113"/>
    <cellStyle name="ColStyle17 3 24 3" xfId="15114"/>
    <cellStyle name="ColStyle17 3 25" xfId="15115"/>
    <cellStyle name="ColStyle17 3 25 2" xfId="15116"/>
    <cellStyle name="ColStyle17 3 25 3" xfId="15117"/>
    <cellStyle name="ColStyle17 3 26" xfId="15118"/>
    <cellStyle name="ColStyle17 3 26 2" xfId="15119"/>
    <cellStyle name="ColStyle17 3 27" xfId="15120"/>
    <cellStyle name="ColStyle17 3 27 2" xfId="15121"/>
    <cellStyle name="ColStyle17 3 28" xfId="15122"/>
    <cellStyle name="ColStyle17 3 29" xfId="15123"/>
    <cellStyle name="ColStyle17 3 3" xfId="15124"/>
    <cellStyle name="ColStyle17 3 3 2" xfId="15125"/>
    <cellStyle name="ColStyle17 3 3 2 2" xfId="15126"/>
    <cellStyle name="ColStyle17 3 3 2 2 2" xfId="15127"/>
    <cellStyle name="ColStyle17 3 3 2 2 3" xfId="15128"/>
    <cellStyle name="ColStyle17 3 3 2 3" xfId="15129"/>
    <cellStyle name="ColStyle17 3 3 2 4" xfId="15130"/>
    <cellStyle name="ColStyle17 3 3 3" xfId="15131"/>
    <cellStyle name="ColStyle17 3 3 3 2" xfId="15132"/>
    <cellStyle name="ColStyle17 3 3 3 3" xfId="15133"/>
    <cellStyle name="ColStyle17 3 3 4" xfId="15134"/>
    <cellStyle name="ColStyle17 3 3 5" xfId="15135"/>
    <cellStyle name="ColStyle17 3 3 6" xfId="15136"/>
    <cellStyle name="ColStyle17 3 30" xfId="15137"/>
    <cellStyle name="ColStyle17 3 31" xfId="15138"/>
    <cellStyle name="ColStyle17 3 32" xfId="15139"/>
    <cellStyle name="ColStyle17 3 4" xfId="15140"/>
    <cellStyle name="ColStyle17 3 4 2" xfId="15141"/>
    <cellStyle name="ColStyle17 3 4 2 2" xfId="15142"/>
    <cellStyle name="ColStyle17 3 4 2 3" xfId="15143"/>
    <cellStyle name="ColStyle17 3 4 3" xfId="15144"/>
    <cellStyle name="ColStyle17 3 4 4" xfId="15145"/>
    <cellStyle name="ColStyle17 3 4 5" xfId="15146"/>
    <cellStyle name="ColStyle17 3 5" xfId="15147"/>
    <cellStyle name="ColStyle17 3 5 2" xfId="15148"/>
    <cellStyle name="ColStyle17 3 5 2 2" xfId="15149"/>
    <cellStyle name="ColStyle17 3 5 2 3" xfId="15150"/>
    <cellStyle name="ColStyle17 3 5 3" xfId="15151"/>
    <cellStyle name="ColStyle17 3 5 4" xfId="15152"/>
    <cellStyle name="ColStyle17 3 5 5" xfId="15153"/>
    <cellStyle name="ColStyle17 3 6" xfId="15154"/>
    <cellStyle name="ColStyle17 3 6 2" xfId="15155"/>
    <cellStyle name="ColStyle17 3 6 2 2" xfId="15156"/>
    <cellStyle name="ColStyle17 3 6 2 3" xfId="15157"/>
    <cellStyle name="ColStyle17 3 6 3" xfId="15158"/>
    <cellStyle name="ColStyle17 3 6 4" xfId="15159"/>
    <cellStyle name="ColStyle17 3 6 5" xfId="15160"/>
    <cellStyle name="ColStyle17 3 7" xfId="15161"/>
    <cellStyle name="ColStyle17 3 7 2" xfId="15162"/>
    <cellStyle name="ColStyle17 3 7 2 2" xfId="15163"/>
    <cellStyle name="ColStyle17 3 7 2 3" xfId="15164"/>
    <cellStyle name="ColStyle17 3 7 3" xfId="15165"/>
    <cellStyle name="ColStyle17 3 7 4" xfId="15166"/>
    <cellStyle name="ColStyle17 3 7 5" xfId="15167"/>
    <cellStyle name="ColStyle17 3 8" xfId="15168"/>
    <cellStyle name="ColStyle17 3 8 2" xfId="15169"/>
    <cellStyle name="ColStyle17 3 8 2 2" xfId="15170"/>
    <cellStyle name="ColStyle17 3 8 2 3" xfId="15171"/>
    <cellStyle name="ColStyle17 3 8 3" xfId="15172"/>
    <cellStyle name="ColStyle17 3 8 4" xfId="15173"/>
    <cellStyle name="ColStyle17 3 8 5" xfId="15174"/>
    <cellStyle name="ColStyle17 3 9" xfId="15175"/>
    <cellStyle name="ColStyle17 3 9 2" xfId="15176"/>
    <cellStyle name="ColStyle17 3 9 2 2" xfId="15177"/>
    <cellStyle name="ColStyle17 3 9 2 3" xfId="15178"/>
    <cellStyle name="ColStyle17 3 9 3" xfId="15179"/>
    <cellStyle name="ColStyle17 3 9 4" xfId="15180"/>
    <cellStyle name="ColStyle17 3 9 5" xfId="15181"/>
    <cellStyle name="ColStyle17 30" xfId="15182"/>
    <cellStyle name="ColStyle17 30 2" xfId="15183"/>
    <cellStyle name="ColStyle17 30 2 2" xfId="15184"/>
    <cellStyle name="ColStyle17 30 2 2 2" xfId="15185"/>
    <cellStyle name="ColStyle17 30 2 2 2 2" xfId="15186"/>
    <cellStyle name="ColStyle17 30 2 2 2 3" xfId="15187"/>
    <cellStyle name="ColStyle17 30 2 2 3" xfId="15188"/>
    <cellStyle name="ColStyle17 30 2 2 4" xfId="15189"/>
    <cellStyle name="ColStyle17 30 2 3" xfId="15190"/>
    <cellStyle name="ColStyle17 30 2 3 2" xfId="15191"/>
    <cellStyle name="ColStyle17 30 2 3 3" xfId="15192"/>
    <cellStyle name="ColStyle17 30 2 4" xfId="15193"/>
    <cellStyle name="ColStyle17 30 2 4 2" xfId="15194"/>
    <cellStyle name="ColStyle17 30 2 5" xfId="15195"/>
    <cellStyle name="ColStyle17 30 3" xfId="15196"/>
    <cellStyle name="ColStyle17 30 3 2" xfId="15197"/>
    <cellStyle name="ColStyle17 30 3 2 2" xfId="15198"/>
    <cellStyle name="ColStyle17 30 3 2 3" xfId="15199"/>
    <cellStyle name="ColStyle17 30 3 3" xfId="15200"/>
    <cellStyle name="ColStyle17 30 3 4" xfId="15201"/>
    <cellStyle name="ColStyle17 30 4" xfId="15202"/>
    <cellStyle name="ColStyle17 30 4 2" xfId="15203"/>
    <cellStyle name="ColStyle17 30 4 3" xfId="15204"/>
    <cellStyle name="ColStyle17 30 5" xfId="15205"/>
    <cellStyle name="ColStyle17 30 5 2" xfId="15206"/>
    <cellStyle name="ColStyle17 30 6" xfId="15207"/>
    <cellStyle name="ColStyle17 31" xfId="15208"/>
    <cellStyle name="ColStyle17 31 2" xfId="15209"/>
    <cellStyle name="ColStyle17 31 2 2" xfId="15210"/>
    <cellStyle name="ColStyle17 31 2 2 2" xfId="15211"/>
    <cellStyle name="ColStyle17 31 2 2 2 2" xfId="15212"/>
    <cellStyle name="ColStyle17 31 2 2 2 3" xfId="15213"/>
    <cellStyle name="ColStyle17 31 2 2 3" xfId="15214"/>
    <cellStyle name="ColStyle17 31 2 2 4" xfId="15215"/>
    <cellStyle name="ColStyle17 31 2 3" xfId="15216"/>
    <cellStyle name="ColStyle17 31 2 3 2" xfId="15217"/>
    <cellStyle name="ColStyle17 31 2 3 3" xfId="15218"/>
    <cellStyle name="ColStyle17 31 2 4" xfId="15219"/>
    <cellStyle name="ColStyle17 31 2 4 2" xfId="15220"/>
    <cellStyle name="ColStyle17 31 2 5" xfId="15221"/>
    <cellStyle name="ColStyle17 31 3" xfId="15222"/>
    <cellStyle name="ColStyle17 31 3 2" xfId="15223"/>
    <cellStyle name="ColStyle17 31 3 2 2" xfId="15224"/>
    <cellStyle name="ColStyle17 31 3 2 3" xfId="15225"/>
    <cellStyle name="ColStyle17 31 3 3" xfId="15226"/>
    <cellStyle name="ColStyle17 31 3 4" xfId="15227"/>
    <cellStyle name="ColStyle17 31 4" xfId="15228"/>
    <cellStyle name="ColStyle17 31 4 2" xfId="15229"/>
    <cellStyle name="ColStyle17 31 4 3" xfId="15230"/>
    <cellStyle name="ColStyle17 31 5" xfId="15231"/>
    <cellStyle name="ColStyle17 31 5 2" xfId="15232"/>
    <cellStyle name="ColStyle17 31 6" xfId="15233"/>
    <cellStyle name="ColStyle17 32" xfId="15234"/>
    <cellStyle name="ColStyle17 32 2" xfId="15235"/>
    <cellStyle name="ColStyle17 32 2 2" xfId="15236"/>
    <cellStyle name="ColStyle17 32 2 2 2" xfId="15237"/>
    <cellStyle name="ColStyle17 32 2 2 2 2" xfId="15238"/>
    <cellStyle name="ColStyle17 32 2 2 2 3" xfId="15239"/>
    <cellStyle name="ColStyle17 32 2 2 3" xfId="15240"/>
    <cellStyle name="ColStyle17 32 2 2 4" xfId="15241"/>
    <cellStyle name="ColStyle17 32 2 3" xfId="15242"/>
    <cellStyle name="ColStyle17 32 2 3 2" xfId="15243"/>
    <cellStyle name="ColStyle17 32 2 3 3" xfId="15244"/>
    <cellStyle name="ColStyle17 32 2 4" xfId="15245"/>
    <cellStyle name="ColStyle17 32 2 4 2" xfId="15246"/>
    <cellStyle name="ColStyle17 32 2 5" xfId="15247"/>
    <cellStyle name="ColStyle17 32 3" xfId="15248"/>
    <cellStyle name="ColStyle17 32 3 2" xfId="15249"/>
    <cellStyle name="ColStyle17 32 3 2 2" xfId="15250"/>
    <cellStyle name="ColStyle17 32 3 2 3" xfId="15251"/>
    <cellStyle name="ColStyle17 32 3 3" xfId="15252"/>
    <cellStyle name="ColStyle17 32 3 4" xfId="15253"/>
    <cellStyle name="ColStyle17 32 4" xfId="15254"/>
    <cellStyle name="ColStyle17 32 4 2" xfId="15255"/>
    <cellStyle name="ColStyle17 32 4 3" xfId="15256"/>
    <cellStyle name="ColStyle17 32 5" xfId="15257"/>
    <cellStyle name="ColStyle17 32 5 2" xfId="15258"/>
    <cellStyle name="ColStyle17 32 6" xfId="15259"/>
    <cellStyle name="ColStyle17 33" xfId="15260"/>
    <cellStyle name="ColStyle17 33 2" xfId="15261"/>
    <cellStyle name="ColStyle17 33 2 2" xfId="15262"/>
    <cellStyle name="ColStyle17 33 2 2 2" xfId="15263"/>
    <cellStyle name="ColStyle17 33 2 2 2 2" xfId="15264"/>
    <cellStyle name="ColStyle17 33 2 2 2 3" xfId="15265"/>
    <cellStyle name="ColStyle17 33 2 2 3" xfId="15266"/>
    <cellStyle name="ColStyle17 33 2 2 4" xfId="15267"/>
    <cellStyle name="ColStyle17 33 2 3" xfId="15268"/>
    <cellStyle name="ColStyle17 33 2 3 2" xfId="15269"/>
    <cellStyle name="ColStyle17 33 2 3 3" xfId="15270"/>
    <cellStyle name="ColStyle17 33 2 4" xfId="15271"/>
    <cellStyle name="ColStyle17 33 2 4 2" xfId="15272"/>
    <cellStyle name="ColStyle17 33 2 5" xfId="15273"/>
    <cellStyle name="ColStyle17 33 3" xfId="15274"/>
    <cellStyle name="ColStyle17 33 3 2" xfId="15275"/>
    <cellStyle name="ColStyle17 33 3 2 2" xfId="15276"/>
    <cellStyle name="ColStyle17 33 3 2 3" xfId="15277"/>
    <cellStyle name="ColStyle17 33 3 3" xfId="15278"/>
    <cellStyle name="ColStyle17 33 3 4" xfId="15279"/>
    <cellStyle name="ColStyle17 33 4" xfId="15280"/>
    <cellStyle name="ColStyle17 33 4 2" xfId="15281"/>
    <cellStyle name="ColStyle17 33 4 3" xfId="15282"/>
    <cellStyle name="ColStyle17 33 5" xfId="15283"/>
    <cellStyle name="ColStyle17 33 5 2" xfId="15284"/>
    <cellStyle name="ColStyle17 33 6" xfId="15285"/>
    <cellStyle name="ColStyle17 34" xfId="15286"/>
    <cellStyle name="ColStyle17 34 2" xfId="15287"/>
    <cellStyle name="ColStyle17 34 2 2" xfId="15288"/>
    <cellStyle name="ColStyle17 34 2 2 2" xfId="15289"/>
    <cellStyle name="ColStyle17 34 2 2 2 2" xfId="15290"/>
    <cellStyle name="ColStyle17 34 2 2 2 3" xfId="15291"/>
    <cellStyle name="ColStyle17 34 2 2 3" xfId="15292"/>
    <cellStyle name="ColStyle17 34 2 2 4" xfId="15293"/>
    <cellStyle name="ColStyle17 34 2 3" xfId="15294"/>
    <cellStyle name="ColStyle17 34 2 3 2" xfId="15295"/>
    <cellStyle name="ColStyle17 34 2 3 3" xfId="15296"/>
    <cellStyle name="ColStyle17 34 2 4" xfId="15297"/>
    <cellStyle name="ColStyle17 34 2 4 2" xfId="15298"/>
    <cellStyle name="ColStyle17 34 2 5" xfId="15299"/>
    <cellStyle name="ColStyle17 34 3" xfId="15300"/>
    <cellStyle name="ColStyle17 34 3 2" xfId="15301"/>
    <cellStyle name="ColStyle17 34 3 2 2" xfId="15302"/>
    <cellStyle name="ColStyle17 34 3 2 3" xfId="15303"/>
    <cellStyle name="ColStyle17 34 3 3" xfId="15304"/>
    <cellStyle name="ColStyle17 34 3 4" xfId="15305"/>
    <cellStyle name="ColStyle17 34 4" xfId="15306"/>
    <cellStyle name="ColStyle17 34 4 2" xfId="15307"/>
    <cellStyle name="ColStyle17 34 4 3" xfId="15308"/>
    <cellStyle name="ColStyle17 34 5" xfId="15309"/>
    <cellStyle name="ColStyle17 34 5 2" xfId="15310"/>
    <cellStyle name="ColStyle17 34 6" xfId="15311"/>
    <cellStyle name="ColStyle17 35" xfId="15312"/>
    <cellStyle name="ColStyle17 35 2" xfId="15313"/>
    <cellStyle name="ColStyle17 35 2 2" xfId="15314"/>
    <cellStyle name="ColStyle17 35 2 2 2" xfId="15315"/>
    <cellStyle name="ColStyle17 35 2 2 2 2" xfId="15316"/>
    <cellStyle name="ColStyle17 35 2 2 2 3" xfId="15317"/>
    <cellStyle name="ColStyle17 35 2 2 3" xfId="15318"/>
    <cellStyle name="ColStyle17 35 2 2 4" xfId="15319"/>
    <cellStyle name="ColStyle17 35 2 3" xfId="15320"/>
    <cellStyle name="ColStyle17 35 2 3 2" xfId="15321"/>
    <cellStyle name="ColStyle17 35 2 3 3" xfId="15322"/>
    <cellStyle name="ColStyle17 35 2 4" xfId="15323"/>
    <cellStyle name="ColStyle17 35 2 4 2" xfId="15324"/>
    <cellStyle name="ColStyle17 35 2 5" xfId="15325"/>
    <cellStyle name="ColStyle17 35 3" xfId="15326"/>
    <cellStyle name="ColStyle17 35 3 2" xfId="15327"/>
    <cellStyle name="ColStyle17 35 3 2 2" xfId="15328"/>
    <cellStyle name="ColStyle17 35 3 2 3" xfId="15329"/>
    <cellStyle name="ColStyle17 35 3 3" xfId="15330"/>
    <cellStyle name="ColStyle17 35 3 4" xfId="15331"/>
    <cellStyle name="ColStyle17 35 4" xfId="15332"/>
    <cellStyle name="ColStyle17 35 4 2" xfId="15333"/>
    <cellStyle name="ColStyle17 35 4 3" xfId="15334"/>
    <cellStyle name="ColStyle17 35 5" xfId="15335"/>
    <cellStyle name="ColStyle17 35 5 2" xfId="15336"/>
    <cellStyle name="ColStyle17 35 6" xfId="15337"/>
    <cellStyle name="ColStyle17 36" xfId="15338"/>
    <cellStyle name="ColStyle17 36 2" xfId="15339"/>
    <cellStyle name="ColStyle17 36 2 2" xfId="15340"/>
    <cellStyle name="ColStyle17 36 2 2 2" xfId="15341"/>
    <cellStyle name="ColStyle17 36 2 2 3" xfId="15342"/>
    <cellStyle name="ColStyle17 36 2 3" xfId="15343"/>
    <cellStyle name="ColStyle17 36 2 4" xfId="15344"/>
    <cellStyle name="ColStyle17 36 3" xfId="15345"/>
    <cellStyle name="ColStyle17 36 3 2" xfId="15346"/>
    <cellStyle name="ColStyle17 36 3 3" xfId="15347"/>
    <cellStyle name="ColStyle17 36 4" xfId="15348"/>
    <cellStyle name="ColStyle17 36 4 2" xfId="15349"/>
    <cellStyle name="ColStyle17 36 5" xfId="15350"/>
    <cellStyle name="ColStyle17 37" xfId="15351"/>
    <cellStyle name="ColStyle17 37 2" xfId="15352"/>
    <cellStyle name="ColStyle17 37 2 2" xfId="15353"/>
    <cellStyle name="ColStyle17 37 2 2 2" xfId="15354"/>
    <cellStyle name="ColStyle17 37 2 2 3" xfId="15355"/>
    <cellStyle name="ColStyle17 37 2 3" xfId="15356"/>
    <cellStyle name="ColStyle17 37 2 4" xfId="15357"/>
    <cellStyle name="ColStyle17 37 3" xfId="15358"/>
    <cellStyle name="ColStyle17 37 3 2" xfId="15359"/>
    <cellStyle name="ColStyle17 37 3 3" xfId="15360"/>
    <cellStyle name="ColStyle17 37 4" xfId="15361"/>
    <cellStyle name="ColStyle17 37 4 2" xfId="15362"/>
    <cellStyle name="ColStyle17 37 5" xfId="15363"/>
    <cellStyle name="ColStyle17 38" xfId="15364"/>
    <cellStyle name="ColStyle17 38 2" xfId="15365"/>
    <cellStyle name="ColStyle17 38 2 2" xfId="15366"/>
    <cellStyle name="ColStyle17 38 2 2 2" xfId="15367"/>
    <cellStyle name="ColStyle17 38 2 2 3" xfId="15368"/>
    <cellStyle name="ColStyle17 38 2 3" xfId="15369"/>
    <cellStyle name="ColStyle17 38 2 4" xfId="15370"/>
    <cellStyle name="ColStyle17 38 3" xfId="15371"/>
    <cellStyle name="ColStyle17 38 3 2" xfId="15372"/>
    <cellStyle name="ColStyle17 38 3 3" xfId="15373"/>
    <cellStyle name="ColStyle17 38 4" xfId="15374"/>
    <cellStyle name="ColStyle17 38 4 2" xfId="15375"/>
    <cellStyle name="ColStyle17 38 5" xfId="15376"/>
    <cellStyle name="ColStyle17 39" xfId="15377"/>
    <cellStyle name="ColStyle17 39 2" xfId="15378"/>
    <cellStyle name="ColStyle17 39 2 2" xfId="15379"/>
    <cellStyle name="ColStyle17 39 2 3" xfId="15380"/>
    <cellStyle name="ColStyle17 39 3" xfId="15381"/>
    <cellStyle name="ColStyle17 39 4" xfId="15382"/>
    <cellStyle name="ColStyle17 4" xfId="15383"/>
    <cellStyle name="ColStyle17 4 10" xfId="15384"/>
    <cellStyle name="ColStyle17 4 11" xfId="15385"/>
    <cellStyle name="ColStyle17 4 12" xfId="15386"/>
    <cellStyle name="ColStyle17 4 13" xfId="15387"/>
    <cellStyle name="ColStyle17 4 14" xfId="15388"/>
    <cellStyle name="ColStyle17 4 2" xfId="15389"/>
    <cellStyle name="ColStyle17 4 2 2" xfId="15390"/>
    <cellStyle name="ColStyle17 4 2 2 2" xfId="15391"/>
    <cellStyle name="ColStyle17 4 2 2 2 2" xfId="15392"/>
    <cellStyle name="ColStyle17 4 2 2 2 3" xfId="15393"/>
    <cellStyle name="ColStyle17 4 2 2 3" xfId="15394"/>
    <cellStyle name="ColStyle17 4 2 2 4" xfId="15395"/>
    <cellStyle name="ColStyle17 4 2 3" xfId="15396"/>
    <cellStyle name="ColStyle17 4 2 3 2" xfId="15397"/>
    <cellStyle name="ColStyle17 4 2 3 3" xfId="15398"/>
    <cellStyle name="ColStyle17 4 2 4" xfId="15399"/>
    <cellStyle name="ColStyle17 4 2 4 2" xfId="15400"/>
    <cellStyle name="ColStyle17 4 2 5" xfId="15401"/>
    <cellStyle name="ColStyle17 4 3" xfId="15402"/>
    <cellStyle name="ColStyle17 4 3 2" xfId="15403"/>
    <cellStyle name="ColStyle17 4 3 2 2" xfId="15404"/>
    <cellStyle name="ColStyle17 4 3 2 3" xfId="15405"/>
    <cellStyle name="ColStyle17 4 3 3" xfId="15406"/>
    <cellStyle name="ColStyle17 4 3 4" xfId="15407"/>
    <cellStyle name="ColStyle17 4 4" xfId="15408"/>
    <cellStyle name="ColStyle17 4 4 2" xfId="15409"/>
    <cellStyle name="ColStyle17 4 4 2 2" xfId="15410"/>
    <cellStyle name="ColStyle17 4 4 2 3" xfId="15411"/>
    <cellStyle name="ColStyle17 4 4 3" xfId="15412"/>
    <cellStyle name="ColStyle17 4 4 4" xfId="15413"/>
    <cellStyle name="ColStyle17 4 5" xfId="15414"/>
    <cellStyle name="ColStyle17 4 5 2" xfId="15415"/>
    <cellStyle name="ColStyle17 4 5 3" xfId="15416"/>
    <cellStyle name="ColStyle17 4 6" xfId="15417"/>
    <cellStyle name="ColStyle17 4 6 2" xfId="15418"/>
    <cellStyle name="ColStyle17 4 6 3" xfId="15419"/>
    <cellStyle name="ColStyle17 4 7" xfId="15420"/>
    <cellStyle name="ColStyle17 4 7 2" xfId="15421"/>
    <cellStyle name="ColStyle17 4 7 3" xfId="15422"/>
    <cellStyle name="ColStyle17 4 8" xfId="15423"/>
    <cellStyle name="ColStyle17 4 8 2" xfId="15424"/>
    <cellStyle name="ColStyle17 4 9" xfId="15425"/>
    <cellStyle name="ColStyle17 4 9 2" xfId="15426"/>
    <cellStyle name="ColStyle17 40" xfId="15427"/>
    <cellStyle name="ColStyle17 40 2" xfId="15428"/>
    <cellStyle name="ColStyle17 40 2 2" xfId="15429"/>
    <cellStyle name="ColStyle17 40 2 3" xfId="15430"/>
    <cellStyle name="ColStyle17 40 3" xfId="15431"/>
    <cellStyle name="ColStyle17 40 4" xfId="15432"/>
    <cellStyle name="ColStyle17 41" xfId="15433"/>
    <cellStyle name="ColStyle17 41 2" xfId="15434"/>
    <cellStyle name="ColStyle17 41 2 2" xfId="15435"/>
    <cellStyle name="ColStyle17 41 2 3" xfId="15436"/>
    <cellStyle name="ColStyle17 41 3" xfId="15437"/>
    <cellStyle name="ColStyle17 41 4" xfId="15438"/>
    <cellStyle name="ColStyle17 42" xfId="15439"/>
    <cellStyle name="ColStyle17 42 2" xfId="15440"/>
    <cellStyle name="ColStyle17 42 2 2" xfId="15441"/>
    <cellStyle name="ColStyle17 42 2 3" xfId="15442"/>
    <cellStyle name="ColStyle17 42 3" xfId="15443"/>
    <cellStyle name="ColStyle17 42 4" xfId="15444"/>
    <cellStyle name="ColStyle17 43" xfId="15445"/>
    <cellStyle name="ColStyle17 43 2" xfId="15446"/>
    <cellStyle name="ColStyle17 43 3" xfId="15447"/>
    <cellStyle name="ColStyle17 44" xfId="15448"/>
    <cellStyle name="ColStyle17 44 2" xfId="15449"/>
    <cellStyle name="ColStyle17 44 3" xfId="15450"/>
    <cellStyle name="ColStyle17 45" xfId="15451"/>
    <cellStyle name="ColStyle17 45 2" xfId="15452"/>
    <cellStyle name="ColStyle17 46" xfId="15453"/>
    <cellStyle name="ColStyle17 46 2" xfId="15454"/>
    <cellStyle name="ColStyle17 47" xfId="15455"/>
    <cellStyle name="ColStyle17 48" xfId="15456"/>
    <cellStyle name="ColStyle17 49" xfId="15457"/>
    <cellStyle name="ColStyle17 5" xfId="15458"/>
    <cellStyle name="ColStyle17 5 10" xfId="15459"/>
    <cellStyle name="ColStyle17 5 11" xfId="15460"/>
    <cellStyle name="ColStyle17 5 12" xfId="15461"/>
    <cellStyle name="ColStyle17 5 13" xfId="15462"/>
    <cellStyle name="ColStyle17 5 14" xfId="15463"/>
    <cellStyle name="ColStyle17 5 2" xfId="15464"/>
    <cellStyle name="ColStyle17 5 2 2" xfId="15465"/>
    <cellStyle name="ColStyle17 5 2 2 2" xfId="15466"/>
    <cellStyle name="ColStyle17 5 2 2 2 2" xfId="15467"/>
    <cellStyle name="ColStyle17 5 2 2 2 3" xfId="15468"/>
    <cellStyle name="ColStyle17 5 2 2 3" xfId="15469"/>
    <cellStyle name="ColStyle17 5 2 2 4" xfId="15470"/>
    <cellStyle name="ColStyle17 5 2 3" xfId="15471"/>
    <cellStyle name="ColStyle17 5 2 3 2" xfId="15472"/>
    <cellStyle name="ColStyle17 5 2 3 3" xfId="15473"/>
    <cellStyle name="ColStyle17 5 2 4" xfId="15474"/>
    <cellStyle name="ColStyle17 5 2 4 2" xfId="15475"/>
    <cellStyle name="ColStyle17 5 2 5" xfId="15476"/>
    <cellStyle name="ColStyle17 5 3" xfId="15477"/>
    <cellStyle name="ColStyle17 5 3 2" xfId="15478"/>
    <cellStyle name="ColStyle17 5 3 2 2" xfId="15479"/>
    <cellStyle name="ColStyle17 5 3 2 3" xfId="15480"/>
    <cellStyle name="ColStyle17 5 3 3" xfId="15481"/>
    <cellStyle name="ColStyle17 5 3 4" xfId="15482"/>
    <cellStyle name="ColStyle17 5 4" xfId="15483"/>
    <cellStyle name="ColStyle17 5 4 2" xfId="15484"/>
    <cellStyle name="ColStyle17 5 4 2 2" xfId="15485"/>
    <cellStyle name="ColStyle17 5 4 2 3" xfId="15486"/>
    <cellStyle name="ColStyle17 5 4 3" xfId="15487"/>
    <cellStyle name="ColStyle17 5 4 4" xfId="15488"/>
    <cellStyle name="ColStyle17 5 5" xfId="15489"/>
    <cellStyle name="ColStyle17 5 5 2" xfId="15490"/>
    <cellStyle name="ColStyle17 5 5 3" xfId="15491"/>
    <cellStyle name="ColStyle17 5 6" xfId="15492"/>
    <cellStyle name="ColStyle17 5 6 2" xfId="15493"/>
    <cellStyle name="ColStyle17 5 6 3" xfId="15494"/>
    <cellStyle name="ColStyle17 5 7" xfId="15495"/>
    <cellStyle name="ColStyle17 5 7 2" xfId="15496"/>
    <cellStyle name="ColStyle17 5 7 3" xfId="15497"/>
    <cellStyle name="ColStyle17 5 8" xfId="15498"/>
    <cellStyle name="ColStyle17 5 8 2" xfId="15499"/>
    <cellStyle name="ColStyle17 5 9" xfId="15500"/>
    <cellStyle name="ColStyle17 5 9 2" xfId="15501"/>
    <cellStyle name="ColStyle17 50" xfId="15502"/>
    <cellStyle name="ColStyle17 51" xfId="15503"/>
    <cellStyle name="ColStyle17 52" xfId="15504"/>
    <cellStyle name="ColStyle17 53" xfId="15505"/>
    <cellStyle name="ColStyle17 54" xfId="15506"/>
    <cellStyle name="ColStyle17 55" xfId="15507"/>
    <cellStyle name="ColStyle17 6" xfId="15508"/>
    <cellStyle name="ColStyle17 6 10" xfId="15509"/>
    <cellStyle name="ColStyle17 6 11" xfId="15510"/>
    <cellStyle name="ColStyle17 6 12" xfId="15511"/>
    <cellStyle name="ColStyle17 6 13" xfId="15512"/>
    <cellStyle name="ColStyle17 6 14" xfId="15513"/>
    <cellStyle name="ColStyle17 6 2" xfId="15514"/>
    <cellStyle name="ColStyle17 6 2 2" xfId="15515"/>
    <cellStyle name="ColStyle17 6 2 2 2" xfId="15516"/>
    <cellStyle name="ColStyle17 6 2 2 2 2" xfId="15517"/>
    <cellStyle name="ColStyle17 6 2 2 2 3" xfId="15518"/>
    <cellStyle name="ColStyle17 6 2 2 3" xfId="15519"/>
    <cellStyle name="ColStyle17 6 2 2 4" xfId="15520"/>
    <cellStyle name="ColStyle17 6 2 3" xfId="15521"/>
    <cellStyle name="ColStyle17 6 2 3 2" xfId="15522"/>
    <cellStyle name="ColStyle17 6 2 3 3" xfId="15523"/>
    <cellStyle name="ColStyle17 6 2 4" xfId="15524"/>
    <cellStyle name="ColStyle17 6 2 4 2" xfId="15525"/>
    <cellStyle name="ColStyle17 6 2 5" xfId="15526"/>
    <cellStyle name="ColStyle17 6 3" xfId="15527"/>
    <cellStyle name="ColStyle17 6 3 2" xfId="15528"/>
    <cellStyle name="ColStyle17 6 3 2 2" xfId="15529"/>
    <cellStyle name="ColStyle17 6 3 2 3" xfId="15530"/>
    <cellStyle name="ColStyle17 6 3 3" xfId="15531"/>
    <cellStyle name="ColStyle17 6 3 4" xfId="15532"/>
    <cellStyle name="ColStyle17 6 4" xfId="15533"/>
    <cellStyle name="ColStyle17 6 4 2" xfId="15534"/>
    <cellStyle name="ColStyle17 6 4 2 2" xfId="15535"/>
    <cellStyle name="ColStyle17 6 4 2 3" xfId="15536"/>
    <cellStyle name="ColStyle17 6 4 3" xfId="15537"/>
    <cellStyle name="ColStyle17 6 4 4" xfId="15538"/>
    <cellStyle name="ColStyle17 6 5" xfId="15539"/>
    <cellStyle name="ColStyle17 6 5 2" xfId="15540"/>
    <cellStyle name="ColStyle17 6 5 3" xfId="15541"/>
    <cellStyle name="ColStyle17 6 6" xfId="15542"/>
    <cellStyle name="ColStyle17 6 6 2" xfId="15543"/>
    <cellStyle name="ColStyle17 6 6 3" xfId="15544"/>
    <cellStyle name="ColStyle17 6 7" xfId="15545"/>
    <cellStyle name="ColStyle17 6 7 2" xfId="15546"/>
    <cellStyle name="ColStyle17 6 7 3" xfId="15547"/>
    <cellStyle name="ColStyle17 6 8" xfId="15548"/>
    <cellStyle name="ColStyle17 6 8 2" xfId="15549"/>
    <cellStyle name="ColStyle17 6 9" xfId="15550"/>
    <cellStyle name="ColStyle17 6 9 2" xfId="15551"/>
    <cellStyle name="ColStyle17 7" xfId="15552"/>
    <cellStyle name="ColStyle17 7 10" xfId="15553"/>
    <cellStyle name="ColStyle17 7 2" xfId="15554"/>
    <cellStyle name="ColStyle17 7 2 2" xfId="15555"/>
    <cellStyle name="ColStyle17 7 2 2 2" xfId="15556"/>
    <cellStyle name="ColStyle17 7 2 2 2 2" xfId="15557"/>
    <cellStyle name="ColStyle17 7 2 2 2 3" xfId="15558"/>
    <cellStyle name="ColStyle17 7 2 2 3" xfId="15559"/>
    <cellStyle name="ColStyle17 7 2 2 4" xfId="15560"/>
    <cellStyle name="ColStyle17 7 2 3" xfId="15561"/>
    <cellStyle name="ColStyle17 7 2 3 2" xfId="15562"/>
    <cellStyle name="ColStyle17 7 2 3 3" xfId="15563"/>
    <cellStyle name="ColStyle17 7 2 4" xfId="15564"/>
    <cellStyle name="ColStyle17 7 2 4 2" xfId="15565"/>
    <cellStyle name="ColStyle17 7 2 5" xfId="15566"/>
    <cellStyle name="ColStyle17 7 3" xfId="15567"/>
    <cellStyle name="ColStyle17 7 3 2" xfId="15568"/>
    <cellStyle name="ColStyle17 7 3 2 2" xfId="15569"/>
    <cellStyle name="ColStyle17 7 3 2 3" xfId="15570"/>
    <cellStyle name="ColStyle17 7 3 3" xfId="15571"/>
    <cellStyle name="ColStyle17 7 3 4" xfId="15572"/>
    <cellStyle name="ColStyle17 7 4" xfId="15573"/>
    <cellStyle name="ColStyle17 7 4 2" xfId="15574"/>
    <cellStyle name="ColStyle17 7 4 2 2" xfId="15575"/>
    <cellStyle name="ColStyle17 7 4 2 3" xfId="15576"/>
    <cellStyle name="ColStyle17 7 4 3" xfId="15577"/>
    <cellStyle name="ColStyle17 7 4 4" xfId="15578"/>
    <cellStyle name="ColStyle17 7 5" xfId="15579"/>
    <cellStyle name="ColStyle17 7 5 2" xfId="15580"/>
    <cellStyle name="ColStyle17 7 5 3" xfId="15581"/>
    <cellStyle name="ColStyle17 7 6" xfId="15582"/>
    <cellStyle name="ColStyle17 7 6 2" xfId="15583"/>
    <cellStyle name="ColStyle17 7 6 3" xfId="15584"/>
    <cellStyle name="ColStyle17 7 7" xfId="15585"/>
    <cellStyle name="ColStyle17 7 7 2" xfId="15586"/>
    <cellStyle name="ColStyle17 7 7 3" xfId="15587"/>
    <cellStyle name="ColStyle17 7 8" xfId="15588"/>
    <cellStyle name="ColStyle17 7 9" xfId="15589"/>
    <cellStyle name="ColStyle17 8" xfId="15590"/>
    <cellStyle name="ColStyle17 8 10" xfId="15591"/>
    <cellStyle name="ColStyle17 8 2" xfId="15592"/>
    <cellStyle name="ColStyle17 8 2 2" xfId="15593"/>
    <cellStyle name="ColStyle17 8 2 2 2" xfId="15594"/>
    <cellStyle name="ColStyle17 8 2 2 2 2" xfId="15595"/>
    <cellStyle name="ColStyle17 8 2 2 2 3" xfId="15596"/>
    <cellStyle name="ColStyle17 8 2 2 3" xfId="15597"/>
    <cellStyle name="ColStyle17 8 2 2 4" xfId="15598"/>
    <cellStyle name="ColStyle17 8 2 3" xfId="15599"/>
    <cellStyle name="ColStyle17 8 2 3 2" xfId="15600"/>
    <cellStyle name="ColStyle17 8 2 3 3" xfId="15601"/>
    <cellStyle name="ColStyle17 8 2 4" xfId="15602"/>
    <cellStyle name="ColStyle17 8 2 4 2" xfId="15603"/>
    <cellStyle name="ColStyle17 8 2 5" xfId="15604"/>
    <cellStyle name="ColStyle17 8 3" xfId="15605"/>
    <cellStyle name="ColStyle17 8 3 2" xfId="15606"/>
    <cellStyle name="ColStyle17 8 3 2 2" xfId="15607"/>
    <cellStyle name="ColStyle17 8 3 2 3" xfId="15608"/>
    <cellStyle name="ColStyle17 8 3 3" xfId="15609"/>
    <cellStyle name="ColStyle17 8 3 4" xfId="15610"/>
    <cellStyle name="ColStyle17 8 4" xfId="15611"/>
    <cellStyle name="ColStyle17 8 4 2" xfId="15612"/>
    <cellStyle name="ColStyle17 8 4 2 2" xfId="15613"/>
    <cellStyle name="ColStyle17 8 4 2 3" xfId="15614"/>
    <cellStyle name="ColStyle17 8 4 3" xfId="15615"/>
    <cellStyle name="ColStyle17 8 4 4" xfId="15616"/>
    <cellStyle name="ColStyle17 8 5" xfId="15617"/>
    <cellStyle name="ColStyle17 8 5 2" xfId="15618"/>
    <cellStyle name="ColStyle17 8 5 3" xfId="15619"/>
    <cellStyle name="ColStyle17 8 6" xfId="15620"/>
    <cellStyle name="ColStyle17 8 6 2" xfId="15621"/>
    <cellStyle name="ColStyle17 8 6 3" xfId="15622"/>
    <cellStyle name="ColStyle17 8 7" xfId="15623"/>
    <cellStyle name="ColStyle17 8 7 2" xfId="15624"/>
    <cellStyle name="ColStyle17 8 7 3" xfId="15625"/>
    <cellStyle name="ColStyle17 8 8" xfId="15626"/>
    <cellStyle name="ColStyle17 8 9" xfId="15627"/>
    <cellStyle name="ColStyle17 9" xfId="15628"/>
    <cellStyle name="ColStyle17 9 10" xfId="15629"/>
    <cellStyle name="ColStyle17 9 2" xfId="15630"/>
    <cellStyle name="ColStyle17 9 2 2" xfId="15631"/>
    <cellStyle name="ColStyle17 9 2 2 2" xfId="15632"/>
    <cellStyle name="ColStyle17 9 2 2 2 2" xfId="15633"/>
    <cellStyle name="ColStyle17 9 2 2 2 3" xfId="15634"/>
    <cellStyle name="ColStyle17 9 2 2 3" xfId="15635"/>
    <cellStyle name="ColStyle17 9 2 2 4" xfId="15636"/>
    <cellStyle name="ColStyle17 9 2 3" xfId="15637"/>
    <cellStyle name="ColStyle17 9 2 3 2" xfId="15638"/>
    <cellStyle name="ColStyle17 9 2 3 3" xfId="15639"/>
    <cellStyle name="ColStyle17 9 2 4" xfId="15640"/>
    <cellStyle name="ColStyle17 9 2 4 2" xfId="15641"/>
    <cellStyle name="ColStyle17 9 2 5" xfId="15642"/>
    <cellStyle name="ColStyle17 9 3" xfId="15643"/>
    <cellStyle name="ColStyle17 9 3 2" xfId="15644"/>
    <cellStyle name="ColStyle17 9 3 2 2" xfId="15645"/>
    <cellStyle name="ColStyle17 9 3 2 3" xfId="15646"/>
    <cellStyle name="ColStyle17 9 3 3" xfId="15647"/>
    <cellStyle name="ColStyle17 9 3 4" xfId="15648"/>
    <cellStyle name="ColStyle17 9 4" xfId="15649"/>
    <cellStyle name="ColStyle17 9 4 2" xfId="15650"/>
    <cellStyle name="ColStyle17 9 4 2 2" xfId="15651"/>
    <cellStyle name="ColStyle17 9 4 2 3" xfId="15652"/>
    <cellStyle name="ColStyle17 9 4 3" xfId="15653"/>
    <cellStyle name="ColStyle17 9 4 4" xfId="15654"/>
    <cellStyle name="ColStyle17 9 5" xfId="15655"/>
    <cellStyle name="ColStyle17 9 5 2" xfId="15656"/>
    <cellStyle name="ColStyle17 9 5 3" xfId="15657"/>
    <cellStyle name="ColStyle17 9 6" xfId="15658"/>
    <cellStyle name="ColStyle17 9 6 2" xfId="15659"/>
    <cellStyle name="ColStyle17 9 6 3" xfId="15660"/>
    <cellStyle name="ColStyle17 9 7" xfId="15661"/>
    <cellStyle name="ColStyle17 9 7 2" xfId="15662"/>
    <cellStyle name="ColStyle17 9 7 3" xfId="15663"/>
    <cellStyle name="ColStyle17 9 8" xfId="15664"/>
    <cellStyle name="ColStyle17 9 9" xfId="15665"/>
    <cellStyle name="ColStyle18" xfId="15666"/>
    <cellStyle name="ColStyle18 10" xfId="15667"/>
    <cellStyle name="ColStyle18 10 10" xfId="15668"/>
    <cellStyle name="ColStyle18 10 2" xfId="15669"/>
    <cellStyle name="ColStyle18 10 2 2" xfId="15670"/>
    <cellStyle name="ColStyle18 10 2 2 2" xfId="15671"/>
    <cellStyle name="ColStyle18 10 2 2 2 2" xfId="15672"/>
    <cellStyle name="ColStyle18 10 2 2 2 3" xfId="15673"/>
    <cellStyle name="ColStyle18 10 2 2 3" xfId="15674"/>
    <cellStyle name="ColStyle18 10 2 2 4" xfId="15675"/>
    <cellStyle name="ColStyle18 10 2 3" xfId="15676"/>
    <cellStyle name="ColStyle18 10 2 3 2" xfId="15677"/>
    <cellStyle name="ColStyle18 10 2 3 3" xfId="15678"/>
    <cellStyle name="ColStyle18 10 2 4" xfId="15679"/>
    <cellStyle name="ColStyle18 10 2 4 2" xfId="15680"/>
    <cellStyle name="ColStyle18 10 2 5" xfId="15681"/>
    <cellStyle name="ColStyle18 10 3" xfId="15682"/>
    <cellStyle name="ColStyle18 10 3 2" xfId="15683"/>
    <cellStyle name="ColStyle18 10 3 2 2" xfId="15684"/>
    <cellStyle name="ColStyle18 10 3 2 3" xfId="15685"/>
    <cellStyle name="ColStyle18 10 3 3" xfId="15686"/>
    <cellStyle name="ColStyle18 10 3 4" xfId="15687"/>
    <cellStyle name="ColStyle18 10 4" xfId="15688"/>
    <cellStyle name="ColStyle18 10 4 2" xfId="15689"/>
    <cellStyle name="ColStyle18 10 4 2 2" xfId="15690"/>
    <cellStyle name="ColStyle18 10 4 2 3" xfId="15691"/>
    <cellStyle name="ColStyle18 10 4 3" xfId="15692"/>
    <cellStyle name="ColStyle18 10 4 4" xfId="15693"/>
    <cellStyle name="ColStyle18 10 5" xfId="15694"/>
    <cellStyle name="ColStyle18 10 5 2" xfId="15695"/>
    <cellStyle name="ColStyle18 10 5 3" xfId="15696"/>
    <cellStyle name="ColStyle18 10 6" xfId="15697"/>
    <cellStyle name="ColStyle18 10 6 2" xfId="15698"/>
    <cellStyle name="ColStyle18 10 6 3" xfId="15699"/>
    <cellStyle name="ColStyle18 10 7" xfId="15700"/>
    <cellStyle name="ColStyle18 10 7 2" xfId="15701"/>
    <cellStyle name="ColStyle18 10 7 3" xfId="15702"/>
    <cellStyle name="ColStyle18 10 8" xfId="15703"/>
    <cellStyle name="ColStyle18 10 9" xfId="15704"/>
    <cellStyle name="ColStyle18 11" xfId="15705"/>
    <cellStyle name="ColStyle18 11 10" xfId="15706"/>
    <cellStyle name="ColStyle18 11 2" xfId="15707"/>
    <cellStyle name="ColStyle18 11 2 2" xfId="15708"/>
    <cellStyle name="ColStyle18 11 2 2 2" xfId="15709"/>
    <cellStyle name="ColStyle18 11 2 2 2 2" xfId="15710"/>
    <cellStyle name="ColStyle18 11 2 2 2 3" xfId="15711"/>
    <cellStyle name="ColStyle18 11 2 2 3" xfId="15712"/>
    <cellStyle name="ColStyle18 11 2 2 4" xfId="15713"/>
    <cellStyle name="ColStyle18 11 2 3" xfId="15714"/>
    <cellStyle name="ColStyle18 11 2 3 2" xfId="15715"/>
    <cellStyle name="ColStyle18 11 2 3 3" xfId="15716"/>
    <cellStyle name="ColStyle18 11 2 4" xfId="15717"/>
    <cellStyle name="ColStyle18 11 2 4 2" xfId="15718"/>
    <cellStyle name="ColStyle18 11 2 5" xfId="15719"/>
    <cellStyle name="ColStyle18 11 3" xfId="15720"/>
    <cellStyle name="ColStyle18 11 3 2" xfId="15721"/>
    <cellStyle name="ColStyle18 11 3 2 2" xfId="15722"/>
    <cellStyle name="ColStyle18 11 3 2 3" xfId="15723"/>
    <cellStyle name="ColStyle18 11 3 3" xfId="15724"/>
    <cellStyle name="ColStyle18 11 3 4" xfId="15725"/>
    <cellStyle name="ColStyle18 11 4" xfId="15726"/>
    <cellStyle name="ColStyle18 11 4 2" xfId="15727"/>
    <cellStyle name="ColStyle18 11 4 2 2" xfId="15728"/>
    <cellStyle name="ColStyle18 11 4 2 3" xfId="15729"/>
    <cellStyle name="ColStyle18 11 4 3" xfId="15730"/>
    <cellStyle name="ColStyle18 11 4 4" xfId="15731"/>
    <cellStyle name="ColStyle18 11 5" xfId="15732"/>
    <cellStyle name="ColStyle18 11 5 2" xfId="15733"/>
    <cellStyle name="ColStyle18 11 5 3" xfId="15734"/>
    <cellStyle name="ColStyle18 11 6" xfId="15735"/>
    <cellStyle name="ColStyle18 11 6 2" xfId="15736"/>
    <cellStyle name="ColStyle18 11 6 3" xfId="15737"/>
    <cellStyle name="ColStyle18 11 7" xfId="15738"/>
    <cellStyle name="ColStyle18 11 7 2" xfId="15739"/>
    <cellStyle name="ColStyle18 11 7 3" xfId="15740"/>
    <cellStyle name="ColStyle18 11 8" xfId="15741"/>
    <cellStyle name="ColStyle18 11 9" xfId="15742"/>
    <cellStyle name="ColStyle18 12" xfId="15743"/>
    <cellStyle name="ColStyle18 12 10" xfId="15744"/>
    <cellStyle name="ColStyle18 12 2" xfId="15745"/>
    <cellStyle name="ColStyle18 12 2 2" xfId="15746"/>
    <cellStyle name="ColStyle18 12 2 2 2" xfId="15747"/>
    <cellStyle name="ColStyle18 12 2 2 2 2" xfId="15748"/>
    <cellStyle name="ColStyle18 12 2 2 2 3" xfId="15749"/>
    <cellStyle name="ColStyle18 12 2 2 3" xfId="15750"/>
    <cellStyle name="ColStyle18 12 2 2 4" xfId="15751"/>
    <cellStyle name="ColStyle18 12 2 3" xfId="15752"/>
    <cellStyle name="ColStyle18 12 2 3 2" xfId="15753"/>
    <cellStyle name="ColStyle18 12 2 3 3" xfId="15754"/>
    <cellStyle name="ColStyle18 12 2 4" xfId="15755"/>
    <cellStyle name="ColStyle18 12 2 4 2" xfId="15756"/>
    <cellStyle name="ColStyle18 12 2 5" xfId="15757"/>
    <cellStyle name="ColStyle18 12 3" xfId="15758"/>
    <cellStyle name="ColStyle18 12 3 2" xfId="15759"/>
    <cellStyle name="ColStyle18 12 3 2 2" xfId="15760"/>
    <cellStyle name="ColStyle18 12 3 2 3" xfId="15761"/>
    <cellStyle name="ColStyle18 12 3 3" xfId="15762"/>
    <cellStyle name="ColStyle18 12 3 4" xfId="15763"/>
    <cellStyle name="ColStyle18 12 4" xfId="15764"/>
    <cellStyle name="ColStyle18 12 4 2" xfId="15765"/>
    <cellStyle name="ColStyle18 12 4 2 2" xfId="15766"/>
    <cellStyle name="ColStyle18 12 4 2 3" xfId="15767"/>
    <cellStyle name="ColStyle18 12 4 3" xfId="15768"/>
    <cellStyle name="ColStyle18 12 4 4" xfId="15769"/>
    <cellStyle name="ColStyle18 12 5" xfId="15770"/>
    <cellStyle name="ColStyle18 12 5 2" xfId="15771"/>
    <cellStyle name="ColStyle18 12 5 3" xfId="15772"/>
    <cellStyle name="ColStyle18 12 6" xfId="15773"/>
    <cellStyle name="ColStyle18 12 6 2" xfId="15774"/>
    <cellStyle name="ColStyle18 12 6 3" xfId="15775"/>
    <cellStyle name="ColStyle18 12 7" xfId="15776"/>
    <cellStyle name="ColStyle18 12 7 2" xfId="15777"/>
    <cellStyle name="ColStyle18 12 7 3" xfId="15778"/>
    <cellStyle name="ColStyle18 12 8" xfId="15779"/>
    <cellStyle name="ColStyle18 12 9" xfId="15780"/>
    <cellStyle name="ColStyle18 13" xfId="15781"/>
    <cellStyle name="ColStyle18 13 10" xfId="15782"/>
    <cellStyle name="ColStyle18 13 2" xfId="15783"/>
    <cellStyle name="ColStyle18 13 2 2" xfId="15784"/>
    <cellStyle name="ColStyle18 13 2 2 2" xfId="15785"/>
    <cellStyle name="ColStyle18 13 2 2 2 2" xfId="15786"/>
    <cellStyle name="ColStyle18 13 2 2 2 3" xfId="15787"/>
    <cellStyle name="ColStyle18 13 2 2 3" xfId="15788"/>
    <cellStyle name="ColStyle18 13 2 2 4" xfId="15789"/>
    <cellStyle name="ColStyle18 13 2 3" xfId="15790"/>
    <cellStyle name="ColStyle18 13 2 3 2" xfId="15791"/>
    <cellStyle name="ColStyle18 13 2 3 3" xfId="15792"/>
    <cellStyle name="ColStyle18 13 2 4" xfId="15793"/>
    <cellStyle name="ColStyle18 13 2 4 2" xfId="15794"/>
    <cellStyle name="ColStyle18 13 2 5" xfId="15795"/>
    <cellStyle name="ColStyle18 13 3" xfId="15796"/>
    <cellStyle name="ColStyle18 13 3 2" xfId="15797"/>
    <cellStyle name="ColStyle18 13 3 2 2" xfId="15798"/>
    <cellStyle name="ColStyle18 13 3 2 3" xfId="15799"/>
    <cellStyle name="ColStyle18 13 3 3" xfId="15800"/>
    <cellStyle name="ColStyle18 13 3 4" xfId="15801"/>
    <cellStyle name="ColStyle18 13 4" xfId="15802"/>
    <cellStyle name="ColStyle18 13 4 2" xfId="15803"/>
    <cellStyle name="ColStyle18 13 4 2 2" xfId="15804"/>
    <cellStyle name="ColStyle18 13 4 2 3" xfId="15805"/>
    <cellStyle name="ColStyle18 13 4 3" xfId="15806"/>
    <cellStyle name="ColStyle18 13 4 4" xfId="15807"/>
    <cellStyle name="ColStyle18 13 5" xfId="15808"/>
    <cellStyle name="ColStyle18 13 5 2" xfId="15809"/>
    <cellStyle name="ColStyle18 13 5 3" xfId="15810"/>
    <cellStyle name="ColStyle18 13 6" xfId="15811"/>
    <cellStyle name="ColStyle18 13 6 2" xfId="15812"/>
    <cellStyle name="ColStyle18 13 6 3" xfId="15813"/>
    <cellStyle name="ColStyle18 13 7" xfId="15814"/>
    <cellStyle name="ColStyle18 13 7 2" xfId="15815"/>
    <cellStyle name="ColStyle18 13 7 3" xfId="15816"/>
    <cellStyle name="ColStyle18 13 8" xfId="15817"/>
    <cellStyle name="ColStyle18 13 9" xfId="15818"/>
    <cellStyle name="ColStyle18 14" xfId="15819"/>
    <cellStyle name="ColStyle18 14 10" xfId="15820"/>
    <cellStyle name="ColStyle18 14 2" xfId="15821"/>
    <cellStyle name="ColStyle18 14 2 2" xfId="15822"/>
    <cellStyle name="ColStyle18 14 2 2 2" xfId="15823"/>
    <cellStyle name="ColStyle18 14 2 2 2 2" xfId="15824"/>
    <cellStyle name="ColStyle18 14 2 2 2 3" xfId="15825"/>
    <cellStyle name="ColStyle18 14 2 2 3" xfId="15826"/>
    <cellStyle name="ColStyle18 14 2 2 4" xfId="15827"/>
    <cellStyle name="ColStyle18 14 2 3" xfId="15828"/>
    <cellStyle name="ColStyle18 14 2 3 2" xfId="15829"/>
    <cellStyle name="ColStyle18 14 2 3 3" xfId="15830"/>
    <cellStyle name="ColStyle18 14 2 4" xfId="15831"/>
    <cellStyle name="ColStyle18 14 2 4 2" xfId="15832"/>
    <cellStyle name="ColStyle18 14 2 5" xfId="15833"/>
    <cellStyle name="ColStyle18 14 3" xfId="15834"/>
    <cellStyle name="ColStyle18 14 3 2" xfId="15835"/>
    <cellStyle name="ColStyle18 14 3 2 2" xfId="15836"/>
    <cellStyle name="ColStyle18 14 3 2 3" xfId="15837"/>
    <cellStyle name="ColStyle18 14 3 3" xfId="15838"/>
    <cellStyle name="ColStyle18 14 3 4" xfId="15839"/>
    <cellStyle name="ColStyle18 14 4" xfId="15840"/>
    <cellStyle name="ColStyle18 14 4 2" xfId="15841"/>
    <cellStyle name="ColStyle18 14 4 2 2" xfId="15842"/>
    <cellStyle name="ColStyle18 14 4 2 3" xfId="15843"/>
    <cellStyle name="ColStyle18 14 4 3" xfId="15844"/>
    <cellStyle name="ColStyle18 14 4 4" xfId="15845"/>
    <cellStyle name="ColStyle18 14 5" xfId="15846"/>
    <cellStyle name="ColStyle18 14 5 2" xfId="15847"/>
    <cellStyle name="ColStyle18 14 5 3" xfId="15848"/>
    <cellStyle name="ColStyle18 14 6" xfId="15849"/>
    <cellStyle name="ColStyle18 14 6 2" xfId="15850"/>
    <cellStyle name="ColStyle18 14 6 3" xfId="15851"/>
    <cellStyle name="ColStyle18 14 7" xfId="15852"/>
    <cellStyle name="ColStyle18 14 7 2" xfId="15853"/>
    <cellStyle name="ColStyle18 14 7 3" xfId="15854"/>
    <cellStyle name="ColStyle18 14 8" xfId="15855"/>
    <cellStyle name="ColStyle18 14 9" xfId="15856"/>
    <cellStyle name="ColStyle18 15" xfId="15857"/>
    <cellStyle name="ColStyle18 15 10" xfId="15858"/>
    <cellStyle name="ColStyle18 15 2" xfId="15859"/>
    <cellStyle name="ColStyle18 15 2 2" xfId="15860"/>
    <cellStyle name="ColStyle18 15 2 2 2" xfId="15861"/>
    <cellStyle name="ColStyle18 15 2 2 2 2" xfId="15862"/>
    <cellStyle name="ColStyle18 15 2 2 2 3" xfId="15863"/>
    <cellStyle name="ColStyle18 15 2 2 3" xfId="15864"/>
    <cellStyle name="ColStyle18 15 2 2 4" xfId="15865"/>
    <cellStyle name="ColStyle18 15 2 3" xfId="15866"/>
    <cellStyle name="ColStyle18 15 2 3 2" xfId="15867"/>
    <cellStyle name="ColStyle18 15 2 3 3" xfId="15868"/>
    <cellStyle name="ColStyle18 15 2 4" xfId="15869"/>
    <cellStyle name="ColStyle18 15 2 4 2" xfId="15870"/>
    <cellStyle name="ColStyle18 15 2 5" xfId="15871"/>
    <cellStyle name="ColStyle18 15 3" xfId="15872"/>
    <cellStyle name="ColStyle18 15 3 2" xfId="15873"/>
    <cellStyle name="ColStyle18 15 3 2 2" xfId="15874"/>
    <cellStyle name="ColStyle18 15 3 2 3" xfId="15875"/>
    <cellStyle name="ColStyle18 15 3 3" xfId="15876"/>
    <cellStyle name="ColStyle18 15 3 4" xfId="15877"/>
    <cellStyle name="ColStyle18 15 4" xfId="15878"/>
    <cellStyle name="ColStyle18 15 4 2" xfId="15879"/>
    <cellStyle name="ColStyle18 15 4 2 2" xfId="15880"/>
    <cellStyle name="ColStyle18 15 4 2 3" xfId="15881"/>
    <cellStyle name="ColStyle18 15 4 3" xfId="15882"/>
    <cellStyle name="ColStyle18 15 4 4" xfId="15883"/>
    <cellStyle name="ColStyle18 15 5" xfId="15884"/>
    <cellStyle name="ColStyle18 15 5 2" xfId="15885"/>
    <cellStyle name="ColStyle18 15 5 3" xfId="15886"/>
    <cellStyle name="ColStyle18 15 6" xfId="15887"/>
    <cellStyle name="ColStyle18 15 6 2" xfId="15888"/>
    <cellStyle name="ColStyle18 15 6 3" xfId="15889"/>
    <cellStyle name="ColStyle18 15 7" xfId="15890"/>
    <cellStyle name="ColStyle18 15 7 2" xfId="15891"/>
    <cellStyle name="ColStyle18 15 7 3" xfId="15892"/>
    <cellStyle name="ColStyle18 15 8" xfId="15893"/>
    <cellStyle name="ColStyle18 15 9" xfId="15894"/>
    <cellStyle name="ColStyle18 16" xfId="15895"/>
    <cellStyle name="ColStyle18 16 10" xfId="15896"/>
    <cellStyle name="ColStyle18 16 2" xfId="15897"/>
    <cellStyle name="ColStyle18 16 2 2" xfId="15898"/>
    <cellStyle name="ColStyle18 16 2 2 2" xfId="15899"/>
    <cellStyle name="ColStyle18 16 2 2 2 2" xfId="15900"/>
    <cellStyle name="ColStyle18 16 2 2 2 3" xfId="15901"/>
    <cellStyle name="ColStyle18 16 2 2 3" xfId="15902"/>
    <cellStyle name="ColStyle18 16 2 2 4" xfId="15903"/>
    <cellStyle name="ColStyle18 16 2 3" xfId="15904"/>
    <cellStyle name="ColStyle18 16 2 3 2" xfId="15905"/>
    <cellStyle name="ColStyle18 16 2 3 3" xfId="15906"/>
    <cellStyle name="ColStyle18 16 2 4" xfId="15907"/>
    <cellStyle name="ColStyle18 16 2 4 2" xfId="15908"/>
    <cellStyle name="ColStyle18 16 2 5" xfId="15909"/>
    <cellStyle name="ColStyle18 16 3" xfId="15910"/>
    <cellStyle name="ColStyle18 16 3 2" xfId="15911"/>
    <cellStyle name="ColStyle18 16 3 2 2" xfId="15912"/>
    <cellStyle name="ColStyle18 16 3 2 3" xfId="15913"/>
    <cellStyle name="ColStyle18 16 3 3" xfId="15914"/>
    <cellStyle name="ColStyle18 16 3 4" xfId="15915"/>
    <cellStyle name="ColStyle18 16 4" xfId="15916"/>
    <cellStyle name="ColStyle18 16 4 2" xfId="15917"/>
    <cellStyle name="ColStyle18 16 4 2 2" xfId="15918"/>
    <cellStyle name="ColStyle18 16 4 2 3" xfId="15919"/>
    <cellStyle name="ColStyle18 16 4 3" xfId="15920"/>
    <cellStyle name="ColStyle18 16 4 4" xfId="15921"/>
    <cellStyle name="ColStyle18 16 5" xfId="15922"/>
    <cellStyle name="ColStyle18 16 5 2" xfId="15923"/>
    <cellStyle name="ColStyle18 16 5 3" xfId="15924"/>
    <cellStyle name="ColStyle18 16 6" xfId="15925"/>
    <cellStyle name="ColStyle18 16 6 2" xfId="15926"/>
    <cellStyle name="ColStyle18 16 6 3" xfId="15927"/>
    <cellStyle name="ColStyle18 16 7" xfId="15928"/>
    <cellStyle name="ColStyle18 16 7 2" xfId="15929"/>
    <cellStyle name="ColStyle18 16 7 3" xfId="15930"/>
    <cellStyle name="ColStyle18 16 8" xfId="15931"/>
    <cellStyle name="ColStyle18 16 9" xfId="15932"/>
    <cellStyle name="ColStyle18 17" xfId="15933"/>
    <cellStyle name="ColStyle18 17 10" xfId="15934"/>
    <cellStyle name="ColStyle18 17 2" xfId="15935"/>
    <cellStyle name="ColStyle18 17 2 2" xfId="15936"/>
    <cellStyle name="ColStyle18 17 2 2 2" xfId="15937"/>
    <cellStyle name="ColStyle18 17 2 2 2 2" xfId="15938"/>
    <cellStyle name="ColStyle18 17 2 2 2 3" xfId="15939"/>
    <cellStyle name="ColStyle18 17 2 2 3" xfId="15940"/>
    <cellStyle name="ColStyle18 17 2 2 4" xfId="15941"/>
    <cellStyle name="ColStyle18 17 2 3" xfId="15942"/>
    <cellStyle name="ColStyle18 17 2 3 2" xfId="15943"/>
    <cellStyle name="ColStyle18 17 2 3 3" xfId="15944"/>
    <cellStyle name="ColStyle18 17 2 4" xfId="15945"/>
    <cellStyle name="ColStyle18 17 2 4 2" xfId="15946"/>
    <cellStyle name="ColStyle18 17 2 5" xfId="15947"/>
    <cellStyle name="ColStyle18 17 3" xfId="15948"/>
    <cellStyle name="ColStyle18 17 3 2" xfId="15949"/>
    <cellStyle name="ColStyle18 17 3 2 2" xfId="15950"/>
    <cellStyle name="ColStyle18 17 3 2 3" xfId="15951"/>
    <cellStyle name="ColStyle18 17 3 3" xfId="15952"/>
    <cellStyle name="ColStyle18 17 3 4" xfId="15953"/>
    <cellStyle name="ColStyle18 17 4" xfId="15954"/>
    <cellStyle name="ColStyle18 17 4 2" xfId="15955"/>
    <cellStyle name="ColStyle18 17 4 2 2" xfId="15956"/>
    <cellStyle name="ColStyle18 17 4 2 3" xfId="15957"/>
    <cellStyle name="ColStyle18 17 4 3" xfId="15958"/>
    <cellStyle name="ColStyle18 17 4 4" xfId="15959"/>
    <cellStyle name="ColStyle18 17 5" xfId="15960"/>
    <cellStyle name="ColStyle18 17 5 2" xfId="15961"/>
    <cellStyle name="ColStyle18 17 5 3" xfId="15962"/>
    <cellStyle name="ColStyle18 17 6" xfId="15963"/>
    <cellStyle name="ColStyle18 17 6 2" xfId="15964"/>
    <cellStyle name="ColStyle18 17 6 3" xfId="15965"/>
    <cellStyle name="ColStyle18 17 7" xfId="15966"/>
    <cellStyle name="ColStyle18 17 7 2" xfId="15967"/>
    <cellStyle name="ColStyle18 17 7 3" xfId="15968"/>
    <cellStyle name="ColStyle18 17 8" xfId="15969"/>
    <cellStyle name="ColStyle18 17 9" xfId="15970"/>
    <cellStyle name="ColStyle18 18" xfId="15971"/>
    <cellStyle name="ColStyle18 18 10" xfId="15972"/>
    <cellStyle name="ColStyle18 18 2" xfId="15973"/>
    <cellStyle name="ColStyle18 18 2 2" xfId="15974"/>
    <cellStyle name="ColStyle18 18 2 2 2" xfId="15975"/>
    <cellStyle name="ColStyle18 18 2 2 2 2" xfId="15976"/>
    <cellStyle name="ColStyle18 18 2 2 2 3" xfId="15977"/>
    <cellStyle name="ColStyle18 18 2 2 3" xfId="15978"/>
    <cellStyle name="ColStyle18 18 2 2 4" xfId="15979"/>
    <cellStyle name="ColStyle18 18 2 3" xfId="15980"/>
    <cellStyle name="ColStyle18 18 2 3 2" xfId="15981"/>
    <cellStyle name="ColStyle18 18 2 3 3" xfId="15982"/>
    <cellStyle name="ColStyle18 18 2 4" xfId="15983"/>
    <cellStyle name="ColStyle18 18 2 4 2" xfId="15984"/>
    <cellStyle name="ColStyle18 18 2 5" xfId="15985"/>
    <cellStyle name="ColStyle18 18 3" xfId="15986"/>
    <cellStyle name="ColStyle18 18 3 2" xfId="15987"/>
    <cellStyle name="ColStyle18 18 3 2 2" xfId="15988"/>
    <cellStyle name="ColStyle18 18 3 2 3" xfId="15989"/>
    <cellStyle name="ColStyle18 18 3 3" xfId="15990"/>
    <cellStyle name="ColStyle18 18 3 4" xfId="15991"/>
    <cellStyle name="ColStyle18 18 4" xfId="15992"/>
    <cellStyle name="ColStyle18 18 4 2" xfId="15993"/>
    <cellStyle name="ColStyle18 18 4 2 2" xfId="15994"/>
    <cellStyle name="ColStyle18 18 4 2 3" xfId="15995"/>
    <cellStyle name="ColStyle18 18 4 3" xfId="15996"/>
    <cellStyle name="ColStyle18 18 4 4" xfId="15997"/>
    <cellStyle name="ColStyle18 18 5" xfId="15998"/>
    <cellStyle name="ColStyle18 18 5 2" xfId="15999"/>
    <cellStyle name="ColStyle18 18 5 3" xfId="16000"/>
    <cellStyle name="ColStyle18 18 6" xfId="16001"/>
    <cellStyle name="ColStyle18 18 6 2" xfId="16002"/>
    <cellStyle name="ColStyle18 18 6 3" xfId="16003"/>
    <cellStyle name="ColStyle18 18 7" xfId="16004"/>
    <cellStyle name="ColStyle18 18 7 2" xfId="16005"/>
    <cellStyle name="ColStyle18 18 7 3" xfId="16006"/>
    <cellStyle name="ColStyle18 18 8" xfId="16007"/>
    <cellStyle name="ColStyle18 18 9" xfId="16008"/>
    <cellStyle name="ColStyle18 19" xfId="16009"/>
    <cellStyle name="ColStyle18 19 10" xfId="16010"/>
    <cellStyle name="ColStyle18 19 2" xfId="16011"/>
    <cellStyle name="ColStyle18 19 2 2" xfId="16012"/>
    <cellStyle name="ColStyle18 19 2 2 2" xfId="16013"/>
    <cellStyle name="ColStyle18 19 2 2 2 2" xfId="16014"/>
    <cellStyle name="ColStyle18 19 2 2 2 3" xfId="16015"/>
    <cellStyle name="ColStyle18 19 2 2 3" xfId="16016"/>
    <cellStyle name="ColStyle18 19 2 2 4" xfId="16017"/>
    <cellStyle name="ColStyle18 19 2 3" xfId="16018"/>
    <cellStyle name="ColStyle18 19 2 3 2" xfId="16019"/>
    <cellStyle name="ColStyle18 19 2 3 3" xfId="16020"/>
    <cellStyle name="ColStyle18 19 2 4" xfId="16021"/>
    <cellStyle name="ColStyle18 19 2 4 2" xfId="16022"/>
    <cellStyle name="ColStyle18 19 2 5" xfId="16023"/>
    <cellStyle name="ColStyle18 19 3" xfId="16024"/>
    <cellStyle name="ColStyle18 19 3 2" xfId="16025"/>
    <cellStyle name="ColStyle18 19 3 2 2" xfId="16026"/>
    <cellStyle name="ColStyle18 19 3 2 3" xfId="16027"/>
    <cellStyle name="ColStyle18 19 3 3" xfId="16028"/>
    <cellStyle name="ColStyle18 19 3 4" xfId="16029"/>
    <cellStyle name="ColStyle18 19 4" xfId="16030"/>
    <cellStyle name="ColStyle18 19 4 2" xfId="16031"/>
    <cellStyle name="ColStyle18 19 4 2 2" xfId="16032"/>
    <cellStyle name="ColStyle18 19 4 2 3" xfId="16033"/>
    <cellStyle name="ColStyle18 19 4 3" xfId="16034"/>
    <cellStyle name="ColStyle18 19 4 4" xfId="16035"/>
    <cellStyle name="ColStyle18 19 5" xfId="16036"/>
    <cellStyle name="ColStyle18 19 5 2" xfId="16037"/>
    <cellStyle name="ColStyle18 19 5 3" xfId="16038"/>
    <cellStyle name="ColStyle18 19 6" xfId="16039"/>
    <cellStyle name="ColStyle18 19 6 2" xfId="16040"/>
    <cellStyle name="ColStyle18 19 6 3" xfId="16041"/>
    <cellStyle name="ColStyle18 19 7" xfId="16042"/>
    <cellStyle name="ColStyle18 19 7 2" xfId="16043"/>
    <cellStyle name="ColStyle18 19 7 3" xfId="16044"/>
    <cellStyle name="ColStyle18 19 8" xfId="16045"/>
    <cellStyle name="ColStyle18 19 9" xfId="16046"/>
    <cellStyle name="ColStyle18 2" xfId="16047"/>
    <cellStyle name="ColStyle18 2 10" xfId="16048"/>
    <cellStyle name="ColStyle18 2 10 2" xfId="16049"/>
    <cellStyle name="ColStyle18 2 10 2 2" xfId="16050"/>
    <cellStyle name="ColStyle18 2 10 2 3" xfId="16051"/>
    <cellStyle name="ColStyle18 2 10 3" xfId="16052"/>
    <cellStyle name="ColStyle18 2 10 4" xfId="16053"/>
    <cellStyle name="ColStyle18 2 10 5" xfId="16054"/>
    <cellStyle name="ColStyle18 2 11" xfId="16055"/>
    <cellStyle name="ColStyle18 2 11 2" xfId="16056"/>
    <cellStyle name="ColStyle18 2 11 2 2" xfId="16057"/>
    <cellStyle name="ColStyle18 2 11 2 3" xfId="16058"/>
    <cellStyle name="ColStyle18 2 11 3" xfId="16059"/>
    <cellStyle name="ColStyle18 2 11 4" xfId="16060"/>
    <cellStyle name="ColStyle18 2 11 5" xfId="16061"/>
    <cellStyle name="ColStyle18 2 12" xfId="16062"/>
    <cellStyle name="ColStyle18 2 12 2" xfId="16063"/>
    <cellStyle name="ColStyle18 2 12 2 2" xfId="16064"/>
    <cellStyle name="ColStyle18 2 12 2 3" xfId="16065"/>
    <cellStyle name="ColStyle18 2 12 3" xfId="16066"/>
    <cellStyle name="ColStyle18 2 12 4" xfId="16067"/>
    <cellStyle name="ColStyle18 2 12 5" xfId="16068"/>
    <cellStyle name="ColStyle18 2 13" xfId="16069"/>
    <cellStyle name="ColStyle18 2 13 2" xfId="16070"/>
    <cellStyle name="ColStyle18 2 13 2 2" xfId="16071"/>
    <cellStyle name="ColStyle18 2 13 2 3" xfId="16072"/>
    <cellStyle name="ColStyle18 2 13 3" xfId="16073"/>
    <cellStyle name="ColStyle18 2 13 4" xfId="16074"/>
    <cellStyle name="ColStyle18 2 13 5" xfId="16075"/>
    <cellStyle name="ColStyle18 2 14" xfId="16076"/>
    <cellStyle name="ColStyle18 2 14 2" xfId="16077"/>
    <cellStyle name="ColStyle18 2 14 2 2" xfId="16078"/>
    <cellStyle name="ColStyle18 2 14 2 3" xfId="16079"/>
    <cellStyle name="ColStyle18 2 14 3" xfId="16080"/>
    <cellStyle name="ColStyle18 2 14 4" xfId="16081"/>
    <cellStyle name="ColStyle18 2 14 5" xfId="16082"/>
    <cellStyle name="ColStyle18 2 15" xfId="16083"/>
    <cellStyle name="ColStyle18 2 15 2" xfId="16084"/>
    <cellStyle name="ColStyle18 2 15 2 2" xfId="16085"/>
    <cellStyle name="ColStyle18 2 15 2 3" xfId="16086"/>
    <cellStyle name="ColStyle18 2 15 3" xfId="16087"/>
    <cellStyle name="ColStyle18 2 15 4" xfId="16088"/>
    <cellStyle name="ColStyle18 2 15 5" xfId="16089"/>
    <cellStyle name="ColStyle18 2 16" xfId="16090"/>
    <cellStyle name="ColStyle18 2 16 2" xfId="16091"/>
    <cellStyle name="ColStyle18 2 16 2 2" xfId="16092"/>
    <cellStyle name="ColStyle18 2 16 2 3" xfId="16093"/>
    <cellStyle name="ColStyle18 2 16 3" xfId="16094"/>
    <cellStyle name="ColStyle18 2 16 4" xfId="16095"/>
    <cellStyle name="ColStyle18 2 16 5" xfId="16096"/>
    <cellStyle name="ColStyle18 2 17" xfId="16097"/>
    <cellStyle name="ColStyle18 2 17 2" xfId="16098"/>
    <cellStyle name="ColStyle18 2 17 2 2" xfId="16099"/>
    <cellStyle name="ColStyle18 2 17 2 3" xfId="16100"/>
    <cellStyle name="ColStyle18 2 17 3" xfId="16101"/>
    <cellStyle name="ColStyle18 2 17 4" xfId="16102"/>
    <cellStyle name="ColStyle18 2 17 5" xfId="16103"/>
    <cellStyle name="ColStyle18 2 18" xfId="16104"/>
    <cellStyle name="ColStyle18 2 18 2" xfId="16105"/>
    <cellStyle name="ColStyle18 2 18 2 2" xfId="16106"/>
    <cellStyle name="ColStyle18 2 18 2 3" xfId="16107"/>
    <cellStyle name="ColStyle18 2 18 3" xfId="16108"/>
    <cellStyle name="ColStyle18 2 18 4" xfId="16109"/>
    <cellStyle name="ColStyle18 2 18 5" xfId="16110"/>
    <cellStyle name="ColStyle18 2 19" xfId="16111"/>
    <cellStyle name="ColStyle18 2 19 2" xfId="16112"/>
    <cellStyle name="ColStyle18 2 19 2 2" xfId="16113"/>
    <cellStyle name="ColStyle18 2 19 2 3" xfId="16114"/>
    <cellStyle name="ColStyle18 2 19 3" xfId="16115"/>
    <cellStyle name="ColStyle18 2 19 4" xfId="16116"/>
    <cellStyle name="ColStyle18 2 19 5" xfId="16117"/>
    <cellStyle name="ColStyle18 2 2" xfId="16118"/>
    <cellStyle name="ColStyle18 2 2 2" xfId="16119"/>
    <cellStyle name="ColStyle18 2 2 2 2" xfId="16120"/>
    <cellStyle name="ColStyle18 2 2 2 2 2" xfId="16121"/>
    <cellStyle name="ColStyle18 2 2 2 2 3" xfId="16122"/>
    <cellStyle name="ColStyle18 2 2 2 3" xfId="16123"/>
    <cellStyle name="ColStyle18 2 2 2 4" xfId="16124"/>
    <cellStyle name="ColStyle18 2 2 3" xfId="16125"/>
    <cellStyle name="ColStyle18 2 2 3 2" xfId="16126"/>
    <cellStyle name="ColStyle18 2 2 3 2 2" xfId="16127"/>
    <cellStyle name="ColStyle18 2 2 3 2 3" xfId="16128"/>
    <cellStyle name="ColStyle18 2 2 3 3" xfId="16129"/>
    <cellStyle name="ColStyle18 2 2 3 4" xfId="16130"/>
    <cellStyle name="ColStyle18 2 2 4" xfId="16131"/>
    <cellStyle name="ColStyle18 2 2 4 2" xfId="16132"/>
    <cellStyle name="ColStyle18 2 2 4 3" xfId="16133"/>
    <cellStyle name="ColStyle18 2 2 5" xfId="16134"/>
    <cellStyle name="ColStyle18 2 2 5 2" xfId="16135"/>
    <cellStyle name="ColStyle18 2 2 6" xfId="16136"/>
    <cellStyle name="ColStyle18 2 2 7" xfId="16137"/>
    <cellStyle name="ColStyle18 2 20" xfId="16138"/>
    <cellStyle name="ColStyle18 2 20 2" xfId="16139"/>
    <cellStyle name="ColStyle18 2 20 2 2" xfId="16140"/>
    <cellStyle name="ColStyle18 2 20 2 3" xfId="16141"/>
    <cellStyle name="ColStyle18 2 20 3" xfId="16142"/>
    <cellStyle name="ColStyle18 2 20 4" xfId="16143"/>
    <cellStyle name="ColStyle18 2 20 5" xfId="16144"/>
    <cellStyle name="ColStyle18 2 21" xfId="16145"/>
    <cellStyle name="ColStyle18 2 21 2" xfId="16146"/>
    <cellStyle name="ColStyle18 2 21 2 2" xfId="16147"/>
    <cellStyle name="ColStyle18 2 21 2 3" xfId="16148"/>
    <cellStyle name="ColStyle18 2 21 3" xfId="16149"/>
    <cellStyle name="ColStyle18 2 21 4" xfId="16150"/>
    <cellStyle name="ColStyle18 2 21 5" xfId="16151"/>
    <cellStyle name="ColStyle18 2 22" xfId="16152"/>
    <cellStyle name="ColStyle18 2 22 2" xfId="16153"/>
    <cellStyle name="ColStyle18 2 22 2 2" xfId="16154"/>
    <cellStyle name="ColStyle18 2 22 2 3" xfId="16155"/>
    <cellStyle name="ColStyle18 2 22 3" xfId="16156"/>
    <cellStyle name="ColStyle18 2 22 4" xfId="16157"/>
    <cellStyle name="ColStyle18 2 23" xfId="16158"/>
    <cellStyle name="ColStyle18 2 23 2" xfId="16159"/>
    <cellStyle name="ColStyle18 2 23 3" xfId="16160"/>
    <cellStyle name="ColStyle18 2 24" xfId="16161"/>
    <cellStyle name="ColStyle18 2 24 2" xfId="16162"/>
    <cellStyle name="ColStyle18 2 24 3" xfId="16163"/>
    <cellStyle name="ColStyle18 2 25" xfId="16164"/>
    <cellStyle name="ColStyle18 2 25 2" xfId="16165"/>
    <cellStyle name="ColStyle18 2 25 3" xfId="16166"/>
    <cellStyle name="ColStyle18 2 26" xfId="16167"/>
    <cellStyle name="ColStyle18 2 26 2" xfId="16168"/>
    <cellStyle name="ColStyle18 2 27" xfId="16169"/>
    <cellStyle name="ColStyle18 2 27 2" xfId="16170"/>
    <cellStyle name="ColStyle18 2 28" xfId="16171"/>
    <cellStyle name="ColStyle18 2 29" xfId="16172"/>
    <cellStyle name="ColStyle18 2 3" xfId="16173"/>
    <cellStyle name="ColStyle18 2 3 2" xfId="16174"/>
    <cellStyle name="ColStyle18 2 3 2 2" xfId="16175"/>
    <cellStyle name="ColStyle18 2 3 2 2 2" xfId="16176"/>
    <cellStyle name="ColStyle18 2 3 2 2 3" xfId="16177"/>
    <cellStyle name="ColStyle18 2 3 2 3" xfId="16178"/>
    <cellStyle name="ColStyle18 2 3 2 4" xfId="16179"/>
    <cellStyle name="ColStyle18 2 3 3" xfId="16180"/>
    <cellStyle name="ColStyle18 2 3 3 2" xfId="16181"/>
    <cellStyle name="ColStyle18 2 3 3 3" xfId="16182"/>
    <cellStyle name="ColStyle18 2 3 4" xfId="16183"/>
    <cellStyle name="ColStyle18 2 3 5" xfId="16184"/>
    <cellStyle name="ColStyle18 2 3 6" xfId="16185"/>
    <cellStyle name="ColStyle18 2 30" xfId="16186"/>
    <cellStyle name="ColStyle18 2 31" xfId="16187"/>
    <cellStyle name="ColStyle18 2 32" xfId="16188"/>
    <cellStyle name="ColStyle18 2 4" xfId="16189"/>
    <cellStyle name="ColStyle18 2 4 2" xfId="16190"/>
    <cellStyle name="ColStyle18 2 4 2 2" xfId="16191"/>
    <cellStyle name="ColStyle18 2 4 2 3" xfId="16192"/>
    <cellStyle name="ColStyle18 2 4 3" xfId="16193"/>
    <cellStyle name="ColStyle18 2 4 4" xfId="16194"/>
    <cellStyle name="ColStyle18 2 4 5" xfId="16195"/>
    <cellStyle name="ColStyle18 2 5" xfId="16196"/>
    <cellStyle name="ColStyle18 2 5 2" xfId="16197"/>
    <cellStyle name="ColStyle18 2 5 2 2" xfId="16198"/>
    <cellStyle name="ColStyle18 2 5 2 3" xfId="16199"/>
    <cellStyle name="ColStyle18 2 5 3" xfId="16200"/>
    <cellStyle name="ColStyle18 2 5 4" xfId="16201"/>
    <cellStyle name="ColStyle18 2 5 5" xfId="16202"/>
    <cellStyle name="ColStyle18 2 6" xfId="16203"/>
    <cellStyle name="ColStyle18 2 6 2" xfId="16204"/>
    <cellStyle name="ColStyle18 2 6 2 2" xfId="16205"/>
    <cellStyle name="ColStyle18 2 6 2 3" xfId="16206"/>
    <cellStyle name="ColStyle18 2 6 3" xfId="16207"/>
    <cellStyle name="ColStyle18 2 6 4" xfId="16208"/>
    <cellStyle name="ColStyle18 2 6 5" xfId="16209"/>
    <cellStyle name="ColStyle18 2 7" xfId="16210"/>
    <cellStyle name="ColStyle18 2 7 2" xfId="16211"/>
    <cellStyle name="ColStyle18 2 7 2 2" xfId="16212"/>
    <cellStyle name="ColStyle18 2 7 2 3" xfId="16213"/>
    <cellStyle name="ColStyle18 2 7 3" xfId="16214"/>
    <cellStyle name="ColStyle18 2 7 4" xfId="16215"/>
    <cellStyle name="ColStyle18 2 7 5" xfId="16216"/>
    <cellStyle name="ColStyle18 2 8" xfId="16217"/>
    <cellStyle name="ColStyle18 2 8 2" xfId="16218"/>
    <cellStyle name="ColStyle18 2 8 2 2" xfId="16219"/>
    <cellStyle name="ColStyle18 2 8 2 3" xfId="16220"/>
    <cellStyle name="ColStyle18 2 8 3" xfId="16221"/>
    <cellStyle name="ColStyle18 2 8 4" xfId="16222"/>
    <cellStyle name="ColStyle18 2 8 5" xfId="16223"/>
    <cellStyle name="ColStyle18 2 9" xfId="16224"/>
    <cellStyle name="ColStyle18 2 9 2" xfId="16225"/>
    <cellStyle name="ColStyle18 2 9 2 2" xfId="16226"/>
    <cellStyle name="ColStyle18 2 9 2 3" xfId="16227"/>
    <cellStyle name="ColStyle18 2 9 3" xfId="16228"/>
    <cellStyle name="ColStyle18 2 9 4" xfId="16229"/>
    <cellStyle name="ColStyle18 2 9 5" xfId="16230"/>
    <cellStyle name="ColStyle18 20" xfId="16231"/>
    <cellStyle name="ColStyle18 20 10" xfId="16232"/>
    <cellStyle name="ColStyle18 20 2" xfId="16233"/>
    <cellStyle name="ColStyle18 20 2 2" xfId="16234"/>
    <cellStyle name="ColStyle18 20 2 2 2" xfId="16235"/>
    <cellStyle name="ColStyle18 20 2 2 2 2" xfId="16236"/>
    <cellStyle name="ColStyle18 20 2 2 2 3" xfId="16237"/>
    <cellStyle name="ColStyle18 20 2 2 3" xfId="16238"/>
    <cellStyle name="ColStyle18 20 2 2 4" xfId="16239"/>
    <cellStyle name="ColStyle18 20 2 3" xfId="16240"/>
    <cellStyle name="ColStyle18 20 2 3 2" xfId="16241"/>
    <cellStyle name="ColStyle18 20 2 3 3" xfId="16242"/>
    <cellStyle name="ColStyle18 20 2 4" xfId="16243"/>
    <cellStyle name="ColStyle18 20 2 4 2" xfId="16244"/>
    <cellStyle name="ColStyle18 20 2 5" xfId="16245"/>
    <cellStyle name="ColStyle18 20 3" xfId="16246"/>
    <cellStyle name="ColStyle18 20 3 2" xfId="16247"/>
    <cellStyle name="ColStyle18 20 3 2 2" xfId="16248"/>
    <cellStyle name="ColStyle18 20 3 2 3" xfId="16249"/>
    <cellStyle name="ColStyle18 20 3 3" xfId="16250"/>
    <cellStyle name="ColStyle18 20 3 4" xfId="16251"/>
    <cellStyle name="ColStyle18 20 4" xfId="16252"/>
    <cellStyle name="ColStyle18 20 4 2" xfId="16253"/>
    <cellStyle name="ColStyle18 20 4 2 2" xfId="16254"/>
    <cellStyle name="ColStyle18 20 4 2 3" xfId="16255"/>
    <cellStyle name="ColStyle18 20 4 3" xfId="16256"/>
    <cellStyle name="ColStyle18 20 4 4" xfId="16257"/>
    <cellStyle name="ColStyle18 20 5" xfId="16258"/>
    <cellStyle name="ColStyle18 20 5 2" xfId="16259"/>
    <cellStyle name="ColStyle18 20 5 3" xfId="16260"/>
    <cellStyle name="ColStyle18 20 6" xfId="16261"/>
    <cellStyle name="ColStyle18 20 6 2" xfId="16262"/>
    <cellStyle name="ColStyle18 20 6 3" xfId="16263"/>
    <cellStyle name="ColStyle18 20 7" xfId="16264"/>
    <cellStyle name="ColStyle18 20 7 2" xfId="16265"/>
    <cellStyle name="ColStyle18 20 7 3" xfId="16266"/>
    <cellStyle name="ColStyle18 20 8" xfId="16267"/>
    <cellStyle name="ColStyle18 20 9" xfId="16268"/>
    <cellStyle name="ColStyle18 21" xfId="16269"/>
    <cellStyle name="ColStyle18 21 10" xfId="16270"/>
    <cellStyle name="ColStyle18 21 2" xfId="16271"/>
    <cellStyle name="ColStyle18 21 2 2" xfId="16272"/>
    <cellStyle name="ColStyle18 21 2 2 2" xfId="16273"/>
    <cellStyle name="ColStyle18 21 2 2 2 2" xfId="16274"/>
    <cellStyle name="ColStyle18 21 2 2 2 3" xfId="16275"/>
    <cellStyle name="ColStyle18 21 2 2 3" xfId="16276"/>
    <cellStyle name="ColStyle18 21 2 2 4" xfId="16277"/>
    <cellStyle name="ColStyle18 21 2 3" xfId="16278"/>
    <cellStyle name="ColStyle18 21 2 3 2" xfId="16279"/>
    <cellStyle name="ColStyle18 21 2 3 3" xfId="16280"/>
    <cellStyle name="ColStyle18 21 2 4" xfId="16281"/>
    <cellStyle name="ColStyle18 21 2 4 2" xfId="16282"/>
    <cellStyle name="ColStyle18 21 2 5" xfId="16283"/>
    <cellStyle name="ColStyle18 21 3" xfId="16284"/>
    <cellStyle name="ColStyle18 21 3 2" xfId="16285"/>
    <cellStyle name="ColStyle18 21 3 2 2" xfId="16286"/>
    <cellStyle name="ColStyle18 21 3 2 3" xfId="16287"/>
    <cellStyle name="ColStyle18 21 3 3" xfId="16288"/>
    <cellStyle name="ColStyle18 21 3 4" xfId="16289"/>
    <cellStyle name="ColStyle18 21 4" xfId="16290"/>
    <cellStyle name="ColStyle18 21 4 2" xfId="16291"/>
    <cellStyle name="ColStyle18 21 4 2 2" xfId="16292"/>
    <cellStyle name="ColStyle18 21 4 2 3" xfId="16293"/>
    <cellStyle name="ColStyle18 21 4 3" xfId="16294"/>
    <cellStyle name="ColStyle18 21 4 4" xfId="16295"/>
    <cellStyle name="ColStyle18 21 5" xfId="16296"/>
    <cellStyle name="ColStyle18 21 5 2" xfId="16297"/>
    <cellStyle name="ColStyle18 21 5 3" xfId="16298"/>
    <cellStyle name="ColStyle18 21 6" xfId="16299"/>
    <cellStyle name="ColStyle18 21 6 2" xfId="16300"/>
    <cellStyle name="ColStyle18 21 6 3" xfId="16301"/>
    <cellStyle name="ColStyle18 21 7" xfId="16302"/>
    <cellStyle name="ColStyle18 21 7 2" xfId="16303"/>
    <cellStyle name="ColStyle18 21 7 3" xfId="16304"/>
    <cellStyle name="ColStyle18 21 8" xfId="16305"/>
    <cellStyle name="ColStyle18 21 9" xfId="16306"/>
    <cellStyle name="ColStyle18 22" xfId="16307"/>
    <cellStyle name="ColStyle18 22 10" xfId="16308"/>
    <cellStyle name="ColStyle18 22 2" xfId="16309"/>
    <cellStyle name="ColStyle18 22 2 2" xfId="16310"/>
    <cellStyle name="ColStyle18 22 2 2 2" xfId="16311"/>
    <cellStyle name="ColStyle18 22 2 2 2 2" xfId="16312"/>
    <cellStyle name="ColStyle18 22 2 2 2 3" xfId="16313"/>
    <cellStyle name="ColStyle18 22 2 2 3" xfId="16314"/>
    <cellStyle name="ColStyle18 22 2 2 4" xfId="16315"/>
    <cellStyle name="ColStyle18 22 2 3" xfId="16316"/>
    <cellStyle name="ColStyle18 22 2 3 2" xfId="16317"/>
    <cellStyle name="ColStyle18 22 2 3 3" xfId="16318"/>
    <cellStyle name="ColStyle18 22 2 4" xfId="16319"/>
    <cellStyle name="ColStyle18 22 2 4 2" xfId="16320"/>
    <cellStyle name="ColStyle18 22 2 5" xfId="16321"/>
    <cellStyle name="ColStyle18 22 3" xfId="16322"/>
    <cellStyle name="ColStyle18 22 3 2" xfId="16323"/>
    <cellStyle name="ColStyle18 22 3 2 2" xfId="16324"/>
    <cellStyle name="ColStyle18 22 3 2 3" xfId="16325"/>
    <cellStyle name="ColStyle18 22 3 3" xfId="16326"/>
    <cellStyle name="ColStyle18 22 3 4" xfId="16327"/>
    <cellStyle name="ColStyle18 22 4" xfId="16328"/>
    <cellStyle name="ColStyle18 22 4 2" xfId="16329"/>
    <cellStyle name="ColStyle18 22 4 2 2" xfId="16330"/>
    <cellStyle name="ColStyle18 22 4 2 3" xfId="16331"/>
    <cellStyle name="ColStyle18 22 4 3" xfId="16332"/>
    <cellStyle name="ColStyle18 22 4 4" xfId="16333"/>
    <cellStyle name="ColStyle18 22 5" xfId="16334"/>
    <cellStyle name="ColStyle18 22 5 2" xfId="16335"/>
    <cellStyle name="ColStyle18 22 5 3" xfId="16336"/>
    <cellStyle name="ColStyle18 22 6" xfId="16337"/>
    <cellStyle name="ColStyle18 22 6 2" xfId="16338"/>
    <cellStyle name="ColStyle18 22 6 3" xfId="16339"/>
    <cellStyle name="ColStyle18 22 7" xfId="16340"/>
    <cellStyle name="ColStyle18 22 7 2" xfId="16341"/>
    <cellStyle name="ColStyle18 22 7 3" xfId="16342"/>
    <cellStyle name="ColStyle18 22 8" xfId="16343"/>
    <cellStyle name="ColStyle18 22 9" xfId="16344"/>
    <cellStyle name="ColStyle18 23" xfId="16345"/>
    <cellStyle name="ColStyle18 23 10" xfId="16346"/>
    <cellStyle name="ColStyle18 23 2" xfId="16347"/>
    <cellStyle name="ColStyle18 23 2 2" xfId="16348"/>
    <cellStyle name="ColStyle18 23 2 2 2" xfId="16349"/>
    <cellStyle name="ColStyle18 23 2 2 2 2" xfId="16350"/>
    <cellStyle name="ColStyle18 23 2 2 2 3" xfId="16351"/>
    <cellStyle name="ColStyle18 23 2 2 3" xfId="16352"/>
    <cellStyle name="ColStyle18 23 2 2 4" xfId="16353"/>
    <cellStyle name="ColStyle18 23 2 3" xfId="16354"/>
    <cellStyle name="ColStyle18 23 2 3 2" xfId="16355"/>
    <cellStyle name="ColStyle18 23 2 3 3" xfId="16356"/>
    <cellStyle name="ColStyle18 23 2 4" xfId="16357"/>
    <cellStyle name="ColStyle18 23 2 4 2" xfId="16358"/>
    <cellStyle name="ColStyle18 23 2 5" xfId="16359"/>
    <cellStyle name="ColStyle18 23 3" xfId="16360"/>
    <cellStyle name="ColStyle18 23 3 2" xfId="16361"/>
    <cellStyle name="ColStyle18 23 3 2 2" xfId="16362"/>
    <cellStyle name="ColStyle18 23 3 2 3" xfId="16363"/>
    <cellStyle name="ColStyle18 23 3 3" xfId="16364"/>
    <cellStyle name="ColStyle18 23 3 4" xfId="16365"/>
    <cellStyle name="ColStyle18 23 4" xfId="16366"/>
    <cellStyle name="ColStyle18 23 4 2" xfId="16367"/>
    <cellStyle name="ColStyle18 23 4 2 2" xfId="16368"/>
    <cellStyle name="ColStyle18 23 4 2 3" xfId="16369"/>
    <cellStyle name="ColStyle18 23 4 3" xfId="16370"/>
    <cellStyle name="ColStyle18 23 4 4" xfId="16371"/>
    <cellStyle name="ColStyle18 23 5" xfId="16372"/>
    <cellStyle name="ColStyle18 23 5 2" xfId="16373"/>
    <cellStyle name="ColStyle18 23 5 3" xfId="16374"/>
    <cellStyle name="ColStyle18 23 6" xfId="16375"/>
    <cellStyle name="ColStyle18 23 6 2" xfId="16376"/>
    <cellStyle name="ColStyle18 23 6 3" xfId="16377"/>
    <cellStyle name="ColStyle18 23 7" xfId="16378"/>
    <cellStyle name="ColStyle18 23 7 2" xfId="16379"/>
    <cellStyle name="ColStyle18 23 7 3" xfId="16380"/>
    <cellStyle name="ColStyle18 23 8" xfId="16381"/>
    <cellStyle name="ColStyle18 23 9" xfId="16382"/>
    <cellStyle name="ColStyle18 24" xfId="16383"/>
    <cellStyle name="ColStyle18 24 10" xfId="16384"/>
    <cellStyle name="ColStyle18 24 2" xfId="16385"/>
    <cellStyle name="ColStyle18 24 2 2" xfId="16386"/>
    <cellStyle name="ColStyle18 24 2 2 2" xfId="16387"/>
    <cellStyle name="ColStyle18 24 2 2 2 2" xfId="16388"/>
    <cellStyle name="ColStyle18 24 2 2 2 3" xfId="16389"/>
    <cellStyle name="ColStyle18 24 2 2 3" xfId="16390"/>
    <cellStyle name="ColStyle18 24 2 2 4" xfId="16391"/>
    <cellStyle name="ColStyle18 24 2 3" xfId="16392"/>
    <cellStyle name="ColStyle18 24 2 3 2" xfId="16393"/>
    <cellStyle name="ColStyle18 24 2 3 3" xfId="16394"/>
    <cellStyle name="ColStyle18 24 2 4" xfId="16395"/>
    <cellStyle name="ColStyle18 24 2 4 2" xfId="16396"/>
    <cellStyle name="ColStyle18 24 2 5" xfId="16397"/>
    <cellStyle name="ColStyle18 24 3" xfId="16398"/>
    <cellStyle name="ColStyle18 24 3 2" xfId="16399"/>
    <cellStyle name="ColStyle18 24 3 2 2" xfId="16400"/>
    <cellStyle name="ColStyle18 24 3 2 3" xfId="16401"/>
    <cellStyle name="ColStyle18 24 3 3" xfId="16402"/>
    <cellStyle name="ColStyle18 24 3 4" xfId="16403"/>
    <cellStyle name="ColStyle18 24 4" xfId="16404"/>
    <cellStyle name="ColStyle18 24 4 2" xfId="16405"/>
    <cellStyle name="ColStyle18 24 4 2 2" xfId="16406"/>
    <cellStyle name="ColStyle18 24 4 2 3" xfId="16407"/>
    <cellStyle name="ColStyle18 24 4 3" xfId="16408"/>
    <cellStyle name="ColStyle18 24 4 4" xfId="16409"/>
    <cellStyle name="ColStyle18 24 5" xfId="16410"/>
    <cellStyle name="ColStyle18 24 5 2" xfId="16411"/>
    <cellStyle name="ColStyle18 24 5 3" xfId="16412"/>
    <cellStyle name="ColStyle18 24 6" xfId="16413"/>
    <cellStyle name="ColStyle18 24 6 2" xfId="16414"/>
    <cellStyle name="ColStyle18 24 6 3" xfId="16415"/>
    <cellStyle name="ColStyle18 24 7" xfId="16416"/>
    <cellStyle name="ColStyle18 24 7 2" xfId="16417"/>
    <cellStyle name="ColStyle18 24 7 3" xfId="16418"/>
    <cellStyle name="ColStyle18 24 8" xfId="16419"/>
    <cellStyle name="ColStyle18 24 9" xfId="16420"/>
    <cellStyle name="ColStyle18 25" xfId="16421"/>
    <cellStyle name="ColStyle18 25 2" xfId="16422"/>
    <cellStyle name="ColStyle18 25 2 2" xfId="16423"/>
    <cellStyle name="ColStyle18 25 2 2 2" xfId="16424"/>
    <cellStyle name="ColStyle18 25 2 2 2 2" xfId="16425"/>
    <cellStyle name="ColStyle18 25 2 2 2 3" xfId="16426"/>
    <cellStyle name="ColStyle18 25 2 2 3" xfId="16427"/>
    <cellStyle name="ColStyle18 25 2 2 4" xfId="16428"/>
    <cellStyle name="ColStyle18 25 2 3" xfId="16429"/>
    <cellStyle name="ColStyle18 25 2 3 2" xfId="16430"/>
    <cellStyle name="ColStyle18 25 2 3 3" xfId="16431"/>
    <cellStyle name="ColStyle18 25 2 4" xfId="16432"/>
    <cellStyle name="ColStyle18 25 2 4 2" xfId="16433"/>
    <cellStyle name="ColStyle18 25 2 5" xfId="16434"/>
    <cellStyle name="ColStyle18 25 3" xfId="16435"/>
    <cellStyle name="ColStyle18 25 3 2" xfId="16436"/>
    <cellStyle name="ColStyle18 25 3 2 2" xfId="16437"/>
    <cellStyle name="ColStyle18 25 3 2 3" xfId="16438"/>
    <cellStyle name="ColStyle18 25 3 3" xfId="16439"/>
    <cellStyle name="ColStyle18 25 3 4" xfId="16440"/>
    <cellStyle name="ColStyle18 25 4" xfId="16441"/>
    <cellStyle name="ColStyle18 25 4 2" xfId="16442"/>
    <cellStyle name="ColStyle18 25 4 3" xfId="16443"/>
    <cellStyle name="ColStyle18 25 5" xfId="16444"/>
    <cellStyle name="ColStyle18 25 5 2" xfId="16445"/>
    <cellStyle name="ColStyle18 25 5 3" xfId="16446"/>
    <cellStyle name="ColStyle18 25 6" xfId="16447"/>
    <cellStyle name="ColStyle18 25 6 2" xfId="16448"/>
    <cellStyle name="ColStyle18 25 6 3" xfId="16449"/>
    <cellStyle name="ColStyle18 25 7" xfId="16450"/>
    <cellStyle name="ColStyle18 25 8" xfId="16451"/>
    <cellStyle name="ColStyle18 26" xfId="16452"/>
    <cellStyle name="ColStyle18 26 2" xfId="16453"/>
    <cellStyle name="ColStyle18 26 2 2" xfId="16454"/>
    <cellStyle name="ColStyle18 26 2 2 2" xfId="16455"/>
    <cellStyle name="ColStyle18 26 2 2 2 2" xfId="16456"/>
    <cellStyle name="ColStyle18 26 2 2 2 3" xfId="16457"/>
    <cellStyle name="ColStyle18 26 2 2 3" xfId="16458"/>
    <cellStyle name="ColStyle18 26 2 2 4" xfId="16459"/>
    <cellStyle name="ColStyle18 26 2 3" xfId="16460"/>
    <cellStyle name="ColStyle18 26 2 3 2" xfId="16461"/>
    <cellStyle name="ColStyle18 26 2 3 3" xfId="16462"/>
    <cellStyle name="ColStyle18 26 2 4" xfId="16463"/>
    <cellStyle name="ColStyle18 26 2 4 2" xfId="16464"/>
    <cellStyle name="ColStyle18 26 2 5" xfId="16465"/>
    <cellStyle name="ColStyle18 26 3" xfId="16466"/>
    <cellStyle name="ColStyle18 26 3 2" xfId="16467"/>
    <cellStyle name="ColStyle18 26 3 2 2" xfId="16468"/>
    <cellStyle name="ColStyle18 26 3 2 3" xfId="16469"/>
    <cellStyle name="ColStyle18 26 3 3" xfId="16470"/>
    <cellStyle name="ColStyle18 26 3 4" xfId="16471"/>
    <cellStyle name="ColStyle18 26 4" xfId="16472"/>
    <cellStyle name="ColStyle18 26 4 2" xfId="16473"/>
    <cellStyle name="ColStyle18 26 4 3" xfId="16474"/>
    <cellStyle name="ColStyle18 26 5" xfId="16475"/>
    <cellStyle name="ColStyle18 26 5 2" xfId="16476"/>
    <cellStyle name="ColStyle18 26 6" xfId="16477"/>
    <cellStyle name="ColStyle18 27" xfId="16478"/>
    <cellStyle name="ColStyle18 27 2" xfId="16479"/>
    <cellStyle name="ColStyle18 27 2 2" xfId="16480"/>
    <cellStyle name="ColStyle18 27 2 2 2" xfId="16481"/>
    <cellStyle name="ColStyle18 27 2 2 2 2" xfId="16482"/>
    <cellStyle name="ColStyle18 27 2 2 2 3" xfId="16483"/>
    <cellStyle name="ColStyle18 27 2 2 3" xfId="16484"/>
    <cellStyle name="ColStyle18 27 2 2 4" xfId="16485"/>
    <cellStyle name="ColStyle18 27 2 3" xfId="16486"/>
    <cellStyle name="ColStyle18 27 2 3 2" xfId="16487"/>
    <cellStyle name="ColStyle18 27 2 3 3" xfId="16488"/>
    <cellStyle name="ColStyle18 27 2 4" xfId="16489"/>
    <cellStyle name="ColStyle18 27 2 4 2" xfId="16490"/>
    <cellStyle name="ColStyle18 27 2 5" xfId="16491"/>
    <cellStyle name="ColStyle18 27 3" xfId="16492"/>
    <cellStyle name="ColStyle18 27 3 2" xfId="16493"/>
    <cellStyle name="ColStyle18 27 3 2 2" xfId="16494"/>
    <cellStyle name="ColStyle18 27 3 2 3" xfId="16495"/>
    <cellStyle name="ColStyle18 27 3 3" xfId="16496"/>
    <cellStyle name="ColStyle18 27 3 4" xfId="16497"/>
    <cellStyle name="ColStyle18 27 4" xfId="16498"/>
    <cellStyle name="ColStyle18 27 4 2" xfId="16499"/>
    <cellStyle name="ColStyle18 27 4 3" xfId="16500"/>
    <cellStyle name="ColStyle18 27 5" xfId="16501"/>
    <cellStyle name="ColStyle18 27 5 2" xfId="16502"/>
    <cellStyle name="ColStyle18 27 6" xfId="16503"/>
    <cellStyle name="ColStyle18 28" xfId="16504"/>
    <cellStyle name="ColStyle18 28 2" xfId="16505"/>
    <cellStyle name="ColStyle18 28 2 2" xfId="16506"/>
    <cellStyle name="ColStyle18 28 2 2 2" xfId="16507"/>
    <cellStyle name="ColStyle18 28 2 2 2 2" xfId="16508"/>
    <cellStyle name="ColStyle18 28 2 2 2 3" xfId="16509"/>
    <cellStyle name="ColStyle18 28 2 2 3" xfId="16510"/>
    <cellStyle name="ColStyle18 28 2 2 4" xfId="16511"/>
    <cellStyle name="ColStyle18 28 2 3" xfId="16512"/>
    <cellStyle name="ColStyle18 28 2 3 2" xfId="16513"/>
    <cellStyle name="ColStyle18 28 2 3 3" xfId="16514"/>
    <cellStyle name="ColStyle18 28 2 4" xfId="16515"/>
    <cellStyle name="ColStyle18 28 2 4 2" xfId="16516"/>
    <cellStyle name="ColStyle18 28 2 5" xfId="16517"/>
    <cellStyle name="ColStyle18 28 3" xfId="16518"/>
    <cellStyle name="ColStyle18 28 3 2" xfId="16519"/>
    <cellStyle name="ColStyle18 28 3 2 2" xfId="16520"/>
    <cellStyle name="ColStyle18 28 3 2 3" xfId="16521"/>
    <cellStyle name="ColStyle18 28 3 3" xfId="16522"/>
    <cellStyle name="ColStyle18 28 3 4" xfId="16523"/>
    <cellStyle name="ColStyle18 28 4" xfId="16524"/>
    <cellStyle name="ColStyle18 28 4 2" xfId="16525"/>
    <cellStyle name="ColStyle18 28 4 3" xfId="16526"/>
    <cellStyle name="ColStyle18 28 5" xfId="16527"/>
    <cellStyle name="ColStyle18 28 5 2" xfId="16528"/>
    <cellStyle name="ColStyle18 28 6" xfId="16529"/>
    <cellStyle name="ColStyle18 29" xfId="16530"/>
    <cellStyle name="ColStyle18 29 2" xfId="16531"/>
    <cellStyle name="ColStyle18 29 2 2" xfId="16532"/>
    <cellStyle name="ColStyle18 29 2 2 2" xfId="16533"/>
    <cellStyle name="ColStyle18 29 2 2 2 2" xfId="16534"/>
    <cellStyle name="ColStyle18 29 2 2 2 3" xfId="16535"/>
    <cellStyle name="ColStyle18 29 2 2 3" xfId="16536"/>
    <cellStyle name="ColStyle18 29 2 2 4" xfId="16537"/>
    <cellStyle name="ColStyle18 29 2 3" xfId="16538"/>
    <cellStyle name="ColStyle18 29 2 3 2" xfId="16539"/>
    <cellStyle name="ColStyle18 29 2 3 3" xfId="16540"/>
    <cellStyle name="ColStyle18 29 2 4" xfId="16541"/>
    <cellStyle name="ColStyle18 29 2 4 2" xfId="16542"/>
    <cellStyle name="ColStyle18 29 2 5" xfId="16543"/>
    <cellStyle name="ColStyle18 29 3" xfId="16544"/>
    <cellStyle name="ColStyle18 29 3 2" xfId="16545"/>
    <cellStyle name="ColStyle18 29 3 2 2" xfId="16546"/>
    <cellStyle name="ColStyle18 29 3 2 3" xfId="16547"/>
    <cellStyle name="ColStyle18 29 3 3" xfId="16548"/>
    <cellStyle name="ColStyle18 29 3 4" xfId="16549"/>
    <cellStyle name="ColStyle18 29 4" xfId="16550"/>
    <cellStyle name="ColStyle18 29 4 2" xfId="16551"/>
    <cellStyle name="ColStyle18 29 4 3" xfId="16552"/>
    <cellStyle name="ColStyle18 29 5" xfId="16553"/>
    <cellStyle name="ColStyle18 29 5 2" xfId="16554"/>
    <cellStyle name="ColStyle18 29 6" xfId="16555"/>
    <cellStyle name="ColStyle18 3" xfId="16556"/>
    <cellStyle name="ColStyle18 3 10" xfId="16557"/>
    <cellStyle name="ColStyle18 3 10 2" xfId="16558"/>
    <cellStyle name="ColStyle18 3 10 2 2" xfId="16559"/>
    <cellStyle name="ColStyle18 3 10 2 3" xfId="16560"/>
    <cellStyle name="ColStyle18 3 10 3" xfId="16561"/>
    <cellStyle name="ColStyle18 3 10 4" xfId="16562"/>
    <cellStyle name="ColStyle18 3 10 5" xfId="16563"/>
    <cellStyle name="ColStyle18 3 11" xfId="16564"/>
    <cellStyle name="ColStyle18 3 11 2" xfId="16565"/>
    <cellStyle name="ColStyle18 3 11 2 2" xfId="16566"/>
    <cellStyle name="ColStyle18 3 11 2 3" xfId="16567"/>
    <cellStyle name="ColStyle18 3 11 3" xfId="16568"/>
    <cellStyle name="ColStyle18 3 11 4" xfId="16569"/>
    <cellStyle name="ColStyle18 3 11 5" xfId="16570"/>
    <cellStyle name="ColStyle18 3 12" xfId="16571"/>
    <cellStyle name="ColStyle18 3 12 2" xfId="16572"/>
    <cellStyle name="ColStyle18 3 12 2 2" xfId="16573"/>
    <cellStyle name="ColStyle18 3 12 2 3" xfId="16574"/>
    <cellStyle name="ColStyle18 3 12 3" xfId="16575"/>
    <cellStyle name="ColStyle18 3 12 4" xfId="16576"/>
    <cellStyle name="ColStyle18 3 12 5" xfId="16577"/>
    <cellStyle name="ColStyle18 3 13" xfId="16578"/>
    <cellStyle name="ColStyle18 3 13 2" xfId="16579"/>
    <cellStyle name="ColStyle18 3 13 2 2" xfId="16580"/>
    <cellStyle name="ColStyle18 3 13 2 3" xfId="16581"/>
    <cellStyle name="ColStyle18 3 13 3" xfId="16582"/>
    <cellStyle name="ColStyle18 3 13 4" xfId="16583"/>
    <cellStyle name="ColStyle18 3 13 5" xfId="16584"/>
    <cellStyle name="ColStyle18 3 14" xfId="16585"/>
    <cellStyle name="ColStyle18 3 14 2" xfId="16586"/>
    <cellStyle name="ColStyle18 3 14 2 2" xfId="16587"/>
    <cellStyle name="ColStyle18 3 14 2 3" xfId="16588"/>
    <cellStyle name="ColStyle18 3 14 3" xfId="16589"/>
    <cellStyle name="ColStyle18 3 14 4" xfId="16590"/>
    <cellStyle name="ColStyle18 3 14 5" xfId="16591"/>
    <cellStyle name="ColStyle18 3 15" xfId="16592"/>
    <cellStyle name="ColStyle18 3 15 2" xfId="16593"/>
    <cellStyle name="ColStyle18 3 15 2 2" xfId="16594"/>
    <cellStyle name="ColStyle18 3 15 2 3" xfId="16595"/>
    <cellStyle name="ColStyle18 3 15 3" xfId="16596"/>
    <cellStyle name="ColStyle18 3 15 4" xfId="16597"/>
    <cellStyle name="ColStyle18 3 15 5" xfId="16598"/>
    <cellStyle name="ColStyle18 3 16" xfId="16599"/>
    <cellStyle name="ColStyle18 3 16 2" xfId="16600"/>
    <cellStyle name="ColStyle18 3 16 2 2" xfId="16601"/>
    <cellStyle name="ColStyle18 3 16 2 3" xfId="16602"/>
    <cellStyle name="ColStyle18 3 16 3" xfId="16603"/>
    <cellStyle name="ColStyle18 3 16 4" xfId="16604"/>
    <cellStyle name="ColStyle18 3 16 5" xfId="16605"/>
    <cellStyle name="ColStyle18 3 17" xfId="16606"/>
    <cellStyle name="ColStyle18 3 17 2" xfId="16607"/>
    <cellStyle name="ColStyle18 3 17 2 2" xfId="16608"/>
    <cellStyle name="ColStyle18 3 17 2 3" xfId="16609"/>
    <cellStyle name="ColStyle18 3 17 3" xfId="16610"/>
    <cellStyle name="ColStyle18 3 17 4" xfId="16611"/>
    <cellStyle name="ColStyle18 3 17 5" xfId="16612"/>
    <cellStyle name="ColStyle18 3 18" xfId="16613"/>
    <cellStyle name="ColStyle18 3 18 2" xfId="16614"/>
    <cellStyle name="ColStyle18 3 18 2 2" xfId="16615"/>
    <cellStyle name="ColStyle18 3 18 2 3" xfId="16616"/>
    <cellStyle name="ColStyle18 3 18 3" xfId="16617"/>
    <cellStyle name="ColStyle18 3 18 4" xfId="16618"/>
    <cellStyle name="ColStyle18 3 18 5" xfId="16619"/>
    <cellStyle name="ColStyle18 3 19" xfId="16620"/>
    <cellStyle name="ColStyle18 3 19 2" xfId="16621"/>
    <cellStyle name="ColStyle18 3 19 2 2" xfId="16622"/>
    <cellStyle name="ColStyle18 3 19 2 3" xfId="16623"/>
    <cellStyle name="ColStyle18 3 19 3" xfId="16624"/>
    <cellStyle name="ColStyle18 3 19 4" xfId="16625"/>
    <cellStyle name="ColStyle18 3 19 5" xfId="16626"/>
    <cellStyle name="ColStyle18 3 2" xfId="16627"/>
    <cellStyle name="ColStyle18 3 2 2" xfId="16628"/>
    <cellStyle name="ColStyle18 3 2 2 2" xfId="16629"/>
    <cellStyle name="ColStyle18 3 2 2 2 2" xfId="16630"/>
    <cellStyle name="ColStyle18 3 2 2 2 3" xfId="16631"/>
    <cellStyle name="ColStyle18 3 2 2 3" xfId="16632"/>
    <cellStyle name="ColStyle18 3 2 2 4" xfId="16633"/>
    <cellStyle name="ColStyle18 3 2 3" xfId="16634"/>
    <cellStyle name="ColStyle18 3 2 3 2" xfId="16635"/>
    <cellStyle name="ColStyle18 3 2 3 2 2" xfId="16636"/>
    <cellStyle name="ColStyle18 3 2 3 2 3" xfId="16637"/>
    <cellStyle name="ColStyle18 3 2 3 3" xfId="16638"/>
    <cellStyle name="ColStyle18 3 2 3 4" xfId="16639"/>
    <cellStyle name="ColStyle18 3 2 4" xfId="16640"/>
    <cellStyle name="ColStyle18 3 2 4 2" xfId="16641"/>
    <cellStyle name="ColStyle18 3 2 4 3" xfId="16642"/>
    <cellStyle name="ColStyle18 3 2 5" xfId="16643"/>
    <cellStyle name="ColStyle18 3 2 5 2" xfId="16644"/>
    <cellStyle name="ColStyle18 3 2 6" xfId="16645"/>
    <cellStyle name="ColStyle18 3 2 7" xfId="16646"/>
    <cellStyle name="ColStyle18 3 20" xfId="16647"/>
    <cellStyle name="ColStyle18 3 20 2" xfId="16648"/>
    <cellStyle name="ColStyle18 3 20 2 2" xfId="16649"/>
    <cellStyle name="ColStyle18 3 20 2 3" xfId="16650"/>
    <cellStyle name="ColStyle18 3 20 3" xfId="16651"/>
    <cellStyle name="ColStyle18 3 20 4" xfId="16652"/>
    <cellStyle name="ColStyle18 3 20 5" xfId="16653"/>
    <cellStyle name="ColStyle18 3 21" xfId="16654"/>
    <cellStyle name="ColStyle18 3 21 2" xfId="16655"/>
    <cellStyle name="ColStyle18 3 21 2 2" xfId="16656"/>
    <cellStyle name="ColStyle18 3 21 2 3" xfId="16657"/>
    <cellStyle name="ColStyle18 3 21 3" xfId="16658"/>
    <cellStyle name="ColStyle18 3 21 4" xfId="16659"/>
    <cellStyle name="ColStyle18 3 21 5" xfId="16660"/>
    <cellStyle name="ColStyle18 3 22" xfId="16661"/>
    <cellStyle name="ColStyle18 3 22 2" xfId="16662"/>
    <cellStyle name="ColStyle18 3 22 2 2" xfId="16663"/>
    <cellStyle name="ColStyle18 3 22 2 3" xfId="16664"/>
    <cellStyle name="ColStyle18 3 22 3" xfId="16665"/>
    <cellStyle name="ColStyle18 3 22 4" xfId="16666"/>
    <cellStyle name="ColStyle18 3 23" xfId="16667"/>
    <cellStyle name="ColStyle18 3 23 2" xfId="16668"/>
    <cellStyle name="ColStyle18 3 23 3" xfId="16669"/>
    <cellStyle name="ColStyle18 3 24" xfId="16670"/>
    <cellStyle name="ColStyle18 3 24 2" xfId="16671"/>
    <cellStyle name="ColStyle18 3 24 3" xfId="16672"/>
    <cellStyle name="ColStyle18 3 25" xfId="16673"/>
    <cellStyle name="ColStyle18 3 25 2" xfId="16674"/>
    <cellStyle name="ColStyle18 3 25 3" xfId="16675"/>
    <cellStyle name="ColStyle18 3 26" xfId="16676"/>
    <cellStyle name="ColStyle18 3 26 2" xfId="16677"/>
    <cellStyle name="ColStyle18 3 27" xfId="16678"/>
    <cellStyle name="ColStyle18 3 27 2" xfId="16679"/>
    <cellStyle name="ColStyle18 3 28" xfId="16680"/>
    <cellStyle name="ColStyle18 3 29" xfId="16681"/>
    <cellStyle name="ColStyle18 3 3" xfId="16682"/>
    <cellStyle name="ColStyle18 3 3 2" xfId="16683"/>
    <cellStyle name="ColStyle18 3 3 2 2" xfId="16684"/>
    <cellStyle name="ColStyle18 3 3 2 2 2" xfId="16685"/>
    <cellStyle name="ColStyle18 3 3 2 2 3" xfId="16686"/>
    <cellStyle name="ColStyle18 3 3 2 3" xfId="16687"/>
    <cellStyle name="ColStyle18 3 3 2 4" xfId="16688"/>
    <cellStyle name="ColStyle18 3 3 3" xfId="16689"/>
    <cellStyle name="ColStyle18 3 3 3 2" xfId="16690"/>
    <cellStyle name="ColStyle18 3 3 3 3" xfId="16691"/>
    <cellStyle name="ColStyle18 3 3 4" xfId="16692"/>
    <cellStyle name="ColStyle18 3 3 5" xfId="16693"/>
    <cellStyle name="ColStyle18 3 3 6" xfId="16694"/>
    <cellStyle name="ColStyle18 3 30" xfId="16695"/>
    <cellStyle name="ColStyle18 3 31" xfId="16696"/>
    <cellStyle name="ColStyle18 3 32" xfId="16697"/>
    <cellStyle name="ColStyle18 3 4" xfId="16698"/>
    <cellStyle name="ColStyle18 3 4 2" xfId="16699"/>
    <cellStyle name="ColStyle18 3 4 2 2" xfId="16700"/>
    <cellStyle name="ColStyle18 3 4 2 3" xfId="16701"/>
    <cellStyle name="ColStyle18 3 4 3" xfId="16702"/>
    <cellStyle name="ColStyle18 3 4 4" xfId="16703"/>
    <cellStyle name="ColStyle18 3 4 5" xfId="16704"/>
    <cellStyle name="ColStyle18 3 5" xfId="16705"/>
    <cellStyle name="ColStyle18 3 5 2" xfId="16706"/>
    <cellStyle name="ColStyle18 3 5 2 2" xfId="16707"/>
    <cellStyle name="ColStyle18 3 5 2 3" xfId="16708"/>
    <cellStyle name="ColStyle18 3 5 3" xfId="16709"/>
    <cellStyle name="ColStyle18 3 5 4" xfId="16710"/>
    <cellStyle name="ColStyle18 3 5 5" xfId="16711"/>
    <cellStyle name="ColStyle18 3 6" xfId="16712"/>
    <cellStyle name="ColStyle18 3 6 2" xfId="16713"/>
    <cellStyle name="ColStyle18 3 6 2 2" xfId="16714"/>
    <cellStyle name="ColStyle18 3 6 2 3" xfId="16715"/>
    <cellStyle name="ColStyle18 3 6 3" xfId="16716"/>
    <cellStyle name="ColStyle18 3 6 4" xfId="16717"/>
    <cellStyle name="ColStyle18 3 6 5" xfId="16718"/>
    <cellStyle name="ColStyle18 3 7" xfId="16719"/>
    <cellStyle name="ColStyle18 3 7 2" xfId="16720"/>
    <cellStyle name="ColStyle18 3 7 2 2" xfId="16721"/>
    <cellStyle name="ColStyle18 3 7 2 3" xfId="16722"/>
    <cellStyle name="ColStyle18 3 7 3" xfId="16723"/>
    <cellStyle name="ColStyle18 3 7 4" xfId="16724"/>
    <cellStyle name="ColStyle18 3 7 5" xfId="16725"/>
    <cellStyle name="ColStyle18 3 8" xfId="16726"/>
    <cellStyle name="ColStyle18 3 8 2" xfId="16727"/>
    <cellStyle name="ColStyle18 3 8 2 2" xfId="16728"/>
    <cellStyle name="ColStyle18 3 8 2 3" xfId="16729"/>
    <cellStyle name="ColStyle18 3 8 3" xfId="16730"/>
    <cellStyle name="ColStyle18 3 8 4" xfId="16731"/>
    <cellStyle name="ColStyle18 3 8 5" xfId="16732"/>
    <cellStyle name="ColStyle18 3 9" xfId="16733"/>
    <cellStyle name="ColStyle18 3 9 2" xfId="16734"/>
    <cellStyle name="ColStyle18 3 9 2 2" xfId="16735"/>
    <cellStyle name="ColStyle18 3 9 2 3" xfId="16736"/>
    <cellStyle name="ColStyle18 3 9 3" xfId="16737"/>
    <cellStyle name="ColStyle18 3 9 4" xfId="16738"/>
    <cellStyle name="ColStyle18 3 9 5" xfId="16739"/>
    <cellStyle name="ColStyle18 30" xfId="16740"/>
    <cellStyle name="ColStyle18 30 2" xfId="16741"/>
    <cellStyle name="ColStyle18 30 2 2" xfId="16742"/>
    <cellStyle name="ColStyle18 30 2 2 2" xfId="16743"/>
    <cellStyle name="ColStyle18 30 2 2 2 2" xfId="16744"/>
    <cellStyle name="ColStyle18 30 2 2 2 3" xfId="16745"/>
    <cellStyle name="ColStyle18 30 2 2 3" xfId="16746"/>
    <cellStyle name="ColStyle18 30 2 2 4" xfId="16747"/>
    <cellStyle name="ColStyle18 30 2 3" xfId="16748"/>
    <cellStyle name="ColStyle18 30 2 3 2" xfId="16749"/>
    <cellStyle name="ColStyle18 30 2 3 3" xfId="16750"/>
    <cellStyle name="ColStyle18 30 2 4" xfId="16751"/>
    <cellStyle name="ColStyle18 30 2 4 2" xfId="16752"/>
    <cellStyle name="ColStyle18 30 2 5" xfId="16753"/>
    <cellStyle name="ColStyle18 30 3" xfId="16754"/>
    <cellStyle name="ColStyle18 30 3 2" xfId="16755"/>
    <cellStyle name="ColStyle18 30 3 2 2" xfId="16756"/>
    <cellStyle name="ColStyle18 30 3 2 3" xfId="16757"/>
    <cellStyle name="ColStyle18 30 3 3" xfId="16758"/>
    <cellStyle name="ColStyle18 30 3 4" xfId="16759"/>
    <cellStyle name="ColStyle18 30 4" xfId="16760"/>
    <cellStyle name="ColStyle18 30 4 2" xfId="16761"/>
    <cellStyle name="ColStyle18 30 4 3" xfId="16762"/>
    <cellStyle name="ColStyle18 30 5" xfId="16763"/>
    <cellStyle name="ColStyle18 30 5 2" xfId="16764"/>
    <cellStyle name="ColStyle18 30 6" xfId="16765"/>
    <cellStyle name="ColStyle18 31" xfId="16766"/>
    <cellStyle name="ColStyle18 31 2" xfId="16767"/>
    <cellStyle name="ColStyle18 31 2 2" xfId="16768"/>
    <cellStyle name="ColStyle18 31 2 2 2" xfId="16769"/>
    <cellStyle name="ColStyle18 31 2 2 2 2" xfId="16770"/>
    <cellStyle name="ColStyle18 31 2 2 2 3" xfId="16771"/>
    <cellStyle name="ColStyle18 31 2 2 3" xfId="16772"/>
    <cellStyle name="ColStyle18 31 2 2 4" xfId="16773"/>
    <cellStyle name="ColStyle18 31 2 3" xfId="16774"/>
    <cellStyle name="ColStyle18 31 2 3 2" xfId="16775"/>
    <cellStyle name="ColStyle18 31 2 3 3" xfId="16776"/>
    <cellStyle name="ColStyle18 31 2 4" xfId="16777"/>
    <cellStyle name="ColStyle18 31 2 4 2" xfId="16778"/>
    <cellStyle name="ColStyle18 31 2 5" xfId="16779"/>
    <cellStyle name="ColStyle18 31 3" xfId="16780"/>
    <cellStyle name="ColStyle18 31 3 2" xfId="16781"/>
    <cellStyle name="ColStyle18 31 3 2 2" xfId="16782"/>
    <cellStyle name="ColStyle18 31 3 2 3" xfId="16783"/>
    <cellStyle name="ColStyle18 31 3 3" xfId="16784"/>
    <cellStyle name="ColStyle18 31 3 4" xfId="16785"/>
    <cellStyle name="ColStyle18 31 4" xfId="16786"/>
    <cellStyle name="ColStyle18 31 4 2" xfId="16787"/>
    <cellStyle name="ColStyle18 31 4 3" xfId="16788"/>
    <cellStyle name="ColStyle18 31 5" xfId="16789"/>
    <cellStyle name="ColStyle18 31 5 2" xfId="16790"/>
    <cellStyle name="ColStyle18 31 6" xfId="16791"/>
    <cellStyle name="ColStyle18 32" xfId="16792"/>
    <cellStyle name="ColStyle18 32 2" xfId="16793"/>
    <cellStyle name="ColStyle18 32 2 2" xfId="16794"/>
    <cellStyle name="ColStyle18 32 2 2 2" xfId="16795"/>
    <cellStyle name="ColStyle18 32 2 2 2 2" xfId="16796"/>
    <cellStyle name="ColStyle18 32 2 2 2 3" xfId="16797"/>
    <cellStyle name="ColStyle18 32 2 2 3" xfId="16798"/>
    <cellStyle name="ColStyle18 32 2 2 4" xfId="16799"/>
    <cellStyle name="ColStyle18 32 2 3" xfId="16800"/>
    <cellStyle name="ColStyle18 32 2 3 2" xfId="16801"/>
    <cellStyle name="ColStyle18 32 2 3 3" xfId="16802"/>
    <cellStyle name="ColStyle18 32 2 4" xfId="16803"/>
    <cellStyle name="ColStyle18 32 2 4 2" xfId="16804"/>
    <cellStyle name="ColStyle18 32 2 5" xfId="16805"/>
    <cellStyle name="ColStyle18 32 3" xfId="16806"/>
    <cellStyle name="ColStyle18 32 3 2" xfId="16807"/>
    <cellStyle name="ColStyle18 32 3 2 2" xfId="16808"/>
    <cellStyle name="ColStyle18 32 3 2 3" xfId="16809"/>
    <cellStyle name="ColStyle18 32 3 3" xfId="16810"/>
    <cellStyle name="ColStyle18 32 3 4" xfId="16811"/>
    <cellStyle name="ColStyle18 32 4" xfId="16812"/>
    <cellStyle name="ColStyle18 32 4 2" xfId="16813"/>
    <cellStyle name="ColStyle18 32 4 3" xfId="16814"/>
    <cellStyle name="ColStyle18 32 5" xfId="16815"/>
    <cellStyle name="ColStyle18 32 5 2" xfId="16816"/>
    <cellStyle name="ColStyle18 32 6" xfId="16817"/>
    <cellStyle name="ColStyle18 33" xfId="16818"/>
    <cellStyle name="ColStyle18 33 2" xfId="16819"/>
    <cellStyle name="ColStyle18 33 2 2" xfId="16820"/>
    <cellStyle name="ColStyle18 33 2 2 2" xfId="16821"/>
    <cellStyle name="ColStyle18 33 2 2 2 2" xfId="16822"/>
    <cellStyle name="ColStyle18 33 2 2 2 3" xfId="16823"/>
    <cellStyle name="ColStyle18 33 2 2 3" xfId="16824"/>
    <cellStyle name="ColStyle18 33 2 2 4" xfId="16825"/>
    <cellStyle name="ColStyle18 33 2 3" xfId="16826"/>
    <cellStyle name="ColStyle18 33 2 3 2" xfId="16827"/>
    <cellStyle name="ColStyle18 33 2 3 3" xfId="16828"/>
    <cellStyle name="ColStyle18 33 2 4" xfId="16829"/>
    <cellStyle name="ColStyle18 33 2 4 2" xfId="16830"/>
    <cellStyle name="ColStyle18 33 2 5" xfId="16831"/>
    <cellStyle name="ColStyle18 33 3" xfId="16832"/>
    <cellStyle name="ColStyle18 33 3 2" xfId="16833"/>
    <cellStyle name="ColStyle18 33 3 2 2" xfId="16834"/>
    <cellStyle name="ColStyle18 33 3 2 3" xfId="16835"/>
    <cellStyle name="ColStyle18 33 3 3" xfId="16836"/>
    <cellStyle name="ColStyle18 33 3 4" xfId="16837"/>
    <cellStyle name="ColStyle18 33 4" xfId="16838"/>
    <cellStyle name="ColStyle18 33 4 2" xfId="16839"/>
    <cellStyle name="ColStyle18 33 4 3" xfId="16840"/>
    <cellStyle name="ColStyle18 33 5" xfId="16841"/>
    <cellStyle name="ColStyle18 33 5 2" xfId="16842"/>
    <cellStyle name="ColStyle18 33 6" xfId="16843"/>
    <cellStyle name="ColStyle18 34" xfId="16844"/>
    <cellStyle name="ColStyle18 34 2" xfId="16845"/>
    <cellStyle name="ColStyle18 34 2 2" xfId="16846"/>
    <cellStyle name="ColStyle18 34 2 2 2" xfId="16847"/>
    <cellStyle name="ColStyle18 34 2 2 2 2" xfId="16848"/>
    <cellStyle name="ColStyle18 34 2 2 2 3" xfId="16849"/>
    <cellStyle name="ColStyle18 34 2 2 3" xfId="16850"/>
    <cellStyle name="ColStyle18 34 2 2 4" xfId="16851"/>
    <cellStyle name="ColStyle18 34 2 3" xfId="16852"/>
    <cellStyle name="ColStyle18 34 2 3 2" xfId="16853"/>
    <cellStyle name="ColStyle18 34 2 3 3" xfId="16854"/>
    <cellStyle name="ColStyle18 34 2 4" xfId="16855"/>
    <cellStyle name="ColStyle18 34 2 4 2" xfId="16856"/>
    <cellStyle name="ColStyle18 34 2 5" xfId="16857"/>
    <cellStyle name="ColStyle18 34 3" xfId="16858"/>
    <cellStyle name="ColStyle18 34 3 2" xfId="16859"/>
    <cellStyle name="ColStyle18 34 3 2 2" xfId="16860"/>
    <cellStyle name="ColStyle18 34 3 2 3" xfId="16861"/>
    <cellStyle name="ColStyle18 34 3 3" xfId="16862"/>
    <cellStyle name="ColStyle18 34 3 4" xfId="16863"/>
    <cellStyle name="ColStyle18 34 4" xfId="16864"/>
    <cellStyle name="ColStyle18 34 4 2" xfId="16865"/>
    <cellStyle name="ColStyle18 34 4 3" xfId="16866"/>
    <cellStyle name="ColStyle18 34 5" xfId="16867"/>
    <cellStyle name="ColStyle18 34 5 2" xfId="16868"/>
    <cellStyle name="ColStyle18 34 6" xfId="16869"/>
    <cellStyle name="ColStyle18 35" xfId="16870"/>
    <cellStyle name="ColStyle18 35 2" xfId="16871"/>
    <cellStyle name="ColStyle18 35 2 2" xfId="16872"/>
    <cellStyle name="ColStyle18 35 2 2 2" xfId="16873"/>
    <cellStyle name="ColStyle18 35 2 2 2 2" xfId="16874"/>
    <cellStyle name="ColStyle18 35 2 2 2 3" xfId="16875"/>
    <cellStyle name="ColStyle18 35 2 2 3" xfId="16876"/>
    <cellStyle name="ColStyle18 35 2 2 4" xfId="16877"/>
    <cellStyle name="ColStyle18 35 2 3" xfId="16878"/>
    <cellStyle name="ColStyle18 35 2 3 2" xfId="16879"/>
    <cellStyle name="ColStyle18 35 2 3 3" xfId="16880"/>
    <cellStyle name="ColStyle18 35 2 4" xfId="16881"/>
    <cellStyle name="ColStyle18 35 2 4 2" xfId="16882"/>
    <cellStyle name="ColStyle18 35 2 5" xfId="16883"/>
    <cellStyle name="ColStyle18 35 3" xfId="16884"/>
    <cellStyle name="ColStyle18 35 3 2" xfId="16885"/>
    <cellStyle name="ColStyle18 35 3 2 2" xfId="16886"/>
    <cellStyle name="ColStyle18 35 3 2 3" xfId="16887"/>
    <cellStyle name="ColStyle18 35 3 3" xfId="16888"/>
    <cellStyle name="ColStyle18 35 3 4" xfId="16889"/>
    <cellStyle name="ColStyle18 35 4" xfId="16890"/>
    <cellStyle name="ColStyle18 35 4 2" xfId="16891"/>
    <cellStyle name="ColStyle18 35 4 3" xfId="16892"/>
    <cellStyle name="ColStyle18 35 5" xfId="16893"/>
    <cellStyle name="ColStyle18 35 5 2" xfId="16894"/>
    <cellStyle name="ColStyle18 35 6" xfId="16895"/>
    <cellStyle name="ColStyle18 36" xfId="16896"/>
    <cellStyle name="ColStyle18 36 2" xfId="16897"/>
    <cellStyle name="ColStyle18 36 2 2" xfId="16898"/>
    <cellStyle name="ColStyle18 36 2 2 2" xfId="16899"/>
    <cellStyle name="ColStyle18 36 2 2 3" xfId="16900"/>
    <cellStyle name="ColStyle18 36 2 3" xfId="16901"/>
    <cellStyle name="ColStyle18 36 2 4" xfId="16902"/>
    <cellStyle name="ColStyle18 36 3" xfId="16903"/>
    <cellStyle name="ColStyle18 36 3 2" xfId="16904"/>
    <cellStyle name="ColStyle18 36 3 3" xfId="16905"/>
    <cellStyle name="ColStyle18 36 4" xfId="16906"/>
    <cellStyle name="ColStyle18 36 4 2" xfId="16907"/>
    <cellStyle name="ColStyle18 36 5" xfId="16908"/>
    <cellStyle name="ColStyle18 37" xfId="16909"/>
    <cellStyle name="ColStyle18 37 2" xfId="16910"/>
    <cellStyle name="ColStyle18 37 2 2" xfId="16911"/>
    <cellStyle name="ColStyle18 37 2 2 2" xfId="16912"/>
    <cellStyle name="ColStyle18 37 2 2 3" xfId="16913"/>
    <cellStyle name="ColStyle18 37 2 3" xfId="16914"/>
    <cellStyle name="ColStyle18 37 2 4" xfId="16915"/>
    <cellStyle name="ColStyle18 37 3" xfId="16916"/>
    <cellStyle name="ColStyle18 37 3 2" xfId="16917"/>
    <cellStyle name="ColStyle18 37 3 3" xfId="16918"/>
    <cellStyle name="ColStyle18 37 4" xfId="16919"/>
    <cellStyle name="ColStyle18 37 4 2" xfId="16920"/>
    <cellStyle name="ColStyle18 37 5" xfId="16921"/>
    <cellStyle name="ColStyle18 38" xfId="16922"/>
    <cellStyle name="ColStyle18 38 2" xfId="16923"/>
    <cellStyle name="ColStyle18 38 2 2" xfId="16924"/>
    <cellStyle name="ColStyle18 38 2 2 2" xfId="16925"/>
    <cellStyle name="ColStyle18 38 2 2 3" xfId="16926"/>
    <cellStyle name="ColStyle18 38 2 3" xfId="16927"/>
    <cellStyle name="ColStyle18 38 2 4" xfId="16928"/>
    <cellStyle name="ColStyle18 38 3" xfId="16929"/>
    <cellStyle name="ColStyle18 38 3 2" xfId="16930"/>
    <cellStyle name="ColStyle18 38 3 3" xfId="16931"/>
    <cellStyle name="ColStyle18 38 4" xfId="16932"/>
    <cellStyle name="ColStyle18 38 4 2" xfId="16933"/>
    <cellStyle name="ColStyle18 38 5" xfId="16934"/>
    <cellStyle name="ColStyle18 39" xfId="16935"/>
    <cellStyle name="ColStyle18 39 2" xfId="16936"/>
    <cellStyle name="ColStyle18 39 2 2" xfId="16937"/>
    <cellStyle name="ColStyle18 39 2 3" xfId="16938"/>
    <cellStyle name="ColStyle18 39 3" xfId="16939"/>
    <cellStyle name="ColStyle18 39 4" xfId="16940"/>
    <cellStyle name="ColStyle18 4" xfId="16941"/>
    <cellStyle name="ColStyle18 4 10" xfId="16942"/>
    <cellStyle name="ColStyle18 4 11" xfId="16943"/>
    <cellStyle name="ColStyle18 4 12" xfId="16944"/>
    <cellStyle name="ColStyle18 4 13" xfId="16945"/>
    <cellStyle name="ColStyle18 4 14" xfId="16946"/>
    <cellStyle name="ColStyle18 4 2" xfId="16947"/>
    <cellStyle name="ColStyle18 4 2 2" xfId="16948"/>
    <cellStyle name="ColStyle18 4 2 2 2" xfId="16949"/>
    <cellStyle name="ColStyle18 4 2 2 2 2" xfId="16950"/>
    <cellStyle name="ColStyle18 4 2 2 2 3" xfId="16951"/>
    <cellStyle name="ColStyle18 4 2 2 3" xfId="16952"/>
    <cellStyle name="ColStyle18 4 2 2 4" xfId="16953"/>
    <cellStyle name="ColStyle18 4 2 3" xfId="16954"/>
    <cellStyle name="ColStyle18 4 2 3 2" xfId="16955"/>
    <cellStyle name="ColStyle18 4 2 3 3" xfId="16956"/>
    <cellStyle name="ColStyle18 4 2 4" xfId="16957"/>
    <cellStyle name="ColStyle18 4 2 4 2" xfId="16958"/>
    <cellStyle name="ColStyle18 4 2 5" xfId="16959"/>
    <cellStyle name="ColStyle18 4 3" xfId="16960"/>
    <cellStyle name="ColStyle18 4 3 2" xfId="16961"/>
    <cellStyle name="ColStyle18 4 3 2 2" xfId="16962"/>
    <cellStyle name="ColStyle18 4 3 2 3" xfId="16963"/>
    <cellStyle name="ColStyle18 4 3 3" xfId="16964"/>
    <cellStyle name="ColStyle18 4 3 4" xfId="16965"/>
    <cellStyle name="ColStyle18 4 4" xfId="16966"/>
    <cellStyle name="ColStyle18 4 4 2" xfId="16967"/>
    <cellStyle name="ColStyle18 4 4 2 2" xfId="16968"/>
    <cellStyle name="ColStyle18 4 4 2 3" xfId="16969"/>
    <cellStyle name="ColStyle18 4 4 3" xfId="16970"/>
    <cellStyle name="ColStyle18 4 4 4" xfId="16971"/>
    <cellStyle name="ColStyle18 4 5" xfId="16972"/>
    <cellStyle name="ColStyle18 4 5 2" xfId="16973"/>
    <cellStyle name="ColStyle18 4 5 3" xfId="16974"/>
    <cellStyle name="ColStyle18 4 6" xfId="16975"/>
    <cellStyle name="ColStyle18 4 6 2" xfId="16976"/>
    <cellStyle name="ColStyle18 4 6 3" xfId="16977"/>
    <cellStyle name="ColStyle18 4 7" xfId="16978"/>
    <cellStyle name="ColStyle18 4 7 2" xfId="16979"/>
    <cellStyle name="ColStyle18 4 7 3" xfId="16980"/>
    <cellStyle name="ColStyle18 4 8" xfId="16981"/>
    <cellStyle name="ColStyle18 4 8 2" xfId="16982"/>
    <cellStyle name="ColStyle18 4 9" xfId="16983"/>
    <cellStyle name="ColStyle18 4 9 2" xfId="16984"/>
    <cellStyle name="ColStyle18 40" xfId="16985"/>
    <cellStyle name="ColStyle18 40 2" xfId="16986"/>
    <cellStyle name="ColStyle18 40 2 2" xfId="16987"/>
    <cellStyle name="ColStyle18 40 2 3" xfId="16988"/>
    <cellStyle name="ColStyle18 40 3" xfId="16989"/>
    <cellStyle name="ColStyle18 40 4" xfId="16990"/>
    <cellStyle name="ColStyle18 41" xfId="16991"/>
    <cellStyle name="ColStyle18 41 2" xfId="16992"/>
    <cellStyle name="ColStyle18 41 2 2" xfId="16993"/>
    <cellStyle name="ColStyle18 41 2 3" xfId="16994"/>
    <cellStyle name="ColStyle18 41 3" xfId="16995"/>
    <cellStyle name="ColStyle18 41 4" xfId="16996"/>
    <cellStyle name="ColStyle18 42" xfId="16997"/>
    <cellStyle name="ColStyle18 42 2" xfId="16998"/>
    <cellStyle name="ColStyle18 42 2 2" xfId="16999"/>
    <cellStyle name="ColStyle18 42 2 3" xfId="17000"/>
    <cellStyle name="ColStyle18 42 3" xfId="17001"/>
    <cellStyle name="ColStyle18 42 4" xfId="17002"/>
    <cellStyle name="ColStyle18 43" xfId="17003"/>
    <cellStyle name="ColStyle18 43 2" xfId="17004"/>
    <cellStyle name="ColStyle18 43 3" xfId="17005"/>
    <cellStyle name="ColStyle18 44" xfId="17006"/>
    <cellStyle name="ColStyle18 44 2" xfId="17007"/>
    <cellStyle name="ColStyle18 44 3" xfId="17008"/>
    <cellStyle name="ColStyle18 45" xfId="17009"/>
    <cellStyle name="ColStyle18 45 2" xfId="17010"/>
    <cellStyle name="ColStyle18 46" xfId="17011"/>
    <cellStyle name="ColStyle18 46 2" xfId="17012"/>
    <cellStyle name="ColStyle18 47" xfId="17013"/>
    <cellStyle name="ColStyle18 48" xfId="17014"/>
    <cellStyle name="ColStyle18 49" xfId="17015"/>
    <cellStyle name="ColStyle18 5" xfId="17016"/>
    <cellStyle name="ColStyle18 5 10" xfId="17017"/>
    <cellStyle name="ColStyle18 5 11" xfId="17018"/>
    <cellStyle name="ColStyle18 5 12" xfId="17019"/>
    <cellStyle name="ColStyle18 5 13" xfId="17020"/>
    <cellStyle name="ColStyle18 5 14" xfId="17021"/>
    <cellStyle name="ColStyle18 5 2" xfId="17022"/>
    <cellStyle name="ColStyle18 5 2 2" xfId="17023"/>
    <cellStyle name="ColStyle18 5 2 2 2" xfId="17024"/>
    <cellStyle name="ColStyle18 5 2 2 2 2" xfId="17025"/>
    <cellStyle name="ColStyle18 5 2 2 2 3" xfId="17026"/>
    <cellStyle name="ColStyle18 5 2 2 3" xfId="17027"/>
    <cellStyle name="ColStyle18 5 2 2 4" xfId="17028"/>
    <cellStyle name="ColStyle18 5 2 3" xfId="17029"/>
    <cellStyle name="ColStyle18 5 2 3 2" xfId="17030"/>
    <cellStyle name="ColStyle18 5 2 3 3" xfId="17031"/>
    <cellStyle name="ColStyle18 5 2 4" xfId="17032"/>
    <cellStyle name="ColStyle18 5 2 4 2" xfId="17033"/>
    <cellStyle name="ColStyle18 5 2 5" xfId="17034"/>
    <cellStyle name="ColStyle18 5 3" xfId="17035"/>
    <cellStyle name="ColStyle18 5 3 2" xfId="17036"/>
    <cellStyle name="ColStyle18 5 3 2 2" xfId="17037"/>
    <cellStyle name="ColStyle18 5 3 2 3" xfId="17038"/>
    <cellStyle name="ColStyle18 5 3 3" xfId="17039"/>
    <cellStyle name="ColStyle18 5 3 4" xfId="17040"/>
    <cellStyle name="ColStyle18 5 4" xfId="17041"/>
    <cellStyle name="ColStyle18 5 4 2" xfId="17042"/>
    <cellStyle name="ColStyle18 5 4 2 2" xfId="17043"/>
    <cellStyle name="ColStyle18 5 4 2 3" xfId="17044"/>
    <cellStyle name="ColStyle18 5 4 3" xfId="17045"/>
    <cellStyle name="ColStyle18 5 4 4" xfId="17046"/>
    <cellStyle name="ColStyle18 5 5" xfId="17047"/>
    <cellStyle name="ColStyle18 5 5 2" xfId="17048"/>
    <cellStyle name="ColStyle18 5 5 3" xfId="17049"/>
    <cellStyle name="ColStyle18 5 6" xfId="17050"/>
    <cellStyle name="ColStyle18 5 6 2" xfId="17051"/>
    <cellStyle name="ColStyle18 5 6 3" xfId="17052"/>
    <cellStyle name="ColStyle18 5 7" xfId="17053"/>
    <cellStyle name="ColStyle18 5 7 2" xfId="17054"/>
    <cellStyle name="ColStyle18 5 7 3" xfId="17055"/>
    <cellStyle name="ColStyle18 5 8" xfId="17056"/>
    <cellStyle name="ColStyle18 5 8 2" xfId="17057"/>
    <cellStyle name="ColStyle18 5 9" xfId="17058"/>
    <cellStyle name="ColStyle18 5 9 2" xfId="17059"/>
    <cellStyle name="ColStyle18 50" xfId="17060"/>
    <cellStyle name="ColStyle18 51" xfId="17061"/>
    <cellStyle name="ColStyle18 52" xfId="17062"/>
    <cellStyle name="ColStyle18 53" xfId="17063"/>
    <cellStyle name="ColStyle18 54" xfId="17064"/>
    <cellStyle name="ColStyle18 55" xfId="17065"/>
    <cellStyle name="ColStyle18 6" xfId="17066"/>
    <cellStyle name="ColStyle18 6 10" xfId="17067"/>
    <cellStyle name="ColStyle18 6 11" xfId="17068"/>
    <cellStyle name="ColStyle18 6 12" xfId="17069"/>
    <cellStyle name="ColStyle18 6 13" xfId="17070"/>
    <cellStyle name="ColStyle18 6 14" xfId="17071"/>
    <cellStyle name="ColStyle18 6 2" xfId="17072"/>
    <cellStyle name="ColStyle18 6 2 2" xfId="17073"/>
    <cellStyle name="ColStyle18 6 2 2 2" xfId="17074"/>
    <cellStyle name="ColStyle18 6 2 2 2 2" xfId="17075"/>
    <cellStyle name="ColStyle18 6 2 2 2 3" xfId="17076"/>
    <cellStyle name="ColStyle18 6 2 2 3" xfId="17077"/>
    <cellStyle name="ColStyle18 6 2 2 4" xfId="17078"/>
    <cellStyle name="ColStyle18 6 2 3" xfId="17079"/>
    <cellStyle name="ColStyle18 6 2 3 2" xfId="17080"/>
    <cellStyle name="ColStyle18 6 2 3 3" xfId="17081"/>
    <cellStyle name="ColStyle18 6 2 4" xfId="17082"/>
    <cellStyle name="ColStyle18 6 2 4 2" xfId="17083"/>
    <cellStyle name="ColStyle18 6 2 5" xfId="17084"/>
    <cellStyle name="ColStyle18 6 3" xfId="17085"/>
    <cellStyle name="ColStyle18 6 3 2" xfId="17086"/>
    <cellStyle name="ColStyle18 6 3 2 2" xfId="17087"/>
    <cellStyle name="ColStyle18 6 3 2 3" xfId="17088"/>
    <cellStyle name="ColStyle18 6 3 3" xfId="17089"/>
    <cellStyle name="ColStyle18 6 3 4" xfId="17090"/>
    <cellStyle name="ColStyle18 6 4" xfId="17091"/>
    <cellStyle name="ColStyle18 6 4 2" xfId="17092"/>
    <cellStyle name="ColStyle18 6 4 2 2" xfId="17093"/>
    <cellStyle name="ColStyle18 6 4 2 3" xfId="17094"/>
    <cellStyle name="ColStyle18 6 4 3" xfId="17095"/>
    <cellStyle name="ColStyle18 6 4 4" xfId="17096"/>
    <cellStyle name="ColStyle18 6 5" xfId="17097"/>
    <cellStyle name="ColStyle18 6 5 2" xfId="17098"/>
    <cellStyle name="ColStyle18 6 5 3" xfId="17099"/>
    <cellStyle name="ColStyle18 6 6" xfId="17100"/>
    <cellStyle name="ColStyle18 6 6 2" xfId="17101"/>
    <cellStyle name="ColStyle18 6 6 3" xfId="17102"/>
    <cellStyle name="ColStyle18 6 7" xfId="17103"/>
    <cellStyle name="ColStyle18 6 7 2" xfId="17104"/>
    <cellStyle name="ColStyle18 6 7 3" xfId="17105"/>
    <cellStyle name="ColStyle18 6 8" xfId="17106"/>
    <cellStyle name="ColStyle18 6 8 2" xfId="17107"/>
    <cellStyle name="ColStyle18 6 9" xfId="17108"/>
    <cellStyle name="ColStyle18 6 9 2" xfId="17109"/>
    <cellStyle name="ColStyle18 7" xfId="17110"/>
    <cellStyle name="ColStyle18 7 10" xfId="17111"/>
    <cellStyle name="ColStyle18 7 2" xfId="17112"/>
    <cellStyle name="ColStyle18 7 2 2" xfId="17113"/>
    <cellStyle name="ColStyle18 7 2 2 2" xfId="17114"/>
    <cellStyle name="ColStyle18 7 2 2 2 2" xfId="17115"/>
    <cellStyle name="ColStyle18 7 2 2 2 3" xfId="17116"/>
    <cellStyle name="ColStyle18 7 2 2 3" xfId="17117"/>
    <cellStyle name="ColStyle18 7 2 2 4" xfId="17118"/>
    <cellStyle name="ColStyle18 7 2 3" xfId="17119"/>
    <cellStyle name="ColStyle18 7 2 3 2" xfId="17120"/>
    <cellStyle name="ColStyle18 7 2 3 3" xfId="17121"/>
    <cellStyle name="ColStyle18 7 2 4" xfId="17122"/>
    <cellStyle name="ColStyle18 7 2 4 2" xfId="17123"/>
    <cellStyle name="ColStyle18 7 2 5" xfId="17124"/>
    <cellStyle name="ColStyle18 7 3" xfId="17125"/>
    <cellStyle name="ColStyle18 7 3 2" xfId="17126"/>
    <cellStyle name="ColStyle18 7 3 2 2" xfId="17127"/>
    <cellStyle name="ColStyle18 7 3 2 3" xfId="17128"/>
    <cellStyle name="ColStyle18 7 3 3" xfId="17129"/>
    <cellStyle name="ColStyle18 7 3 4" xfId="17130"/>
    <cellStyle name="ColStyle18 7 4" xfId="17131"/>
    <cellStyle name="ColStyle18 7 4 2" xfId="17132"/>
    <cellStyle name="ColStyle18 7 4 2 2" xfId="17133"/>
    <cellStyle name="ColStyle18 7 4 2 3" xfId="17134"/>
    <cellStyle name="ColStyle18 7 4 3" xfId="17135"/>
    <cellStyle name="ColStyle18 7 4 4" xfId="17136"/>
    <cellStyle name="ColStyle18 7 5" xfId="17137"/>
    <cellStyle name="ColStyle18 7 5 2" xfId="17138"/>
    <cellStyle name="ColStyle18 7 5 3" xfId="17139"/>
    <cellStyle name="ColStyle18 7 6" xfId="17140"/>
    <cellStyle name="ColStyle18 7 6 2" xfId="17141"/>
    <cellStyle name="ColStyle18 7 6 3" xfId="17142"/>
    <cellStyle name="ColStyle18 7 7" xfId="17143"/>
    <cellStyle name="ColStyle18 7 7 2" xfId="17144"/>
    <cellStyle name="ColStyle18 7 7 3" xfId="17145"/>
    <cellStyle name="ColStyle18 7 8" xfId="17146"/>
    <cellStyle name="ColStyle18 7 9" xfId="17147"/>
    <cellStyle name="ColStyle18 8" xfId="17148"/>
    <cellStyle name="ColStyle18 8 10" xfId="17149"/>
    <cellStyle name="ColStyle18 8 2" xfId="17150"/>
    <cellStyle name="ColStyle18 8 2 2" xfId="17151"/>
    <cellStyle name="ColStyle18 8 2 2 2" xfId="17152"/>
    <cellStyle name="ColStyle18 8 2 2 2 2" xfId="17153"/>
    <cellStyle name="ColStyle18 8 2 2 2 3" xfId="17154"/>
    <cellStyle name="ColStyle18 8 2 2 3" xfId="17155"/>
    <cellStyle name="ColStyle18 8 2 2 4" xfId="17156"/>
    <cellStyle name="ColStyle18 8 2 3" xfId="17157"/>
    <cellStyle name="ColStyle18 8 2 3 2" xfId="17158"/>
    <cellStyle name="ColStyle18 8 2 3 3" xfId="17159"/>
    <cellStyle name="ColStyle18 8 2 4" xfId="17160"/>
    <cellStyle name="ColStyle18 8 2 4 2" xfId="17161"/>
    <cellStyle name="ColStyle18 8 2 5" xfId="17162"/>
    <cellStyle name="ColStyle18 8 3" xfId="17163"/>
    <cellStyle name="ColStyle18 8 3 2" xfId="17164"/>
    <cellStyle name="ColStyle18 8 3 2 2" xfId="17165"/>
    <cellStyle name="ColStyle18 8 3 2 3" xfId="17166"/>
    <cellStyle name="ColStyle18 8 3 3" xfId="17167"/>
    <cellStyle name="ColStyle18 8 3 4" xfId="17168"/>
    <cellStyle name="ColStyle18 8 4" xfId="17169"/>
    <cellStyle name="ColStyle18 8 4 2" xfId="17170"/>
    <cellStyle name="ColStyle18 8 4 2 2" xfId="17171"/>
    <cellStyle name="ColStyle18 8 4 2 3" xfId="17172"/>
    <cellStyle name="ColStyle18 8 4 3" xfId="17173"/>
    <cellStyle name="ColStyle18 8 4 4" xfId="17174"/>
    <cellStyle name="ColStyle18 8 5" xfId="17175"/>
    <cellStyle name="ColStyle18 8 5 2" xfId="17176"/>
    <cellStyle name="ColStyle18 8 5 3" xfId="17177"/>
    <cellStyle name="ColStyle18 8 6" xfId="17178"/>
    <cellStyle name="ColStyle18 8 6 2" xfId="17179"/>
    <cellStyle name="ColStyle18 8 6 3" xfId="17180"/>
    <cellStyle name="ColStyle18 8 7" xfId="17181"/>
    <cellStyle name="ColStyle18 8 7 2" xfId="17182"/>
    <cellStyle name="ColStyle18 8 7 3" xfId="17183"/>
    <cellStyle name="ColStyle18 8 8" xfId="17184"/>
    <cellStyle name="ColStyle18 8 9" xfId="17185"/>
    <cellStyle name="ColStyle18 9" xfId="17186"/>
    <cellStyle name="ColStyle18 9 10" xfId="17187"/>
    <cellStyle name="ColStyle18 9 2" xfId="17188"/>
    <cellStyle name="ColStyle18 9 2 2" xfId="17189"/>
    <cellStyle name="ColStyle18 9 2 2 2" xfId="17190"/>
    <cellStyle name="ColStyle18 9 2 2 2 2" xfId="17191"/>
    <cellStyle name="ColStyle18 9 2 2 2 3" xfId="17192"/>
    <cellStyle name="ColStyle18 9 2 2 3" xfId="17193"/>
    <cellStyle name="ColStyle18 9 2 2 4" xfId="17194"/>
    <cellStyle name="ColStyle18 9 2 3" xfId="17195"/>
    <cellStyle name="ColStyle18 9 2 3 2" xfId="17196"/>
    <cellStyle name="ColStyle18 9 2 3 3" xfId="17197"/>
    <cellStyle name="ColStyle18 9 2 4" xfId="17198"/>
    <cellStyle name="ColStyle18 9 2 4 2" xfId="17199"/>
    <cellStyle name="ColStyle18 9 2 5" xfId="17200"/>
    <cellStyle name="ColStyle18 9 3" xfId="17201"/>
    <cellStyle name="ColStyle18 9 3 2" xfId="17202"/>
    <cellStyle name="ColStyle18 9 3 2 2" xfId="17203"/>
    <cellStyle name="ColStyle18 9 3 2 3" xfId="17204"/>
    <cellStyle name="ColStyle18 9 3 3" xfId="17205"/>
    <cellStyle name="ColStyle18 9 3 4" xfId="17206"/>
    <cellStyle name="ColStyle18 9 4" xfId="17207"/>
    <cellStyle name="ColStyle18 9 4 2" xfId="17208"/>
    <cellStyle name="ColStyle18 9 4 2 2" xfId="17209"/>
    <cellStyle name="ColStyle18 9 4 2 3" xfId="17210"/>
    <cellStyle name="ColStyle18 9 4 3" xfId="17211"/>
    <cellStyle name="ColStyle18 9 4 4" xfId="17212"/>
    <cellStyle name="ColStyle18 9 5" xfId="17213"/>
    <cellStyle name="ColStyle18 9 5 2" xfId="17214"/>
    <cellStyle name="ColStyle18 9 5 3" xfId="17215"/>
    <cellStyle name="ColStyle18 9 6" xfId="17216"/>
    <cellStyle name="ColStyle18 9 6 2" xfId="17217"/>
    <cellStyle name="ColStyle18 9 6 3" xfId="17218"/>
    <cellStyle name="ColStyle18 9 7" xfId="17219"/>
    <cellStyle name="ColStyle18 9 7 2" xfId="17220"/>
    <cellStyle name="ColStyle18 9 7 3" xfId="17221"/>
    <cellStyle name="ColStyle18 9 8" xfId="17222"/>
    <cellStyle name="ColStyle18 9 9" xfId="17223"/>
    <cellStyle name="ColStyle19" xfId="17224"/>
    <cellStyle name="ColStyle19 10" xfId="17225"/>
    <cellStyle name="ColStyle19 10 10" xfId="17226"/>
    <cellStyle name="ColStyle19 10 2" xfId="17227"/>
    <cellStyle name="ColStyle19 10 2 2" xfId="17228"/>
    <cellStyle name="ColStyle19 10 2 2 2" xfId="17229"/>
    <cellStyle name="ColStyle19 10 2 2 2 2" xfId="17230"/>
    <cellStyle name="ColStyle19 10 2 2 2 3" xfId="17231"/>
    <cellStyle name="ColStyle19 10 2 2 3" xfId="17232"/>
    <cellStyle name="ColStyle19 10 2 2 4" xfId="17233"/>
    <cellStyle name="ColStyle19 10 2 3" xfId="17234"/>
    <cellStyle name="ColStyle19 10 2 3 2" xfId="17235"/>
    <cellStyle name="ColStyle19 10 2 3 3" xfId="17236"/>
    <cellStyle name="ColStyle19 10 2 4" xfId="17237"/>
    <cellStyle name="ColStyle19 10 2 4 2" xfId="17238"/>
    <cellStyle name="ColStyle19 10 2 5" xfId="17239"/>
    <cellStyle name="ColStyle19 10 3" xfId="17240"/>
    <cellStyle name="ColStyle19 10 3 2" xfId="17241"/>
    <cellStyle name="ColStyle19 10 3 2 2" xfId="17242"/>
    <cellStyle name="ColStyle19 10 3 2 3" xfId="17243"/>
    <cellStyle name="ColStyle19 10 3 3" xfId="17244"/>
    <cellStyle name="ColStyle19 10 3 4" xfId="17245"/>
    <cellStyle name="ColStyle19 10 4" xfId="17246"/>
    <cellStyle name="ColStyle19 10 4 2" xfId="17247"/>
    <cellStyle name="ColStyle19 10 4 2 2" xfId="17248"/>
    <cellStyle name="ColStyle19 10 4 2 3" xfId="17249"/>
    <cellStyle name="ColStyle19 10 4 3" xfId="17250"/>
    <cellStyle name="ColStyle19 10 4 4" xfId="17251"/>
    <cellStyle name="ColStyle19 10 5" xfId="17252"/>
    <cellStyle name="ColStyle19 10 5 2" xfId="17253"/>
    <cellStyle name="ColStyle19 10 5 3" xfId="17254"/>
    <cellStyle name="ColStyle19 10 6" xfId="17255"/>
    <cellStyle name="ColStyle19 10 6 2" xfId="17256"/>
    <cellStyle name="ColStyle19 10 6 3" xfId="17257"/>
    <cellStyle name="ColStyle19 10 7" xfId="17258"/>
    <cellStyle name="ColStyle19 10 7 2" xfId="17259"/>
    <cellStyle name="ColStyle19 10 7 3" xfId="17260"/>
    <cellStyle name="ColStyle19 10 8" xfId="17261"/>
    <cellStyle name="ColStyle19 10 9" xfId="17262"/>
    <cellStyle name="ColStyle19 11" xfId="17263"/>
    <cellStyle name="ColStyle19 11 10" xfId="17264"/>
    <cellStyle name="ColStyle19 11 2" xfId="17265"/>
    <cellStyle name="ColStyle19 11 2 2" xfId="17266"/>
    <cellStyle name="ColStyle19 11 2 2 2" xfId="17267"/>
    <cellStyle name="ColStyle19 11 2 2 2 2" xfId="17268"/>
    <cellStyle name="ColStyle19 11 2 2 2 3" xfId="17269"/>
    <cellStyle name="ColStyle19 11 2 2 3" xfId="17270"/>
    <cellStyle name="ColStyle19 11 2 2 4" xfId="17271"/>
    <cellStyle name="ColStyle19 11 2 3" xfId="17272"/>
    <cellStyle name="ColStyle19 11 2 3 2" xfId="17273"/>
    <cellStyle name="ColStyle19 11 2 3 3" xfId="17274"/>
    <cellStyle name="ColStyle19 11 2 4" xfId="17275"/>
    <cellStyle name="ColStyle19 11 2 4 2" xfId="17276"/>
    <cellStyle name="ColStyle19 11 2 5" xfId="17277"/>
    <cellStyle name="ColStyle19 11 3" xfId="17278"/>
    <cellStyle name="ColStyle19 11 3 2" xfId="17279"/>
    <cellStyle name="ColStyle19 11 3 2 2" xfId="17280"/>
    <cellStyle name="ColStyle19 11 3 2 3" xfId="17281"/>
    <cellStyle name="ColStyle19 11 3 3" xfId="17282"/>
    <cellStyle name="ColStyle19 11 3 4" xfId="17283"/>
    <cellStyle name="ColStyle19 11 4" xfId="17284"/>
    <cellStyle name="ColStyle19 11 4 2" xfId="17285"/>
    <cellStyle name="ColStyle19 11 4 2 2" xfId="17286"/>
    <cellStyle name="ColStyle19 11 4 2 3" xfId="17287"/>
    <cellStyle name="ColStyle19 11 4 3" xfId="17288"/>
    <cellStyle name="ColStyle19 11 4 4" xfId="17289"/>
    <cellStyle name="ColStyle19 11 5" xfId="17290"/>
    <cellStyle name="ColStyle19 11 5 2" xfId="17291"/>
    <cellStyle name="ColStyle19 11 5 3" xfId="17292"/>
    <cellStyle name="ColStyle19 11 6" xfId="17293"/>
    <cellStyle name="ColStyle19 11 6 2" xfId="17294"/>
    <cellStyle name="ColStyle19 11 6 3" xfId="17295"/>
    <cellStyle name="ColStyle19 11 7" xfId="17296"/>
    <cellStyle name="ColStyle19 11 7 2" xfId="17297"/>
    <cellStyle name="ColStyle19 11 7 3" xfId="17298"/>
    <cellStyle name="ColStyle19 11 8" xfId="17299"/>
    <cellStyle name="ColStyle19 11 9" xfId="17300"/>
    <cellStyle name="ColStyle19 12" xfId="17301"/>
    <cellStyle name="ColStyle19 12 10" xfId="17302"/>
    <cellStyle name="ColStyle19 12 2" xfId="17303"/>
    <cellStyle name="ColStyle19 12 2 2" xfId="17304"/>
    <cellStyle name="ColStyle19 12 2 2 2" xfId="17305"/>
    <cellStyle name="ColStyle19 12 2 2 2 2" xfId="17306"/>
    <cellStyle name="ColStyle19 12 2 2 2 3" xfId="17307"/>
    <cellStyle name="ColStyle19 12 2 2 3" xfId="17308"/>
    <cellStyle name="ColStyle19 12 2 2 4" xfId="17309"/>
    <cellStyle name="ColStyle19 12 2 3" xfId="17310"/>
    <cellStyle name="ColStyle19 12 2 3 2" xfId="17311"/>
    <cellStyle name="ColStyle19 12 2 3 3" xfId="17312"/>
    <cellStyle name="ColStyle19 12 2 4" xfId="17313"/>
    <cellStyle name="ColStyle19 12 2 4 2" xfId="17314"/>
    <cellStyle name="ColStyle19 12 2 5" xfId="17315"/>
    <cellStyle name="ColStyle19 12 3" xfId="17316"/>
    <cellStyle name="ColStyle19 12 3 2" xfId="17317"/>
    <cellStyle name="ColStyle19 12 3 2 2" xfId="17318"/>
    <cellStyle name="ColStyle19 12 3 2 3" xfId="17319"/>
    <cellStyle name="ColStyle19 12 3 3" xfId="17320"/>
    <cellStyle name="ColStyle19 12 3 4" xfId="17321"/>
    <cellStyle name="ColStyle19 12 4" xfId="17322"/>
    <cellStyle name="ColStyle19 12 4 2" xfId="17323"/>
    <cellStyle name="ColStyle19 12 4 2 2" xfId="17324"/>
    <cellStyle name="ColStyle19 12 4 2 3" xfId="17325"/>
    <cellStyle name="ColStyle19 12 4 3" xfId="17326"/>
    <cellStyle name="ColStyle19 12 4 4" xfId="17327"/>
    <cellStyle name="ColStyle19 12 5" xfId="17328"/>
    <cellStyle name="ColStyle19 12 5 2" xfId="17329"/>
    <cellStyle name="ColStyle19 12 5 3" xfId="17330"/>
    <cellStyle name="ColStyle19 12 6" xfId="17331"/>
    <cellStyle name="ColStyle19 12 6 2" xfId="17332"/>
    <cellStyle name="ColStyle19 12 6 3" xfId="17333"/>
    <cellStyle name="ColStyle19 12 7" xfId="17334"/>
    <cellStyle name="ColStyle19 12 7 2" xfId="17335"/>
    <cellStyle name="ColStyle19 12 7 3" xfId="17336"/>
    <cellStyle name="ColStyle19 12 8" xfId="17337"/>
    <cellStyle name="ColStyle19 12 9" xfId="17338"/>
    <cellStyle name="ColStyle19 13" xfId="17339"/>
    <cellStyle name="ColStyle19 13 10" xfId="17340"/>
    <cellStyle name="ColStyle19 13 2" xfId="17341"/>
    <cellStyle name="ColStyle19 13 2 2" xfId="17342"/>
    <cellStyle name="ColStyle19 13 2 2 2" xfId="17343"/>
    <cellStyle name="ColStyle19 13 2 2 2 2" xfId="17344"/>
    <cellStyle name="ColStyle19 13 2 2 2 3" xfId="17345"/>
    <cellStyle name="ColStyle19 13 2 2 3" xfId="17346"/>
    <cellStyle name="ColStyle19 13 2 2 4" xfId="17347"/>
    <cellStyle name="ColStyle19 13 2 3" xfId="17348"/>
    <cellStyle name="ColStyle19 13 2 3 2" xfId="17349"/>
    <cellStyle name="ColStyle19 13 2 3 3" xfId="17350"/>
    <cellStyle name="ColStyle19 13 2 4" xfId="17351"/>
    <cellStyle name="ColStyle19 13 2 4 2" xfId="17352"/>
    <cellStyle name="ColStyle19 13 2 5" xfId="17353"/>
    <cellStyle name="ColStyle19 13 3" xfId="17354"/>
    <cellStyle name="ColStyle19 13 3 2" xfId="17355"/>
    <cellStyle name="ColStyle19 13 3 2 2" xfId="17356"/>
    <cellStyle name="ColStyle19 13 3 2 3" xfId="17357"/>
    <cellStyle name="ColStyle19 13 3 3" xfId="17358"/>
    <cellStyle name="ColStyle19 13 3 4" xfId="17359"/>
    <cellStyle name="ColStyle19 13 4" xfId="17360"/>
    <cellStyle name="ColStyle19 13 4 2" xfId="17361"/>
    <cellStyle name="ColStyle19 13 4 2 2" xfId="17362"/>
    <cellStyle name="ColStyle19 13 4 2 3" xfId="17363"/>
    <cellStyle name="ColStyle19 13 4 3" xfId="17364"/>
    <cellStyle name="ColStyle19 13 4 4" xfId="17365"/>
    <cellStyle name="ColStyle19 13 5" xfId="17366"/>
    <cellStyle name="ColStyle19 13 5 2" xfId="17367"/>
    <cellStyle name="ColStyle19 13 5 3" xfId="17368"/>
    <cellStyle name="ColStyle19 13 6" xfId="17369"/>
    <cellStyle name="ColStyle19 13 6 2" xfId="17370"/>
    <cellStyle name="ColStyle19 13 6 3" xfId="17371"/>
    <cellStyle name="ColStyle19 13 7" xfId="17372"/>
    <cellStyle name="ColStyle19 13 7 2" xfId="17373"/>
    <cellStyle name="ColStyle19 13 7 3" xfId="17374"/>
    <cellStyle name="ColStyle19 13 8" xfId="17375"/>
    <cellStyle name="ColStyle19 13 9" xfId="17376"/>
    <cellStyle name="ColStyle19 14" xfId="17377"/>
    <cellStyle name="ColStyle19 14 10" xfId="17378"/>
    <cellStyle name="ColStyle19 14 2" xfId="17379"/>
    <cellStyle name="ColStyle19 14 2 2" xfId="17380"/>
    <cellStyle name="ColStyle19 14 2 2 2" xfId="17381"/>
    <cellStyle name="ColStyle19 14 2 2 2 2" xfId="17382"/>
    <cellStyle name="ColStyle19 14 2 2 2 3" xfId="17383"/>
    <cellStyle name="ColStyle19 14 2 2 3" xfId="17384"/>
    <cellStyle name="ColStyle19 14 2 2 4" xfId="17385"/>
    <cellStyle name="ColStyle19 14 2 3" xfId="17386"/>
    <cellStyle name="ColStyle19 14 2 3 2" xfId="17387"/>
    <cellStyle name="ColStyle19 14 2 3 3" xfId="17388"/>
    <cellStyle name="ColStyle19 14 2 4" xfId="17389"/>
    <cellStyle name="ColStyle19 14 2 4 2" xfId="17390"/>
    <cellStyle name="ColStyle19 14 2 5" xfId="17391"/>
    <cellStyle name="ColStyle19 14 3" xfId="17392"/>
    <cellStyle name="ColStyle19 14 3 2" xfId="17393"/>
    <cellStyle name="ColStyle19 14 3 2 2" xfId="17394"/>
    <cellStyle name="ColStyle19 14 3 2 3" xfId="17395"/>
    <cellStyle name="ColStyle19 14 3 3" xfId="17396"/>
    <cellStyle name="ColStyle19 14 3 4" xfId="17397"/>
    <cellStyle name="ColStyle19 14 4" xfId="17398"/>
    <cellStyle name="ColStyle19 14 4 2" xfId="17399"/>
    <cellStyle name="ColStyle19 14 4 2 2" xfId="17400"/>
    <cellStyle name="ColStyle19 14 4 2 3" xfId="17401"/>
    <cellStyle name="ColStyle19 14 4 3" xfId="17402"/>
    <cellStyle name="ColStyle19 14 4 4" xfId="17403"/>
    <cellStyle name="ColStyle19 14 5" xfId="17404"/>
    <cellStyle name="ColStyle19 14 5 2" xfId="17405"/>
    <cellStyle name="ColStyle19 14 5 3" xfId="17406"/>
    <cellStyle name="ColStyle19 14 6" xfId="17407"/>
    <cellStyle name="ColStyle19 14 6 2" xfId="17408"/>
    <cellStyle name="ColStyle19 14 6 3" xfId="17409"/>
    <cellStyle name="ColStyle19 14 7" xfId="17410"/>
    <cellStyle name="ColStyle19 14 7 2" xfId="17411"/>
    <cellStyle name="ColStyle19 14 7 3" xfId="17412"/>
    <cellStyle name="ColStyle19 14 8" xfId="17413"/>
    <cellStyle name="ColStyle19 14 9" xfId="17414"/>
    <cellStyle name="ColStyle19 15" xfId="17415"/>
    <cellStyle name="ColStyle19 15 10" xfId="17416"/>
    <cellStyle name="ColStyle19 15 2" xfId="17417"/>
    <cellStyle name="ColStyle19 15 2 2" xfId="17418"/>
    <cellStyle name="ColStyle19 15 2 2 2" xfId="17419"/>
    <cellStyle name="ColStyle19 15 2 2 2 2" xfId="17420"/>
    <cellStyle name="ColStyle19 15 2 2 2 3" xfId="17421"/>
    <cellStyle name="ColStyle19 15 2 2 3" xfId="17422"/>
    <cellStyle name="ColStyle19 15 2 2 4" xfId="17423"/>
    <cellStyle name="ColStyle19 15 2 3" xfId="17424"/>
    <cellStyle name="ColStyle19 15 2 3 2" xfId="17425"/>
    <cellStyle name="ColStyle19 15 2 3 3" xfId="17426"/>
    <cellStyle name="ColStyle19 15 2 4" xfId="17427"/>
    <cellStyle name="ColStyle19 15 2 4 2" xfId="17428"/>
    <cellStyle name="ColStyle19 15 2 5" xfId="17429"/>
    <cellStyle name="ColStyle19 15 3" xfId="17430"/>
    <cellStyle name="ColStyle19 15 3 2" xfId="17431"/>
    <cellStyle name="ColStyle19 15 3 2 2" xfId="17432"/>
    <cellStyle name="ColStyle19 15 3 2 3" xfId="17433"/>
    <cellStyle name="ColStyle19 15 3 3" xfId="17434"/>
    <cellStyle name="ColStyle19 15 3 4" xfId="17435"/>
    <cellStyle name="ColStyle19 15 4" xfId="17436"/>
    <cellStyle name="ColStyle19 15 4 2" xfId="17437"/>
    <cellStyle name="ColStyle19 15 4 2 2" xfId="17438"/>
    <cellStyle name="ColStyle19 15 4 2 3" xfId="17439"/>
    <cellStyle name="ColStyle19 15 4 3" xfId="17440"/>
    <cellStyle name="ColStyle19 15 4 4" xfId="17441"/>
    <cellStyle name="ColStyle19 15 5" xfId="17442"/>
    <cellStyle name="ColStyle19 15 5 2" xfId="17443"/>
    <cellStyle name="ColStyle19 15 5 3" xfId="17444"/>
    <cellStyle name="ColStyle19 15 6" xfId="17445"/>
    <cellStyle name="ColStyle19 15 6 2" xfId="17446"/>
    <cellStyle name="ColStyle19 15 6 3" xfId="17447"/>
    <cellStyle name="ColStyle19 15 7" xfId="17448"/>
    <cellStyle name="ColStyle19 15 7 2" xfId="17449"/>
    <cellStyle name="ColStyle19 15 7 3" xfId="17450"/>
    <cellStyle name="ColStyle19 15 8" xfId="17451"/>
    <cellStyle name="ColStyle19 15 9" xfId="17452"/>
    <cellStyle name="ColStyle19 16" xfId="17453"/>
    <cellStyle name="ColStyle19 16 10" xfId="17454"/>
    <cellStyle name="ColStyle19 16 2" xfId="17455"/>
    <cellStyle name="ColStyle19 16 2 2" xfId="17456"/>
    <cellStyle name="ColStyle19 16 2 2 2" xfId="17457"/>
    <cellStyle name="ColStyle19 16 2 2 2 2" xfId="17458"/>
    <cellStyle name="ColStyle19 16 2 2 2 3" xfId="17459"/>
    <cellStyle name="ColStyle19 16 2 2 3" xfId="17460"/>
    <cellStyle name="ColStyle19 16 2 2 4" xfId="17461"/>
    <cellStyle name="ColStyle19 16 2 3" xfId="17462"/>
    <cellStyle name="ColStyle19 16 2 3 2" xfId="17463"/>
    <cellStyle name="ColStyle19 16 2 3 3" xfId="17464"/>
    <cellStyle name="ColStyle19 16 2 4" xfId="17465"/>
    <cellStyle name="ColStyle19 16 2 4 2" xfId="17466"/>
    <cellStyle name="ColStyle19 16 2 5" xfId="17467"/>
    <cellStyle name="ColStyle19 16 3" xfId="17468"/>
    <cellStyle name="ColStyle19 16 3 2" xfId="17469"/>
    <cellStyle name="ColStyle19 16 3 2 2" xfId="17470"/>
    <cellStyle name="ColStyle19 16 3 2 3" xfId="17471"/>
    <cellStyle name="ColStyle19 16 3 3" xfId="17472"/>
    <cellStyle name="ColStyle19 16 3 4" xfId="17473"/>
    <cellStyle name="ColStyle19 16 4" xfId="17474"/>
    <cellStyle name="ColStyle19 16 4 2" xfId="17475"/>
    <cellStyle name="ColStyle19 16 4 2 2" xfId="17476"/>
    <cellStyle name="ColStyle19 16 4 2 3" xfId="17477"/>
    <cellStyle name="ColStyle19 16 4 3" xfId="17478"/>
    <cellStyle name="ColStyle19 16 4 4" xfId="17479"/>
    <cellStyle name="ColStyle19 16 5" xfId="17480"/>
    <cellStyle name="ColStyle19 16 5 2" xfId="17481"/>
    <cellStyle name="ColStyle19 16 5 3" xfId="17482"/>
    <cellStyle name="ColStyle19 16 6" xfId="17483"/>
    <cellStyle name="ColStyle19 16 6 2" xfId="17484"/>
    <cellStyle name="ColStyle19 16 6 3" xfId="17485"/>
    <cellStyle name="ColStyle19 16 7" xfId="17486"/>
    <cellStyle name="ColStyle19 16 7 2" xfId="17487"/>
    <cellStyle name="ColStyle19 16 7 3" xfId="17488"/>
    <cellStyle name="ColStyle19 16 8" xfId="17489"/>
    <cellStyle name="ColStyle19 16 9" xfId="17490"/>
    <cellStyle name="ColStyle19 17" xfId="17491"/>
    <cellStyle name="ColStyle19 17 10" xfId="17492"/>
    <cellStyle name="ColStyle19 17 2" xfId="17493"/>
    <cellStyle name="ColStyle19 17 2 2" xfId="17494"/>
    <cellStyle name="ColStyle19 17 2 2 2" xfId="17495"/>
    <cellStyle name="ColStyle19 17 2 2 2 2" xfId="17496"/>
    <cellStyle name="ColStyle19 17 2 2 2 3" xfId="17497"/>
    <cellStyle name="ColStyle19 17 2 2 3" xfId="17498"/>
    <cellStyle name="ColStyle19 17 2 2 4" xfId="17499"/>
    <cellStyle name="ColStyle19 17 2 3" xfId="17500"/>
    <cellStyle name="ColStyle19 17 2 3 2" xfId="17501"/>
    <cellStyle name="ColStyle19 17 2 3 3" xfId="17502"/>
    <cellStyle name="ColStyle19 17 2 4" xfId="17503"/>
    <cellStyle name="ColStyle19 17 2 4 2" xfId="17504"/>
    <cellStyle name="ColStyle19 17 2 5" xfId="17505"/>
    <cellStyle name="ColStyle19 17 3" xfId="17506"/>
    <cellStyle name="ColStyle19 17 3 2" xfId="17507"/>
    <cellStyle name="ColStyle19 17 3 2 2" xfId="17508"/>
    <cellStyle name="ColStyle19 17 3 2 3" xfId="17509"/>
    <cellStyle name="ColStyle19 17 3 3" xfId="17510"/>
    <cellStyle name="ColStyle19 17 3 4" xfId="17511"/>
    <cellStyle name="ColStyle19 17 4" xfId="17512"/>
    <cellStyle name="ColStyle19 17 4 2" xfId="17513"/>
    <cellStyle name="ColStyle19 17 4 2 2" xfId="17514"/>
    <cellStyle name="ColStyle19 17 4 2 3" xfId="17515"/>
    <cellStyle name="ColStyle19 17 4 3" xfId="17516"/>
    <cellStyle name="ColStyle19 17 4 4" xfId="17517"/>
    <cellStyle name="ColStyle19 17 5" xfId="17518"/>
    <cellStyle name="ColStyle19 17 5 2" xfId="17519"/>
    <cellStyle name="ColStyle19 17 5 3" xfId="17520"/>
    <cellStyle name="ColStyle19 17 6" xfId="17521"/>
    <cellStyle name="ColStyle19 17 6 2" xfId="17522"/>
    <cellStyle name="ColStyle19 17 6 3" xfId="17523"/>
    <cellStyle name="ColStyle19 17 7" xfId="17524"/>
    <cellStyle name="ColStyle19 17 7 2" xfId="17525"/>
    <cellStyle name="ColStyle19 17 7 3" xfId="17526"/>
    <cellStyle name="ColStyle19 17 8" xfId="17527"/>
    <cellStyle name="ColStyle19 17 9" xfId="17528"/>
    <cellStyle name="ColStyle19 18" xfId="17529"/>
    <cellStyle name="ColStyle19 18 10" xfId="17530"/>
    <cellStyle name="ColStyle19 18 2" xfId="17531"/>
    <cellStyle name="ColStyle19 18 2 2" xfId="17532"/>
    <cellStyle name="ColStyle19 18 2 2 2" xfId="17533"/>
    <cellStyle name="ColStyle19 18 2 2 2 2" xfId="17534"/>
    <cellStyle name="ColStyle19 18 2 2 2 3" xfId="17535"/>
    <cellStyle name="ColStyle19 18 2 2 3" xfId="17536"/>
    <cellStyle name="ColStyle19 18 2 2 4" xfId="17537"/>
    <cellStyle name="ColStyle19 18 2 3" xfId="17538"/>
    <cellStyle name="ColStyle19 18 2 3 2" xfId="17539"/>
    <cellStyle name="ColStyle19 18 2 3 3" xfId="17540"/>
    <cellStyle name="ColStyle19 18 2 4" xfId="17541"/>
    <cellStyle name="ColStyle19 18 2 4 2" xfId="17542"/>
    <cellStyle name="ColStyle19 18 2 5" xfId="17543"/>
    <cellStyle name="ColStyle19 18 3" xfId="17544"/>
    <cellStyle name="ColStyle19 18 3 2" xfId="17545"/>
    <cellStyle name="ColStyle19 18 3 2 2" xfId="17546"/>
    <cellStyle name="ColStyle19 18 3 2 3" xfId="17547"/>
    <cellStyle name="ColStyle19 18 3 3" xfId="17548"/>
    <cellStyle name="ColStyle19 18 3 4" xfId="17549"/>
    <cellStyle name="ColStyle19 18 4" xfId="17550"/>
    <cellStyle name="ColStyle19 18 4 2" xfId="17551"/>
    <cellStyle name="ColStyle19 18 4 2 2" xfId="17552"/>
    <cellStyle name="ColStyle19 18 4 2 3" xfId="17553"/>
    <cellStyle name="ColStyle19 18 4 3" xfId="17554"/>
    <cellStyle name="ColStyle19 18 4 4" xfId="17555"/>
    <cellStyle name="ColStyle19 18 5" xfId="17556"/>
    <cellStyle name="ColStyle19 18 5 2" xfId="17557"/>
    <cellStyle name="ColStyle19 18 5 3" xfId="17558"/>
    <cellStyle name="ColStyle19 18 6" xfId="17559"/>
    <cellStyle name="ColStyle19 18 6 2" xfId="17560"/>
    <cellStyle name="ColStyle19 18 6 3" xfId="17561"/>
    <cellStyle name="ColStyle19 18 7" xfId="17562"/>
    <cellStyle name="ColStyle19 18 7 2" xfId="17563"/>
    <cellStyle name="ColStyle19 18 7 3" xfId="17564"/>
    <cellStyle name="ColStyle19 18 8" xfId="17565"/>
    <cellStyle name="ColStyle19 18 9" xfId="17566"/>
    <cellStyle name="ColStyle19 19" xfId="17567"/>
    <cellStyle name="ColStyle19 19 10" xfId="17568"/>
    <cellStyle name="ColStyle19 19 2" xfId="17569"/>
    <cellStyle name="ColStyle19 19 2 2" xfId="17570"/>
    <cellStyle name="ColStyle19 19 2 2 2" xfId="17571"/>
    <cellStyle name="ColStyle19 19 2 2 2 2" xfId="17572"/>
    <cellStyle name="ColStyle19 19 2 2 2 3" xfId="17573"/>
    <cellStyle name="ColStyle19 19 2 2 3" xfId="17574"/>
    <cellStyle name="ColStyle19 19 2 2 4" xfId="17575"/>
    <cellStyle name="ColStyle19 19 2 3" xfId="17576"/>
    <cellStyle name="ColStyle19 19 2 3 2" xfId="17577"/>
    <cellStyle name="ColStyle19 19 2 3 3" xfId="17578"/>
    <cellStyle name="ColStyle19 19 2 4" xfId="17579"/>
    <cellStyle name="ColStyle19 19 2 4 2" xfId="17580"/>
    <cellStyle name="ColStyle19 19 2 5" xfId="17581"/>
    <cellStyle name="ColStyle19 19 3" xfId="17582"/>
    <cellStyle name="ColStyle19 19 3 2" xfId="17583"/>
    <cellStyle name="ColStyle19 19 3 2 2" xfId="17584"/>
    <cellStyle name="ColStyle19 19 3 2 3" xfId="17585"/>
    <cellStyle name="ColStyle19 19 3 3" xfId="17586"/>
    <cellStyle name="ColStyle19 19 3 4" xfId="17587"/>
    <cellStyle name="ColStyle19 19 4" xfId="17588"/>
    <cellStyle name="ColStyle19 19 4 2" xfId="17589"/>
    <cellStyle name="ColStyle19 19 4 2 2" xfId="17590"/>
    <cellStyle name="ColStyle19 19 4 2 3" xfId="17591"/>
    <cellStyle name="ColStyle19 19 4 3" xfId="17592"/>
    <cellStyle name="ColStyle19 19 4 4" xfId="17593"/>
    <cellStyle name="ColStyle19 19 5" xfId="17594"/>
    <cellStyle name="ColStyle19 19 5 2" xfId="17595"/>
    <cellStyle name="ColStyle19 19 5 3" xfId="17596"/>
    <cellStyle name="ColStyle19 19 6" xfId="17597"/>
    <cellStyle name="ColStyle19 19 6 2" xfId="17598"/>
    <cellStyle name="ColStyle19 19 6 3" xfId="17599"/>
    <cellStyle name="ColStyle19 19 7" xfId="17600"/>
    <cellStyle name="ColStyle19 19 7 2" xfId="17601"/>
    <cellStyle name="ColStyle19 19 7 3" xfId="17602"/>
    <cellStyle name="ColStyle19 19 8" xfId="17603"/>
    <cellStyle name="ColStyle19 19 9" xfId="17604"/>
    <cellStyle name="ColStyle19 2" xfId="17605"/>
    <cellStyle name="ColStyle19 2 10" xfId="17606"/>
    <cellStyle name="ColStyle19 2 10 2" xfId="17607"/>
    <cellStyle name="ColStyle19 2 10 2 2" xfId="17608"/>
    <cellStyle name="ColStyle19 2 10 2 3" xfId="17609"/>
    <cellStyle name="ColStyle19 2 10 3" xfId="17610"/>
    <cellStyle name="ColStyle19 2 10 4" xfId="17611"/>
    <cellStyle name="ColStyle19 2 10 5" xfId="17612"/>
    <cellStyle name="ColStyle19 2 11" xfId="17613"/>
    <cellStyle name="ColStyle19 2 11 2" xfId="17614"/>
    <cellStyle name="ColStyle19 2 11 2 2" xfId="17615"/>
    <cellStyle name="ColStyle19 2 11 2 3" xfId="17616"/>
    <cellStyle name="ColStyle19 2 11 3" xfId="17617"/>
    <cellStyle name="ColStyle19 2 11 4" xfId="17618"/>
    <cellStyle name="ColStyle19 2 11 5" xfId="17619"/>
    <cellStyle name="ColStyle19 2 12" xfId="17620"/>
    <cellStyle name="ColStyle19 2 12 2" xfId="17621"/>
    <cellStyle name="ColStyle19 2 12 2 2" xfId="17622"/>
    <cellStyle name="ColStyle19 2 12 2 3" xfId="17623"/>
    <cellStyle name="ColStyle19 2 12 3" xfId="17624"/>
    <cellStyle name="ColStyle19 2 12 4" xfId="17625"/>
    <cellStyle name="ColStyle19 2 12 5" xfId="17626"/>
    <cellStyle name="ColStyle19 2 13" xfId="17627"/>
    <cellStyle name="ColStyle19 2 13 2" xfId="17628"/>
    <cellStyle name="ColStyle19 2 13 2 2" xfId="17629"/>
    <cellStyle name="ColStyle19 2 13 2 3" xfId="17630"/>
    <cellStyle name="ColStyle19 2 13 3" xfId="17631"/>
    <cellStyle name="ColStyle19 2 13 4" xfId="17632"/>
    <cellStyle name="ColStyle19 2 13 5" xfId="17633"/>
    <cellStyle name="ColStyle19 2 14" xfId="17634"/>
    <cellStyle name="ColStyle19 2 14 2" xfId="17635"/>
    <cellStyle name="ColStyle19 2 14 2 2" xfId="17636"/>
    <cellStyle name="ColStyle19 2 14 2 3" xfId="17637"/>
    <cellStyle name="ColStyle19 2 14 3" xfId="17638"/>
    <cellStyle name="ColStyle19 2 14 4" xfId="17639"/>
    <cellStyle name="ColStyle19 2 14 5" xfId="17640"/>
    <cellStyle name="ColStyle19 2 15" xfId="17641"/>
    <cellStyle name="ColStyle19 2 15 2" xfId="17642"/>
    <cellStyle name="ColStyle19 2 15 2 2" xfId="17643"/>
    <cellStyle name="ColStyle19 2 15 2 3" xfId="17644"/>
    <cellStyle name="ColStyle19 2 15 3" xfId="17645"/>
    <cellStyle name="ColStyle19 2 15 4" xfId="17646"/>
    <cellStyle name="ColStyle19 2 15 5" xfId="17647"/>
    <cellStyle name="ColStyle19 2 16" xfId="17648"/>
    <cellStyle name="ColStyle19 2 16 2" xfId="17649"/>
    <cellStyle name="ColStyle19 2 16 2 2" xfId="17650"/>
    <cellStyle name="ColStyle19 2 16 2 3" xfId="17651"/>
    <cellStyle name="ColStyle19 2 16 3" xfId="17652"/>
    <cellStyle name="ColStyle19 2 16 4" xfId="17653"/>
    <cellStyle name="ColStyle19 2 16 5" xfId="17654"/>
    <cellStyle name="ColStyle19 2 17" xfId="17655"/>
    <cellStyle name="ColStyle19 2 17 2" xfId="17656"/>
    <cellStyle name="ColStyle19 2 17 2 2" xfId="17657"/>
    <cellStyle name="ColStyle19 2 17 2 3" xfId="17658"/>
    <cellStyle name="ColStyle19 2 17 3" xfId="17659"/>
    <cellStyle name="ColStyle19 2 17 4" xfId="17660"/>
    <cellStyle name="ColStyle19 2 17 5" xfId="17661"/>
    <cellStyle name="ColStyle19 2 18" xfId="17662"/>
    <cellStyle name="ColStyle19 2 18 2" xfId="17663"/>
    <cellStyle name="ColStyle19 2 18 2 2" xfId="17664"/>
    <cellStyle name="ColStyle19 2 18 2 3" xfId="17665"/>
    <cellStyle name="ColStyle19 2 18 3" xfId="17666"/>
    <cellStyle name="ColStyle19 2 18 4" xfId="17667"/>
    <cellStyle name="ColStyle19 2 18 5" xfId="17668"/>
    <cellStyle name="ColStyle19 2 19" xfId="17669"/>
    <cellStyle name="ColStyle19 2 19 2" xfId="17670"/>
    <cellStyle name="ColStyle19 2 19 2 2" xfId="17671"/>
    <cellStyle name="ColStyle19 2 19 2 3" xfId="17672"/>
    <cellStyle name="ColStyle19 2 19 3" xfId="17673"/>
    <cellStyle name="ColStyle19 2 19 4" xfId="17674"/>
    <cellStyle name="ColStyle19 2 19 5" xfId="17675"/>
    <cellStyle name="ColStyle19 2 2" xfId="17676"/>
    <cellStyle name="ColStyle19 2 2 2" xfId="17677"/>
    <cellStyle name="ColStyle19 2 2 2 2" xfId="17678"/>
    <cellStyle name="ColStyle19 2 2 2 2 2" xfId="17679"/>
    <cellStyle name="ColStyle19 2 2 2 2 3" xfId="17680"/>
    <cellStyle name="ColStyle19 2 2 2 3" xfId="17681"/>
    <cellStyle name="ColStyle19 2 2 2 4" xfId="17682"/>
    <cellStyle name="ColStyle19 2 2 3" xfId="17683"/>
    <cellStyle name="ColStyle19 2 2 3 2" xfId="17684"/>
    <cellStyle name="ColStyle19 2 2 3 2 2" xfId="17685"/>
    <cellStyle name="ColStyle19 2 2 3 2 3" xfId="17686"/>
    <cellStyle name="ColStyle19 2 2 3 3" xfId="17687"/>
    <cellStyle name="ColStyle19 2 2 3 4" xfId="17688"/>
    <cellStyle name="ColStyle19 2 2 4" xfId="17689"/>
    <cellStyle name="ColStyle19 2 2 4 2" xfId="17690"/>
    <cellStyle name="ColStyle19 2 2 4 3" xfId="17691"/>
    <cellStyle name="ColStyle19 2 2 5" xfId="17692"/>
    <cellStyle name="ColStyle19 2 2 5 2" xfId="17693"/>
    <cellStyle name="ColStyle19 2 2 6" xfId="17694"/>
    <cellStyle name="ColStyle19 2 2 7" xfId="17695"/>
    <cellStyle name="ColStyle19 2 20" xfId="17696"/>
    <cellStyle name="ColStyle19 2 20 2" xfId="17697"/>
    <cellStyle name="ColStyle19 2 20 2 2" xfId="17698"/>
    <cellStyle name="ColStyle19 2 20 2 3" xfId="17699"/>
    <cellStyle name="ColStyle19 2 20 3" xfId="17700"/>
    <cellStyle name="ColStyle19 2 20 4" xfId="17701"/>
    <cellStyle name="ColStyle19 2 20 5" xfId="17702"/>
    <cellStyle name="ColStyle19 2 21" xfId="17703"/>
    <cellStyle name="ColStyle19 2 21 2" xfId="17704"/>
    <cellStyle name="ColStyle19 2 21 2 2" xfId="17705"/>
    <cellStyle name="ColStyle19 2 21 2 3" xfId="17706"/>
    <cellStyle name="ColStyle19 2 21 3" xfId="17707"/>
    <cellStyle name="ColStyle19 2 21 4" xfId="17708"/>
    <cellStyle name="ColStyle19 2 21 5" xfId="17709"/>
    <cellStyle name="ColStyle19 2 22" xfId="17710"/>
    <cellStyle name="ColStyle19 2 22 2" xfId="17711"/>
    <cellStyle name="ColStyle19 2 22 2 2" xfId="17712"/>
    <cellStyle name="ColStyle19 2 22 2 3" xfId="17713"/>
    <cellStyle name="ColStyle19 2 22 3" xfId="17714"/>
    <cellStyle name="ColStyle19 2 22 4" xfId="17715"/>
    <cellStyle name="ColStyle19 2 23" xfId="17716"/>
    <cellStyle name="ColStyle19 2 23 2" xfId="17717"/>
    <cellStyle name="ColStyle19 2 23 3" xfId="17718"/>
    <cellStyle name="ColStyle19 2 24" xfId="17719"/>
    <cellStyle name="ColStyle19 2 24 2" xfId="17720"/>
    <cellStyle name="ColStyle19 2 24 3" xfId="17721"/>
    <cellStyle name="ColStyle19 2 25" xfId="17722"/>
    <cellStyle name="ColStyle19 2 25 2" xfId="17723"/>
    <cellStyle name="ColStyle19 2 25 3" xfId="17724"/>
    <cellStyle name="ColStyle19 2 26" xfId="17725"/>
    <cellStyle name="ColStyle19 2 26 2" xfId="17726"/>
    <cellStyle name="ColStyle19 2 27" xfId="17727"/>
    <cellStyle name="ColStyle19 2 27 2" xfId="17728"/>
    <cellStyle name="ColStyle19 2 28" xfId="17729"/>
    <cellStyle name="ColStyle19 2 29" xfId="17730"/>
    <cellStyle name="ColStyle19 2 3" xfId="17731"/>
    <cellStyle name="ColStyle19 2 3 2" xfId="17732"/>
    <cellStyle name="ColStyle19 2 3 2 2" xfId="17733"/>
    <cellStyle name="ColStyle19 2 3 2 2 2" xfId="17734"/>
    <cellStyle name="ColStyle19 2 3 2 2 3" xfId="17735"/>
    <cellStyle name="ColStyle19 2 3 2 3" xfId="17736"/>
    <cellStyle name="ColStyle19 2 3 2 4" xfId="17737"/>
    <cellStyle name="ColStyle19 2 3 3" xfId="17738"/>
    <cellStyle name="ColStyle19 2 3 3 2" xfId="17739"/>
    <cellStyle name="ColStyle19 2 3 3 3" xfId="17740"/>
    <cellStyle name="ColStyle19 2 3 4" xfId="17741"/>
    <cellStyle name="ColStyle19 2 3 5" xfId="17742"/>
    <cellStyle name="ColStyle19 2 3 6" xfId="17743"/>
    <cellStyle name="ColStyle19 2 30" xfId="17744"/>
    <cellStyle name="ColStyle19 2 31" xfId="17745"/>
    <cellStyle name="ColStyle19 2 32" xfId="17746"/>
    <cellStyle name="ColStyle19 2 4" xfId="17747"/>
    <cellStyle name="ColStyle19 2 4 2" xfId="17748"/>
    <cellStyle name="ColStyle19 2 4 2 2" xfId="17749"/>
    <cellStyle name="ColStyle19 2 4 2 3" xfId="17750"/>
    <cellStyle name="ColStyle19 2 4 3" xfId="17751"/>
    <cellStyle name="ColStyle19 2 4 4" xfId="17752"/>
    <cellStyle name="ColStyle19 2 4 5" xfId="17753"/>
    <cellStyle name="ColStyle19 2 5" xfId="17754"/>
    <cellStyle name="ColStyle19 2 5 2" xfId="17755"/>
    <cellStyle name="ColStyle19 2 5 2 2" xfId="17756"/>
    <cellStyle name="ColStyle19 2 5 2 3" xfId="17757"/>
    <cellStyle name="ColStyle19 2 5 3" xfId="17758"/>
    <cellStyle name="ColStyle19 2 5 4" xfId="17759"/>
    <cellStyle name="ColStyle19 2 5 5" xfId="17760"/>
    <cellStyle name="ColStyle19 2 6" xfId="17761"/>
    <cellStyle name="ColStyle19 2 6 2" xfId="17762"/>
    <cellStyle name="ColStyle19 2 6 2 2" xfId="17763"/>
    <cellStyle name="ColStyle19 2 6 2 3" xfId="17764"/>
    <cellStyle name="ColStyle19 2 6 3" xfId="17765"/>
    <cellStyle name="ColStyle19 2 6 4" xfId="17766"/>
    <cellStyle name="ColStyle19 2 6 5" xfId="17767"/>
    <cellStyle name="ColStyle19 2 7" xfId="17768"/>
    <cellStyle name="ColStyle19 2 7 2" xfId="17769"/>
    <cellStyle name="ColStyle19 2 7 2 2" xfId="17770"/>
    <cellStyle name="ColStyle19 2 7 2 3" xfId="17771"/>
    <cellStyle name="ColStyle19 2 7 3" xfId="17772"/>
    <cellStyle name="ColStyle19 2 7 4" xfId="17773"/>
    <cellStyle name="ColStyle19 2 7 5" xfId="17774"/>
    <cellStyle name="ColStyle19 2 8" xfId="17775"/>
    <cellStyle name="ColStyle19 2 8 2" xfId="17776"/>
    <cellStyle name="ColStyle19 2 8 2 2" xfId="17777"/>
    <cellStyle name="ColStyle19 2 8 2 3" xfId="17778"/>
    <cellStyle name="ColStyle19 2 8 3" xfId="17779"/>
    <cellStyle name="ColStyle19 2 8 4" xfId="17780"/>
    <cellStyle name="ColStyle19 2 8 5" xfId="17781"/>
    <cellStyle name="ColStyle19 2 9" xfId="17782"/>
    <cellStyle name="ColStyle19 2 9 2" xfId="17783"/>
    <cellStyle name="ColStyle19 2 9 2 2" xfId="17784"/>
    <cellStyle name="ColStyle19 2 9 2 3" xfId="17785"/>
    <cellStyle name="ColStyle19 2 9 3" xfId="17786"/>
    <cellStyle name="ColStyle19 2 9 4" xfId="17787"/>
    <cellStyle name="ColStyle19 2 9 5" xfId="17788"/>
    <cellStyle name="ColStyle19 20" xfId="17789"/>
    <cellStyle name="ColStyle19 20 10" xfId="17790"/>
    <cellStyle name="ColStyle19 20 2" xfId="17791"/>
    <cellStyle name="ColStyle19 20 2 2" xfId="17792"/>
    <cellStyle name="ColStyle19 20 2 2 2" xfId="17793"/>
    <cellStyle name="ColStyle19 20 2 2 2 2" xfId="17794"/>
    <cellStyle name="ColStyle19 20 2 2 2 3" xfId="17795"/>
    <cellStyle name="ColStyle19 20 2 2 3" xfId="17796"/>
    <cellStyle name="ColStyle19 20 2 2 4" xfId="17797"/>
    <cellStyle name="ColStyle19 20 2 3" xfId="17798"/>
    <cellStyle name="ColStyle19 20 2 3 2" xfId="17799"/>
    <cellStyle name="ColStyle19 20 2 3 3" xfId="17800"/>
    <cellStyle name="ColStyle19 20 2 4" xfId="17801"/>
    <cellStyle name="ColStyle19 20 2 4 2" xfId="17802"/>
    <cellStyle name="ColStyle19 20 2 5" xfId="17803"/>
    <cellStyle name="ColStyle19 20 3" xfId="17804"/>
    <cellStyle name="ColStyle19 20 3 2" xfId="17805"/>
    <cellStyle name="ColStyle19 20 3 2 2" xfId="17806"/>
    <cellStyle name="ColStyle19 20 3 2 3" xfId="17807"/>
    <cellStyle name="ColStyle19 20 3 3" xfId="17808"/>
    <cellStyle name="ColStyle19 20 3 4" xfId="17809"/>
    <cellStyle name="ColStyle19 20 4" xfId="17810"/>
    <cellStyle name="ColStyle19 20 4 2" xfId="17811"/>
    <cellStyle name="ColStyle19 20 4 2 2" xfId="17812"/>
    <cellStyle name="ColStyle19 20 4 2 3" xfId="17813"/>
    <cellStyle name="ColStyle19 20 4 3" xfId="17814"/>
    <cellStyle name="ColStyle19 20 4 4" xfId="17815"/>
    <cellStyle name="ColStyle19 20 5" xfId="17816"/>
    <cellStyle name="ColStyle19 20 5 2" xfId="17817"/>
    <cellStyle name="ColStyle19 20 5 3" xfId="17818"/>
    <cellStyle name="ColStyle19 20 6" xfId="17819"/>
    <cellStyle name="ColStyle19 20 6 2" xfId="17820"/>
    <cellStyle name="ColStyle19 20 6 3" xfId="17821"/>
    <cellStyle name="ColStyle19 20 7" xfId="17822"/>
    <cellStyle name="ColStyle19 20 7 2" xfId="17823"/>
    <cellStyle name="ColStyle19 20 7 3" xfId="17824"/>
    <cellStyle name="ColStyle19 20 8" xfId="17825"/>
    <cellStyle name="ColStyle19 20 9" xfId="17826"/>
    <cellStyle name="ColStyle19 21" xfId="17827"/>
    <cellStyle name="ColStyle19 21 10" xfId="17828"/>
    <cellStyle name="ColStyle19 21 2" xfId="17829"/>
    <cellStyle name="ColStyle19 21 2 2" xfId="17830"/>
    <cellStyle name="ColStyle19 21 2 2 2" xfId="17831"/>
    <cellStyle name="ColStyle19 21 2 2 2 2" xfId="17832"/>
    <cellStyle name="ColStyle19 21 2 2 2 3" xfId="17833"/>
    <cellStyle name="ColStyle19 21 2 2 3" xfId="17834"/>
    <cellStyle name="ColStyle19 21 2 2 4" xfId="17835"/>
    <cellStyle name="ColStyle19 21 2 3" xfId="17836"/>
    <cellStyle name="ColStyle19 21 2 3 2" xfId="17837"/>
    <cellStyle name="ColStyle19 21 2 3 3" xfId="17838"/>
    <cellStyle name="ColStyle19 21 2 4" xfId="17839"/>
    <cellStyle name="ColStyle19 21 2 4 2" xfId="17840"/>
    <cellStyle name="ColStyle19 21 2 5" xfId="17841"/>
    <cellStyle name="ColStyle19 21 3" xfId="17842"/>
    <cellStyle name="ColStyle19 21 3 2" xfId="17843"/>
    <cellStyle name="ColStyle19 21 3 2 2" xfId="17844"/>
    <cellStyle name="ColStyle19 21 3 2 3" xfId="17845"/>
    <cellStyle name="ColStyle19 21 3 3" xfId="17846"/>
    <cellStyle name="ColStyle19 21 3 4" xfId="17847"/>
    <cellStyle name="ColStyle19 21 4" xfId="17848"/>
    <cellStyle name="ColStyle19 21 4 2" xfId="17849"/>
    <cellStyle name="ColStyle19 21 4 2 2" xfId="17850"/>
    <cellStyle name="ColStyle19 21 4 2 3" xfId="17851"/>
    <cellStyle name="ColStyle19 21 4 3" xfId="17852"/>
    <cellStyle name="ColStyle19 21 4 4" xfId="17853"/>
    <cellStyle name="ColStyle19 21 5" xfId="17854"/>
    <cellStyle name="ColStyle19 21 5 2" xfId="17855"/>
    <cellStyle name="ColStyle19 21 5 3" xfId="17856"/>
    <cellStyle name="ColStyle19 21 6" xfId="17857"/>
    <cellStyle name="ColStyle19 21 6 2" xfId="17858"/>
    <cellStyle name="ColStyle19 21 6 3" xfId="17859"/>
    <cellStyle name="ColStyle19 21 7" xfId="17860"/>
    <cellStyle name="ColStyle19 21 7 2" xfId="17861"/>
    <cellStyle name="ColStyle19 21 7 3" xfId="17862"/>
    <cellStyle name="ColStyle19 21 8" xfId="17863"/>
    <cellStyle name="ColStyle19 21 9" xfId="17864"/>
    <cellStyle name="ColStyle19 22" xfId="17865"/>
    <cellStyle name="ColStyle19 22 10" xfId="17866"/>
    <cellStyle name="ColStyle19 22 2" xfId="17867"/>
    <cellStyle name="ColStyle19 22 2 2" xfId="17868"/>
    <cellStyle name="ColStyle19 22 2 2 2" xfId="17869"/>
    <cellStyle name="ColStyle19 22 2 2 2 2" xfId="17870"/>
    <cellStyle name="ColStyle19 22 2 2 2 3" xfId="17871"/>
    <cellStyle name="ColStyle19 22 2 2 3" xfId="17872"/>
    <cellStyle name="ColStyle19 22 2 2 4" xfId="17873"/>
    <cellStyle name="ColStyle19 22 2 3" xfId="17874"/>
    <cellStyle name="ColStyle19 22 2 3 2" xfId="17875"/>
    <cellStyle name="ColStyle19 22 2 3 3" xfId="17876"/>
    <cellStyle name="ColStyle19 22 2 4" xfId="17877"/>
    <cellStyle name="ColStyle19 22 2 4 2" xfId="17878"/>
    <cellStyle name="ColStyle19 22 2 5" xfId="17879"/>
    <cellStyle name="ColStyle19 22 3" xfId="17880"/>
    <cellStyle name="ColStyle19 22 3 2" xfId="17881"/>
    <cellStyle name="ColStyle19 22 3 2 2" xfId="17882"/>
    <cellStyle name="ColStyle19 22 3 2 3" xfId="17883"/>
    <cellStyle name="ColStyle19 22 3 3" xfId="17884"/>
    <cellStyle name="ColStyle19 22 3 4" xfId="17885"/>
    <cellStyle name="ColStyle19 22 4" xfId="17886"/>
    <cellStyle name="ColStyle19 22 4 2" xfId="17887"/>
    <cellStyle name="ColStyle19 22 4 2 2" xfId="17888"/>
    <cellStyle name="ColStyle19 22 4 2 3" xfId="17889"/>
    <cellStyle name="ColStyle19 22 4 3" xfId="17890"/>
    <cellStyle name="ColStyle19 22 4 4" xfId="17891"/>
    <cellStyle name="ColStyle19 22 5" xfId="17892"/>
    <cellStyle name="ColStyle19 22 5 2" xfId="17893"/>
    <cellStyle name="ColStyle19 22 5 3" xfId="17894"/>
    <cellStyle name="ColStyle19 22 6" xfId="17895"/>
    <cellStyle name="ColStyle19 22 6 2" xfId="17896"/>
    <cellStyle name="ColStyle19 22 6 3" xfId="17897"/>
    <cellStyle name="ColStyle19 22 7" xfId="17898"/>
    <cellStyle name="ColStyle19 22 7 2" xfId="17899"/>
    <cellStyle name="ColStyle19 22 7 3" xfId="17900"/>
    <cellStyle name="ColStyle19 22 8" xfId="17901"/>
    <cellStyle name="ColStyle19 22 9" xfId="17902"/>
    <cellStyle name="ColStyle19 23" xfId="17903"/>
    <cellStyle name="ColStyle19 23 10" xfId="17904"/>
    <cellStyle name="ColStyle19 23 2" xfId="17905"/>
    <cellStyle name="ColStyle19 23 2 2" xfId="17906"/>
    <cellStyle name="ColStyle19 23 2 2 2" xfId="17907"/>
    <cellStyle name="ColStyle19 23 2 2 2 2" xfId="17908"/>
    <cellStyle name="ColStyle19 23 2 2 2 3" xfId="17909"/>
    <cellStyle name="ColStyle19 23 2 2 3" xfId="17910"/>
    <cellStyle name="ColStyle19 23 2 2 4" xfId="17911"/>
    <cellStyle name="ColStyle19 23 2 3" xfId="17912"/>
    <cellStyle name="ColStyle19 23 2 3 2" xfId="17913"/>
    <cellStyle name="ColStyle19 23 2 3 3" xfId="17914"/>
    <cellStyle name="ColStyle19 23 2 4" xfId="17915"/>
    <cellStyle name="ColStyle19 23 2 4 2" xfId="17916"/>
    <cellStyle name="ColStyle19 23 2 5" xfId="17917"/>
    <cellStyle name="ColStyle19 23 3" xfId="17918"/>
    <cellStyle name="ColStyle19 23 3 2" xfId="17919"/>
    <cellStyle name="ColStyle19 23 3 2 2" xfId="17920"/>
    <cellStyle name="ColStyle19 23 3 2 3" xfId="17921"/>
    <cellStyle name="ColStyle19 23 3 3" xfId="17922"/>
    <cellStyle name="ColStyle19 23 3 4" xfId="17923"/>
    <cellStyle name="ColStyle19 23 4" xfId="17924"/>
    <cellStyle name="ColStyle19 23 4 2" xfId="17925"/>
    <cellStyle name="ColStyle19 23 4 2 2" xfId="17926"/>
    <cellStyle name="ColStyle19 23 4 2 3" xfId="17927"/>
    <cellStyle name="ColStyle19 23 4 3" xfId="17928"/>
    <cellStyle name="ColStyle19 23 4 4" xfId="17929"/>
    <cellStyle name="ColStyle19 23 5" xfId="17930"/>
    <cellStyle name="ColStyle19 23 5 2" xfId="17931"/>
    <cellStyle name="ColStyle19 23 5 3" xfId="17932"/>
    <cellStyle name="ColStyle19 23 6" xfId="17933"/>
    <cellStyle name="ColStyle19 23 6 2" xfId="17934"/>
    <cellStyle name="ColStyle19 23 6 3" xfId="17935"/>
    <cellStyle name="ColStyle19 23 7" xfId="17936"/>
    <cellStyle name="ColStyle19 23 7 2" xfId="17937"/>
    <cellStyle name="ColStyle19 23 7 3" xfId="17938"/>
    <cellStyle name="ColStyle19 23 8" xfId="17939"/>
    <cellStyle name="ColStyle19 23 9" xfId="17940"/>
    <cellStyle name="ColStyle19 24" xfId="17941"/>
    <cellStyle name="ColStyle19 24 10" xfId="17942"/>
    <cellStyle name="ColStyle19 24 2" xfId="17943"/>
    <cellStyle name="ColStyle19 24 2 2" xfId="17944"/>
    <cellStyle name="ColStyle19 24 2 2 2" xfId="17945"/>
    <cellStyle name="ColStyle19 24 2 2 2 2" xfId="17946"/>
    <cellStyle name="ColStyle19 24 2 2 2 3" xfId="17947"/>
    <cellStyle name="ColStyle19 24 2 2 3" xfId="17948"/>
    <cellStyle name="ColStyle19 24 2 2 4" xfId="17949"/>
    <cellStyle name="ColStyle19 24 2 3" xfId="17950"/>
    <cellStyle name="ColStyle19 24 2 3 2" xfId="17951"/>
    <cellStyle name="ColStyle19 24 2 3 3" xfId="17952"/>
    <cellStyle name="ColStyle19 24 2 4" xfId="17953"/>
    <cellStyle name="ColStyle19 24 2 4 2" xfId="17954"/>
    <cellStyle name="ColStyle19 24 2 5" xfId="17955"/>
    <cellStyle name="ColStyle19 24 3" xfId="17956"/>
    <cellStyle name="ColStyle19 24 3 2" xfId="17957"/>
    <cellStyle name="ColStyle19 24 3 2 2" xfId="17958"/>
    <cellStyle name="ColStyle19 24 3 2 3" xfId="17959"/>
    <cellStyle name="ColStyle19 24 3 3" xfId="17960"/>
    <cellStyle name="ColStyle19 24 3 4" xfId="17961"/>
    <cellStyle name="ColStyle19 24 4" xfId="17962"/>
    <cellStyle name="ColStyle19 24 4 2" xfId="17963"/>
    <cellStyle name="ColStyle19 24 4 2 2" xfId="17964"/>
    <cellStyle name="ColStyle19 24 4 2 3" xfId="17965"/>
    <cellStyle name="ColStyle19 24 4 3" xfId="17966"/>
    <cellStyle name="ColStyle19 24 4 4" xfId="17967"/>
    <cellStyle name="ColStyle19 24 5" xfId="17968"/>
    <cellStyle name="ColStyle19 24 5 2" xfId="17969"/>
    <cellStyle name="ColStyle19 24 5 3" xfId="17970"/>
    <cellStyle name="ColStyle19 24 6" xfId="17971"/>
    <cellStyle name="ColStyle19 24 6 2" xfId="17972"/>
    <cellStyle name="ColStyle19 24 6 3" xfId="17973"/>
    <cellStyle name="ColStyle19 24 7" xfId="17974"/>
    <cellStyle name="ColStyle19 24 7 2" xfId="17975"/>
    <cellStyle name="ColStyle19 24 7 3" xfId="17976"/>
    <cellStyle name="ColStyle19 24 8" xfId="17977"/>
    <cellStyle name="ColStyle19 24 9" xfId="17978"/>
    <cellStyle name="ColStyle19 25" xfId="17979"/>
    <cellStyle name="ColStyle19 25 2" xfId="17980"/>
    <cellStyle name="ColStyle19 25 2 2" xfId="17981"/>
    <cellStyle name="ColStyle19 25 2 2 2" xfId="17982"/>
    <cellStyle name="ColStyle19 25 2 2 2 2" xfId="17983"/>
    <cellStyle name="ColStyle19 25 2 2 2 3" xfId="17984"/>
    <cellStyle name="ColStyle19 25 2 2 3" xfId="17985"/>
    <cellStyle name="ColStyle19 25 2 2 4" xfId="17986"/>
    <cellStyle name="ColStyle19 25 2 3" xfId="17987"/>
    <cellStyle name="ColStyle19 25 2 3 2" xfId="17988"/>
    <cellStyle name="ColStyle19 25 2 3 3" xfId="17989"/>
    <cellStyle name="ColStyle19 25 2 4" xfId="17990"/>
    <cellStyle name="ColStyle19 25 2 4 2" xfId="17991"/>
    <cellStyle name="ColStyle19 25 2 5" xfId="17992"/>
    <cellStyle name="ColStyle19 25 3" xfId="17993"/>
    <cellStyle name="ColStyle19 25 3 2" xfId="17994"/>
    <cellStyle name="ColStyle19 25 3 2 2" xfId="17995"/>
    <cellStyle name="ColStyle19 25 3 2 3" xfId="17996"/>
    <cellStyle name="ColStyle19 25 3 3" xfId="17997"/>
    <cellStyle name="ColStyle19 25 3 4" xfId="17998"/>
    <cellStyle name="ColStyle19 25 4" xfId="17999"/>
    <cellStyle name="ColStyle19 25 4 2" xfId="18000"/>
    <cellStyle name="ColStyle19 25 4 3" xfId="18001"/>
    <cellStyle name="ColStyle19 25 5" xfId="18002"/>
    <cellStyle name="ColStyle19 25 5 2" xfId="18003"/>
    <cellStyle name="ColStyle19 25 5 3" xfId="18004"/>
    <cellStyle name="ColStyle19 25 6" xfId="18005"/>
    <cellStyle name="ColStyle19 25 6 2" xfId="18006"/>
    <cellStyle name="ColStyle19 25 6 3" xfId="18007"/>
    <cellStyle name="ColStyle19 25 7" xfId="18008"/>
    <cellStyle name="ColStyle19 25 8" xfId="18009"/>
    <cellStyle name="ColStyle19 26" xfId="18010"/>
    <cellStyle name="ColStyle19 26 2" xfId="18011"/>
    <cellStyle name="ColStyle19 26 2 2" xfId="18012"/>
    <cellStyle name="ColStyle19 26 2 2 2" xfId="18013"/>
    <cellStyle name="ColStyle19 26 2 2 2 2" xfId="18014"/>
    <cellStyle name="ColStyle19 26 2 2 2 3" xfId="18015"/>
    <cellStyle name="ColStyle19 26 2 2 3" xfId="18016"/>
    <cellStyle name="ColStyle19 26 2 2 4" xfId="18017"/>
    <cellStyle name="ColStyle19 26 2 3" xfId="18018"/>
    <cellStyle name="ColStyle19 26 2 3 2" xfId="18019"/>
    <cellStyle name="ColStyle19 26 2 3 3" xfId="18020"/>
    <cellStyle name="ColStyle19 26 2 4" xfId="18021"/>
    <cellStyle name="ColStyle19 26 2 4 2" xfId="18022"/>
    <cellStyle name="ColStyle19 26 2 5" xfId="18023"/>
    <cellStyle name="ColStyle19 26 3" xfId="18024"/>
    <cellStyle name="ColStyle19 26 3 2" xfId="18025"/>
    <cellStyle name="ColStyle19 26 3 2 2" xfId="18026"/>
    <cellStyle name="ColStyle19 26 3 2 3" xfId="18027"/>
    <cellStyle name="ColStyle19 26 3 3" xfId="18028"/>
    <cellStyle name="ColStyle19 26 3 4" xfId="18029"/>
    <cellStyle name="ColStyle19 26 4" xfId="18030"/>
    <cellStyle name="ColStyle19 26 4 2" xfId="18031"/>
    <cellStyle name="ColStyle19 26 4 3" xfId="18032"/>
    <cellStyle name="ColStyle19 26 5" xfId="18033"/>
    <cellStyle name="ColStyle19 26 5 2" xfId="18034"/>
    <cellStyle name="ColStyle19 26 6" xfId="18035"/>
    <cellStyle name="ColStyle19 27" xfId="18036"/>
    <cellStyle name="ColStyle19 27 2" xfId="18037"/>
    <cellStyle name="ColStyle19 27 2 2" xfId="18038"/>
    <cellStyle name="ColStyle19 27 2 2 2" xfId="18039"/>
    <cellStyle name="ColStyle19 27 2 2 2 2" xfId="18040"/>
    <cellStyle name="ColStyle19 27 2 2 2 3" xfId="18041"/>
    <cellStyle name="ColStyle19 27 2 2 3" xfId="18042"/>
    <cellStyle name="ColStyle19 27 2 2 4" xfId="18043"/>
    <cellStyle name="ColStyle19 27 2 3" xfId="18044"/>
    <cellStyle name="ColStyle19 27 2 3 2" xfId="18045"/>
    <cellStyle name="ColStyle19 27 2 3 3" xfId="18046"/>
    <cellStyle name="ColStyle19 27 2 4" xfId="18047"/>
    <cellStyle name="ColStyle19 27 2 4 2" xfId="18048"/>
    <cellStyle name="ColStyle19 27 2 5" xfId="18049"/>
    <cellStyle name="ColStyle19 27 3" xfId="18050"/>
    <cellStyle name="ColStyle19 27 3 2" xfId="18051"/>
    <cellStyle name="ColStyle19 27 3 2 2" xfId="18052"/>
    <cellStyle name="ColStyle19 27 3 2 3" xfId="18053"/>
    <cellStyle name="ColStyle19 27 3 3" xfId="18054"/>
    <cellStyle name="ColStyle19 27 3 4" xfId="18055"/>
    <cellStyle name="ColStyle19 27 4" xfId="18056"/>
    <cellStyle name="ColStyle19 27 4 2" xfId="18057"/>
    <cellStyle name="ColStyle19 27 4 3" xfId="18058"/>
    <cellStyle name="ColStyle19 27 5" xfId="18059"/>
    <cellStyle name="ColStyle19 27 5 2" xfId="18060"/>
    <cellStyle name="ColStyle19 27 6" xfId="18061"/>
    <cellStyle name="ColStyle19 28" xfId="18062"/>
    <cellStyle name="ColStyle19 28 2" xfId="18063"/>
    <cellStyle name="ColStyle19 28 2 2" xfId="18064"/>
    <cellStyle name="ColStyle19 28 2 2 2" xfId="18065"/>
    <cellStyle name="ColStyle19 28 2 2 2 2" xfId="18066"/>
    <cellStyle name="ColStyle19 28 2 2 2 3" xfId="18067"/>
    <cellStyle name="ColStyle19 28 2 2 3" xfId="18068"/>
    <cellStyle name="ColStyle19 28 2 2 4" xfId="18069"/>
    <cellStyle name="ColStyle19 28 2 3" xfId="18070"/>
    <cellStyle name="ColStyle19 28 2 3 2" xfId="18071"/>
    <cellStyle name="ColStyle19 28 2 3 3" xfId="18072"/>
    <cellStyle name="ColStyle19 28 2 4" xfId="18073"/>
    <cellStyle name="ColStyle19 28 2 4 2" xfId="18074"/>
    <cellStyle name="ColStyle19 28 2 5" xfId="18075"/>
    <cellStyle name="ColStyle19 28 3" xfId="18076"/>
    <cellStyle name="ColStyle19 28 3 2" xfId="18077"/>
    <cellStyle name="ColStyle19 28 3 2 2" xfId="18078"/>
    <cellStyle name="ColStyle19 28 3 2 3" xfId="18079"/>
    <cellStyle name="ColStyle19 28 3 3" xfId="18080"/>
    <cellStyle name="ColStyle19 28 3 4" xfId="18081"/>
    <cellStyle name="ColStyle19 28 4" xfId="18082"/>
    <cellStyle name="ColStyle19 28 4 2" xfId="18083"/>
    <cellStyle name="ColStyle19 28 4 3" xfId="18084"/>
    <cellStyle name="ColStyle19 28 5" xfId="18085"/>
    <cellStyle name="ColStyle19 28 5 2" xfId="18086"/>
    <cellStyle name="ColStyle19 28 6" xfId="18087"/>
    <cellStyle name="ColStyle19 29" xfId="18088"/>
    <cellStyle name="ColStyle19 29 2" xfId="18089"/>
    <cellStyle name="ColStyle19 29 2 2" xfId="18090"/>
    <cellStyle name="ColStyle19 29 2 2 2" xfId="18091"/>
    <cellStyle name="ColStyle19 29 2 2 2 2" xfId="18092"/>
    <cellStyle name="ColStyle19 29 2 2 2 3" xfId="18093"/>
    <cellStyle name="ColStyle19 29 2 2 3" xfId="18094"/>
    <cellStyle name="ColStyle19 29 2 2 4" xfId="18095"/>
    <cellStyle name="ColStyle19 29 2 3" xfId="18096"/>
    <cellStyle name="ColStyle19 29 2 3 2" xfId="18097"/>
    <cellStyle name="ColStyle19 29 2 3 3" xfId="18098"/>
    <cellStyle name="ColStyle19 29 2 4" xfId="18099"/>
    <cellStyle name="ColStyle19 29 2 4 2" xfId="18100"/>
    <cellStyle name="ColStyle19 29 2 5" xfId="18101"/>
    <cellStyle name="ColStyle19 29 3" xfId="18102"/>
    <cellStyle name="ColStyle19 29 3 2" xfId="18103"/>
    <cellStyle name="ColStyle19 29 3 2 2" xfId="18104"/>
    <cellStyle name="ColStyle19 29 3 2 3" xfId="18105"/>
    <cellStyle name="ColStyle19 29 3 3" xfId="18106"/>
    <cellStyle name="ColStyle19 29 3 4" xfId="18107"/>
    <cellStyle name="ColStyle19 29 4" xfId="18108"/>
    <cellStyle name="ColStyle19 29 4 2" xfId="18109"/>
    <cellStyle name="ColStyle19 29 4 3" xfId="18110"/>
    <cellStyle name="ColStyle19 29 5" xfId="18111"/>
    <cellStyle name="ColStyle19 29 5 2" xfId="18112"/>
    <cellStyle name="ColStyle19 29 6" xfId="18113"/>
    <cellStyle name="ColStyle19 3" xfId="18114"/>
    <cellStyle name="ColStyle19 3 10" xfId="18115"/>
    <cellStyle name="ColStyle19 3 10 2" xfId="18116"/>
    <cellStyle name="ColStyle19 3 10 2 2" xfId="18117"/>
    <cellStyle name="ColStyle19 3 10 2 3" xfId="18118"/>
    <cellStyle name="ColStyle19 3 10 3" xfId="18119"/>
    <cellStyle name="ColStyle19 3 10 4" xfId="18120"/>
    <cellStyle name="ColStyle19 3 10 5" xfId="18121"/>
    <cellStyle name="ColStyle19 3 11" xfId="18122"/>
    <cellStyle name="ColStyle19 3 11 2" xfId="18123"/>
    <cellStyle name="ColStyle19 3 11 2 2" xfId="18124"/>
    <cellStyle name="ColStyle19 3 11 2 3" xfId="18125"/>
    <cellStyle name="ColStyle19 3 11 3" xfId="18126"/>
    <cellStyle name="ColStyle19 3 11 4" xfId="18127"/>
    <cellStyle name="ColStyle19 3 11 5" xfId="18128"/>
    <cellStyle name="ColStyle19 3 12" xfId="18129"/>
    <cellStyle name="ColStyle19 3 12 2" xfId="18130"/>
    <cellStyle name="ColStyle19 3 12 2 2" xfId="18131"/>
    <cellStyle name="ColStyle19 3 12 2 3" xfId="18132"/>
    <cellStyle name="ColStyle19 3 12 3" xfId="18133"/>
    <cellStyle name="ColStyle19 3 12 4" xfId="18134"/>
    <cellStyle name="ColStyle19 3 12 5" xfId="18135"/>
    <cellStyle name="ColStyle19 3 13" xfId="18136"/>
    <cellStyle name="ColStyle19 3 13 2" xfId="18137"/>
    <cellStyle name="ColStyle19 3 13 2 2" xfId="18138"/>
    <cellStyle name="ColStyle19 3 13 2 3" xfId="18139"/>
    <cellStyle name="ColStyle19 3 13 3" xfId="18140"/>
    <cellStyle name="ColStyle19 3 13 4" xfId="18141"/>
    <cellStyle name="ColStyle19 3 13 5" xfId="18142"/>
    <cellStyle name="ColStyle19 3 14" xfId="18143"/>
    <cellStyle name="ColStyle19 3 14 2" xfId="18144"/>
    <cellStyle name="ColStyle19 3 14 2 2" xfId="18145"/>
    <cellStyle name="ColStyle19 3 14 2 3" xfId="18146"/>
    <cellStyle name="ColStyle19 3 14 3" xfId="18147"/>
    <cellStyle name="ColStyle19 3 14 4" xfId="18148"/>
    <cellStyle name="ColStyle19 3 14 5" xfId="18149"/>
    <cellStyle name="ColStyle19 3 15" xfId="18150"/>
    <cellStyle name="ColStyle19 3 15 2" xfId="18151"/>
    <cellStyle name="ColStyle19 3 15 2 2" xfId="18152"/>
    <cellStyle name="ColStyle19 3 15 2 3" xfId="18153"/>
    <cellStyle name="ColStyle19 3 15 3" xfId="18154"/>
    <cellStyle name="ColStyle19 3 15 4" xfId="18155"/>
    <cellStyle name="ColStyle19 3 15 5" xfId="18156"/>
    <cellStyle name="ColStyle19 3 16" xfId="18157"/>
    <cellStyle name="ColStyle19 3 16 2" xfId="18158"/>
    <cellStyle name="ColStyle19 3 16 2 2" xfId="18159"/>
    <cellStyle name="ColStyle19 3 16 2 3" xfId="18160"/>
    <cellStyle name="ColStyle19 3 16 3" xfId="18161"/>
    <cellStyle name="ColStyle19 3 16 4" xfId="18162"/>
    <cellStyle name="ColStyle19 3 16 5" xfId="18163"/>
    <cellStyle name="ColStyle19 3 17" xfId="18164"/>
    <cellStyle name="ColStyle19 3 17 2" xfId="18165"/>
    <cellStyle name="ColStyle19 3 17 2 2" xfId="18166"/>
    <cellStyle name="ColStyle19 3 17 2 3" xfId="18167"/>
    <cellStyle name="ColStyle19 3 17 3" xfId="18168"/>
    <cellStyle name="ColStyle19 3 17 4" xfId="18169"/>
    <cellStyle name="ColStyle19 3 17 5" xfId="18170"/>
    <cellStyle name="ColStyle19 3 18" xfId="18171"/>
    <cellStyle name="ColStyle19 3 18 2" xfId="18172"/>
    <cellStyle name="ColStyle19 3 18 2 2" xfId="18173"/>
    <cellStyle name="ColStyle19 3 18 2 3" xfId="18174"/>
    <cellStyle name="ColStyle19 3 18 3" xfId="18175"/>
    <cellStyle name="ColStyle19 3 18 4" xfId="18176"/>
    <cellStyle name="ColStyle19 3 18 5" xfId="18177"/>
    <cellStyle name="ColStyle19 3 19" xfId="18178"/>
    <cellStyle name="ColStyle19 3 19 2" xfId="18179"/>
    <cellStyle name="ColStyle19 3 19 2 2" xfId="18180"/>
    <cellStyle name="ColStyle19 3 19 2 3" xfId="18181"/>
    <cellStyle name="ColStyle19 3 19 3" xfId="18182"/>
    <cellStyle name="ColStyle19 3 19 4" xfId="18183"/>
    <cellStyle name="ColStyle19 3 19 5" xfId="18184"/>
    <cellStyle name="ColStyle19 3 2" xfId="18185"/>
    <cellStyle name="ColStyle19 3 2 2" xfId="18186"/>
    <cellStyle name="ColStyle19 3 2 2 2" xfId="18187"/>
    <cellStyle name="ColStyle19 3 2 2 2 2" xfId="18188"/>
    <cellStyle name="ColStyle19 3 2 2 2 3" xfId="18189"/>
    <cellStyle name="ColStyle19 3 2 2 3" xfId="18190"/>
    <cellStyle name="ColStyle19 3 2 2 4" xfId="18191"/>
    <cellStyle name="ColStyle19 3 2 3" xfId="18192"/>
    <cellStyle name="ColStyle19 3 2 3 2" xfId="18193"/>
    <cellStyle name="ColStyle19 3 2 3 2 2" xfId="18194"/>
    <cellStyle name="ColStyle19 3 2 3 2 3" xfId="18195"/>
    <cellStyle name="ColStyle19 3 2 3 3" xfId="18196"/>
    <cellStyle name="ColStyle19 3 2 3 4" xfId="18197"/>
    <cellStyle name="ColStyle19 3 2 4" xfId="18198"/>
    <cellStyle name="ColStyle19 3 2 4 2" xfId="18199"/>
    <cellStyle name="ColStyle19 3 2 4 3" xfId="18200"/>
    <cellStyle name="ColStyle19 3 2 5" xfId="18201"/>
    <cellStyle name="ColStyle19 3 2 5 2" xfId="18202"/>
    <cellStyle name="ColStyle19 3 2 6" xfId="18203"/>
    <cellStyle name="ColStyle19 3 2 7" xfId="18204"/>
    <cellStyle name="ColStyle19 3 20" xfId="18205"/>
    <cellStyle name="ColStyle19 3 20 2" xfId="18206"/>
    <cellStyle name="ColStyle19 3 20 2 2" xfId="18207"/>
    <cellStyle name="ColStyle19 3 20 2 3" xfId="18208"/>
    <cellStyle name="ColStyle19 3 20 3" xfId="18209"/>
    <cellStyle name="ColStyle19 3 20 4" xfId="18210"/>
    <cellStyle name="ColStyle19 3 20 5" xfId="18211"/>
    <cellStyle name="ColStyle19 3 21" xfId="18212"/>
    <cellStyle name="ColStyle19 3 21 2" xfId="18213"/>
    <cellStyle name="ColStyle19 3 21 2 2" xfId="18214"/>
    <cellStyle name="ColStyle19 3 21 2 3" xfId="18215"/>
    <cellStyle name="ColStyle19 3 21 3" xfId="18216"/>
    <cellStyle name="ColStyle19 3 21 4" xfId="18217"/>
    <cellStyle name="ColStyle19 3 21 5" xfId="18218"/>
    <cellStyle name="ColStyle19 3 22" xfId="18219"/>
    <cellStyle name="ColStyle19 3 22 2" xfId="18220"/>
    <cellStyle name="ColStyle19 3 22 2 2" xfId="18221"/>
    <cellStyle name="ColStyle19 3 22 2 3" xfId="18222"/>
    <cellStyle name="ColStyle19 3 22 3" xfId="18223"/>
    <cellStyle name="ColStyle19 3 22 4" xfId="18224"/>
    <cellStyle name="ColStyle19 3 23" xfId="18225"/>
    <cellStyle name="ColStyle19 3 23 2" xfId="18226"/>
    <cellStyle name="ColStyle19 3 23 3" xfId="18227"/>
    <cellStyle name="ColStyle19 3 24" xfId="18228"/>
    <cellStyle name="ColStyle19 3 24 2" xfId="18229"/>
    <cellStyle name="ColStyle19 3 24 3" xfId="18230"/>
    <cellStyle name="ColStyle19 3 25" xfId="18231"/>
    <cellStyle name="ColStyle19 3 25 2" xfId="18232"/>
    <cellStyle name="ColStyle19 3 25 3" xfId="18233"/>
    <cellStyle name="ColStyle19 3 26" xfId="18234"/>
    <cellStyle name="ColStyle19 3 26 2" xfId="18235"/>
    <cellStyle name="ColStyle19 3 27" xfId="18236"/>
    <cellStyle name="ColStyle19 3 27 2" xfId="18237"/>
    <cellStyle name="ColStyle19 3 28" xfId="18238"/>
    <cellStyle name="ColStyle19 3 29" xfId="18239"/>
    <cellStyle name="ColStyle19 3 3" xfId="18240"/>
    <cellStyle name="ColStyle19 3 3 2" xfId="18241"/>
    <cellStyle name="ColStyle19 3 3 2 2" xfId="18242"/>
    <cellStyle name="ColStyle19 3 3 2 2 2" xfId="18243"/>
    <cellStyle name="ColStyle19 3 3 2 2 3" xfId="18244"/>
    <cellStyle name="ColStyle19 3 3 2 3" xfId="18245"/>
    <cellStyle name="ColStyle19 3 3 2 4" xfId="18246"/>
    <cellStyle name="ColStyle19 3 3 3" xfId="18247"/>
    <cellStyle name="ColStyle19 3 3 3 2" xfId="18248"/>
    <cellStyle name="ColStyle19 3 3 3 3" xfId="18249"/>
    <cellStyle name="ColStyle19 3 3 4" xfId="18250"/>
    <cellStyle name="ColStyle19 3 3 5" xfId="18251"/>
    <cellStyle name="ColStyle19 3 3 6" xfId="18252"/>
    <cellStyle name="ColStyle19 3 30" xfId="18253"/>
    <cellStyle name="ColStyle19 3 31" xfId="18254"/>
    <cellStyle name="ColStyle19 3 32" xfId="18255"/>
    <cellStyle name="ColStyle19 3 4" xfId="18256"/>
    <cellStyle name="ColStyle19 3 4 2" xfId="18257"/>
    <cellStyle name="ColStyle19 3 4 2 2" xfId="18258"/>
    <cellStyle name="ColStyle19 3 4 2 3" xfId="18259"/>
    <cellStyle name="ColStyle19 3 4 3" xfId="18260"/>
    <cellStyle name="ColStyle19 3 4 4" xfId="18261"/>
    <cellStyle name="ColStyle19 3 4 5" xfId="18262"/>
    <cellStyle name="ColStyle19 3 5" xfId="18263"/>
    <cellStyle name="ColStyle19 3 5 2" xfId="18264"/>
    <cellStyle name="ColStyle19 3 5 2 2" xfId="18265"/>
    <cellStyle name="ColStyle19 3 5 2 3" xfId="18266"/>
    <cellStyle name="ColStyle19 3 5 3" xfId="18267"/>
    <cellStyle name="ColStyle19 3 5 4" xfId="18268"/>
    <cellStyle name="ColStyle19 3 5 5" xfId="18269"/>
    <cellStyle name="ColStyle19 3 6" xfId="18270"/>
    <cellStyle name="ColStyle19 3 6 2" xfId="18271"/>
    <cellStyle name="ColStyle19 3 6 2 2" xfId="18272"/>
    <cellStyle name="ColStyle19 3 6 2 3" xfId="18273"/>
    <cellStyle name="ColStyle19 3 6 3" xfId="18274"/>
    <cellStyle name="ColStyle19 3 6 4" xfId="18275"/>
    <cellStyle name="ColStyle19 3 6 5" xfId="18276"/>
    <cellStyle name="ColStyle19 3 7" xfId="18277"/>
    <cellStyle name="ColStyle19 3 7 2" xfId="18278"/>
    <cellStyle name="ColStyle19 3 7 2 2" xfId="18279"/>
    <cellStyle name="ColStyle19 3 7 2 3" xfId="18280"/>
    <cellStyle name="ColStyle19 3 7 3" xfId="18281"/>
    <cellStyle name="ColStyle19 3 7 4" xfId="18282"/>
    <cellStyle name="ColStyle19 3 7 5" xfId="18283"/>
    <cellStyle name="ColStyle19 3 8" xfId="18284"/>
    <cellStyle name="ColStyle19 3 8 2" xfId="18285"/>
    <cellStyle name="ColStyle19 3 8 2 2" xfId="18286"/>
    <cellStyle name="ColStyle19 3 8 2 3" xfId="18287"/>
    <cellStyle name="ColStyle19 3 8 3" xfId="18288"/>
    <cellStyle name="ColStyle19 3 8 4" xfId="18289"/>
    <cellStyle name="ColStyle19 3 8 5" xfId="18290"/>
    <cellStyle name="ColStyle19 3 9" xfId="18291"/>
    <cellStyle name="ColStyle19 3 9 2" xfId="18292"/>
    <cellStyle name="ColStyle19 3 9 2 2" xfId="18293"/>
    <cellStyle name="ColStyle19 3 9 2 3" xfId="18294"/>
    <cellStyle name="ColStyle19 3 9 3" xfId="18295"/>
    <cellStyle name="ColStyle19 3 9 4" xfId="18296"/>
    <cellStyle name="ColStyle19 3 9 5" xfId="18297"/>
    <cellStyle name="ColStyle19 30" xfId="18298"/>
    <cellStyle name="ColStyle19 30 2" xfId="18299"/>
    <cellStyle name="ColStyle19 30 2 2" xfId="18300"/>
    <cellStyle name="ColStyle19 30 2 2 2" xfId="18301"/>
    <cellStyle name="ColStyle19 30 2 2 2 2" xfId="18302"/>
    <cellStyle name="ColStyle19 30 2 2 2 3" xfId="18303"/>
    <cellStyle name="ColStyle19 30 2 2 3" xfId="18304"/>
    <cellStyle name="ColStyle19 30 2 2 4" xfId="18305"/>
    <cellStyle name="ColStyle19 30 2 3" xfId="18306"/>
    <cellStyle name="ColStyle19 30 2 3 2" xfId="18307"/>
    <cellStyle name="ColStyle19 30 2 3 3" xfId="18308"/>
    <cellStyle name="ColStyle19 30 2 4" xfId="18309"/>
    <cellStyle name="ColStyle19 30 2 4 2" xfId="18310"/>
    <cellStyle name="ColStyle19 30 2 5" xfId="18311"/>
    <cellStyle name="ColStyle19 30 3" xfId="18312"/>
    <cellStyle name="ColStyle19 30 3 2" xfId="18313"/>
    <cellStyle name="ColStyle19 30 3 2 2" xfId="18314"/>
    <cellStyle name="ColStyle19 30 3 2 3" xfId="18315"/>
    <cellStyle name="ColStyle19 30 3 3" xfId="18316"/>
    <cellStyle name="ColStyle19 30 3 4" xfId="18317"/>
    <cellStyle name="ColStyle19 30 4" xfId="18318"/>
    <cellStyle name="ColStyle19 30 4 2" xfId="18319"/>
    <cellStyle name="ColStyle19 30 4 3" xfId="18320"/>
    <cellStyle name="ColStyle19 30 5" xfId="18321"/>
    <cellStyle name="ColStyle19 30 5 2" xfId="18322"/>
    <cellStyle name="ColStyle19 30 6" xfId="18323"/>
    <cellStyle name="ColStyle19 31" xfId="18324"/>
    <cellStyle name="ColStyle19 31 2" xfId="18325"/>
    <cellStyle name="ColStyle19 31 2 2" xfId="18326"/>
    <cellStyle name="ColStyle19 31 2 2 2" xfId="18327"/>
    <cellStyle name="ColStyle19 31 2 2 2 2" xfId="18328"/>
    <cellStyle name="ColStyle19 31 2 2 2 3" xfId="18329"/>
    <cellStyle name="ColStyle19 31 2 2 3" xfId="18330"/>
    <cellStyle name="ColStyle19 31 2 2 4" xfId="18331"/>
    <cellStyle name="ColStyle19 31 2 3" xfId="18332"/>
    <cellStyle name="ColStyle19 31 2 3 2" xfId="18333"/>
    <cellStyle name="ColStyle19 31 2 3 3" xfId="18334"/>
    <cellStyle name="ColStyle19 31 2 4" xfId="18335"/>
    <cellStyle name="ColStyle19 31 2 4 2" xfId="18336"/>
    <cellStyle name="ColStyle19 31 2 5" xfId="18337"/>
    <cellStyle name="ColStyle19 31 3" xfId="18338"/>
    <cellStyle name="ColStyle19 31 3 2" xfId="18339"/>
    <cellStyle name="ColStyle19 31 3 2 2" xfId="18340"/>
    <cellStyle name="ColStyle19 31 3 2 3" xfId="18341"/>
    <cellStyle name="ColStyle19 31 3 3" xfId="18342"/>
    <cellStyle name="ColStyle19 31 3 4" xfId="18343"/>
    <cellStyle name="ColStyle19 31 4" xfId="18344"/>
    <cellStyle name="ColStyle19 31 4 2" xfId="18345"/>
    <cellStyle name="ColStyle19 31 4 3" xfId="18346"/>
    <cellStyle name="ColStyle19 31 5" xfId="18347"/>
    <cellStyle name="ColStyle19 31 5 2" xfId="18348"/>
    <cellStyle name="ColStyle19 31 6" xfId="18349"/>
    <cellStyle name="ColStyle19 32" xfId="18350"/>
    <cellStyle name="ColStyle19 32 2" xfId="18351"/>
    <cellStyle name="ColStyle19 32 2 2" xfId="18352"/>
    <cellStyle name="ColStyle19 32 2 2 2" xfId="18353"/>
    <cellStyle name="ColStyle19 32 2 2 2 2" xfId="18354"/>
    <cellStyle name="ColStyle19 32 2 2 2 3" xfId="18355"/>
    <cellStyle name="ColStyle19 32 2 2 3" xfId="18356"/>
    <cellStyle name="ColStyle19 32 2 2 4" xfId="18357"/>
    <cellStyle name="ColStyle19 32 2 3" xfId="18358"/>
    <cellStyle name="ColStyle19 32 2 3 2" xfId="18359"/>
    <cellStyle name="ColStyle19 32 2 3 3" xfId="18360"/>
    <cellStyle name="ColStyle19 32 2 4" xfId="18361"/>
    <cellStyle name="ColStyle19 32 2 4 2" xfId="18362"/>
    <cellStyle name="ColStyle19 32 2 5" xfId="18363"/>
    <cellStyle name="ColStyle19 32 3" xfId="18364"/>
    <cellStyle name="ColStyle19 32 3 2" xfId="18365"/>
    <cellStyle name="ColStyle19 32 3 2 2" xfId="18366"/>
    <cellStyle name="ColStyle19 32 3 2 3" xfId="18367"/>
    <cellStyle name="ColStyle19 32 3 3" xfId="18368"/>
    <cellStyle name="ColStyle19 32 3 4" xfId="18369"/>
    <cellStyle name="ColStyle19 32 4" xfId="18370"/>
    <cellStyle name="ColStyle19 32 4 2" xfId="18371"/>
    <cellStyle name="ColStyle19 32 4 3" xfId="18372"/>
    <cellStyle name="ColStyle19 32 5" xfId="18373"/>
    <cellStyle name="ColStyle19 32 5 2" xfId="18374"/>
    <cellStyle name="ColStyle19 32 6" xfId="18375"/>
    <cellStyle name="ColStyle19 33" xfId="18376"/>
    <cellStyle name="ColStyle19 33 2" xfId="18377"/>
    <cellStyle name="ColStyle19 33 2 2" xfId="18378"/>
    <cellStyle name="ColStyle19 33 2 2 2" xfId="18379"/>
    <cellStyle name="ColStyle19 33 2 2 2 2" xfId="18380"/>
    <cellStyle name="ColStyle19 33 2 2 2 3" xfId="18381"/>
    <cellStyle name="ColStyle19 33 2 2 3" xfId="18382"/>
    <cellStyle name="ColStyle19 33 2 2 4" xfId="18383"/>
    <cellStyle name="ColStyle19 33 2 3" xfId="18384"/>
    <cellStyle name="ColStyle19 33 2 3 2" xfId="18385"/>
    <cellStyle name="ColStyle19 33 2 3 3" xfId="18386"/>
    <cellStyle name="ColStyle19 33 2 4" xfId="18387"/>
    <cellStyle name="ColStyle19 33 2 4 2" xfId="18388"/>
    <cellStyle name="ColStyle19 33 2 5" xfId="18389"/>
    <cellStyle name="ColStyle19 33 3" xfId="18390"/>
    <cellStyle name="ColStyle19 33 3 2" xfId="18391"/>
    <cellStyle name="ColStyle19 33 3 2 2" xfId="18392"/>
    <cellStyle name="ColStyle19 33 3 2 3" xfId="18393"/>
    <cellStyle name="ColStyle19 33 3 3" xfId="18394"/>
    <cellStyle name="ColStyle19 33 3 4" xfId="18395"/>
    <cellStyle name="ColStyle19 33 4" xfId="18396"/>
    <cellStyle name="ColStyle19 33 4 2" xfId="18397"/>
    <cellStyle name="ColStyle19 33 4 3" xfId="18398"/>
    <cellStyle name="ColStyle19 33 5" xfId="18399"/>
    <cellStyle name="ColStyle19 33 5 2" xfId="18400"/>
    <cellStyle name="ColStyle19 33 6" xfId="18401"/>
    <cellStyle name="ColStyle19 34" xfId="18402"/>
    <cellStyle name="ColStyle19 34 2" xfId="18403"/>
    <cellStyle name="ColStyle19 34 2 2" xfId="18404"/>
    <cellStyle name="ColStyle19 34 2 2 2" xfId="18405"/>
    <cellStyle name="ColStyle19 34 2 2 2 2" xfId="18406"/>
    <cellStyle name="ColStyle19 34 2 2 2 3" xfId="18407"/>
    <cellStyle name="ColStyle19 34 2 2 3" xfId="18408"/>
    <cellStyle name="ColStyle19 34 2 2 4" xfId="18409"/>
    <cellStyle name="ColStyle19 34 2 3" xfId="18410"/>
    <cellStyle name="ColStyle19 34 2 3 2" xfId="18411"/>
    <cellStyle name="ColStyle19 34 2 3 3" xfId="18412"/>
    <cellStyle name="ColStyle19 34 2 4" xfId="18413"/>
    <cellStyle name="ColStyle19 34 2 4 2" xfId="18414"/>
    <cellStyle name="ColStyle19 34 2 5" xfId="18415"/>
    <cellStyle name="ColStyle19 34 3" xfId="18416"/>
    <cellStyle name="ColStyle19 34 3 2" xfId="18417"/>
    <cellStyle name="ColStyle19 34 3 2 2" xfId="18418"/>
    <cellStyle name="ColStyle19 34 3 2 3" xfId="18419"/>
    <cellStyle name="ColStyle19 34 3 3" xfId="18420"/>
    <cellStyle name="ColStyle19 34 3 4" xfId="18421"/>
    <cellStyle name="ColStyle19 34 4" xfId="18422"/>
    <cellStyle name="ColStyle19 34 4 2" xfId="18423"/>
    <cellStyle name="ColStyle19 34 4 3" xfId="18424"/>
    <cellStyle name="ColStyle19 34 5" xfId="18425"/>
    <cellStyle name="ColStyle19 34 5 2" xfId="18426"/>
    <cellStyle name="ColStyle19 34 6" xfId="18427"/>
    <cellStyle name="ColStyle19 35" xfId="18428"/>
    <cellStyle name="ColStyle19 35 2" xfId="18429"/>
    <cellStyle name="ColStyle19 35 2 2" xfId="18430"/>
    <cellStyle name="ColStyle19 35 2 2 2" xfId="18431"/>
    <cellStyle name="ColStyle19 35 2 2 2 2" xfId="18432"/>
    <cellStyle name="ColStyle19 35 2 2 2 3" xfId="18433"/>
    <cellStyle name="ColStyle19 35 2 2 3" xfId="18434"/>
    <cellStyle name="ColStyle19 35 2 2 4" xfId="18435"/>
    <cellStyle name="ColStyle19 35 2 3" xfId="18436"/>
    <cellStyle name="ColStyle19 35 2 3 2" xfId="18437"/>
    <cellStyle name="ColStyle19 35 2 3 3" xfId="18438"/>
    <cellStyle name="ColStyle19 35 2 4" xfId="18439"/>
    <cellStyle name="ColStyle19 35 2 4 2" xfId="18440"/>
    <cellStyle name="ColStyle19 35 2 5" xfId="18441"/>
    <cellStyle name="ColStyle19 35 3" xfId="18442"/>
    <cellStyle name="ColStyle19 35 3 2" xfId="18443"/>
    <cellStyle name="ColStyle19 35 3 2 2" xfId="18444"/>
    <cellStyle name="ColStyle19 35 3 2 3" xfId="18445"/>
    <cellStyle name="ColStyle19 35 3 3" xfId="18446"/>
    <cellStyle name="ColStyle19 35 3 4" xfId="18447"/>
    <cellStyle name="ColStyle19 35 4" xfId="18448"/>
    <cellStyle name="ColStyle19 35 4 2" xfId="18449"/>
    <cellStyle name="ColStyle19 35 4 3" xfId="18450"/>
    <cellStyle name="ColStyle19 35 5" xfId="18451"/>
    <cellStyle name="ColStyle19 35 5 2" xfId="18452"/>
    <cellStyle name="ColStyle19 35 6" xfId="18453"/>
    <cellStyle name="ColStyle19 36" xfId="18454"/>
    <cellStyle name="ColStyle19 36 2" xfId="18455"/>
    <cellStyle name="ColStyle19 36 2 2" xfId="18456"/>
    <cellStyle name="ColStyle19 36 2 2 2" xfId="18457"/>
    <cellStyle name="ColStyle19 36 2 2 3" xfId="18458"/>
    <cellStyle name="ColStyle19 36 2 3" xfId="18459"/>
    <cellStyle name="ColStyle19 36 2 4" xfId="18460"/>
    <cellStyle name="ColStyle19 36 3" xfId="18461"/>
    <cellStyle name="ColStyle19 36 3 2" xfId="18462"/>
    <cellStyle name="ColStyle19 36 3 3" xfId="18463"/>
    <cellStyle name="ColStyle19 36 4" xfId="18464"/>
    <cellStyle name="ColStyle19 36 4 2" xfId="18465"/>
    <cellStyle name="ColStyle19 36 5" xfId="18466"/>
    <cellStyle name="ColStyle19 37" xfId="18467"/>
    <cellStyle name="ColStyle19 37 2" xfId="18468"/>
    <cellStyle name="ColStyle19 37 2 2" xfId="18469"/>
    <cellStyle name="ColStyle19 37 2 2 2" xfId="18470"/>
    <cellStyle name="ColStyle19 37 2 2 3" xfId="18471"/>
    <cellStyle name="ColStyle19 37 2 3" xfId="18472"/>
    <cellStyle name="ColStyle19 37 2 4" xfId="18473"/>
    <cellStyle name="ColStyle19 37 3" xfId="18474"/>
    <cellStyle name="ColStyle19 37 3 2" xfId="18475"/>
    <cellStyle name="ColStyle19 37 3 3" xfId="18476"/>
    <cellStyle name="ColStyle19 37 4" xfId="18477"/>
    <cellStyle name="ColStyle19 37 4 2" xfId="18478"/>
    <cellStyle name="ColStyle19 37 5" xfId="18479"/>
    <cellStyle name="ColStyle19 38" xfId="18480"/>
    <cellStyle name="ColStyle19 38 2" xfId="18481"/>
    <cellStyle name="ColStyle19 38 2 2" xfId="18482"/>
    <cellStyle name="ColStyle19 38 2 2 2" xfId="18483"/>
    <cellStyle name="ColStyle19 38 2 2 3" xfId="18484"/>
    <cellStyle name="ColStyle19 38 2 3" xfId="18485"/>
    <cellStyle name="ColStyle19 38 2 4" xfId="18486"/>
    <cellStyle name="ColStyle19 38 3" xfId="18487"/>
    <cellStyle name="ColStyle19 38 3 2" xfId="18488"/>
    <cellStyle name="ColStyle19 38 3 3" xfId="18489"/>
    <cellStyle name="ColStyle19 38 4" xfId="18490"/>
    <cellStyle name="ColStyle19 38 4 2" xfId="18491"/>
    <cellStyle name="ColStyle19 38 5" xfId="18492"/>
    <cellStyle name="ColStyle19 39" xfId="18493"/>
    <cellStyle name="ColStyle19 39 2" xfId="18494"/>
    <cellStyle name="ColStyle19 39 2 2" xfId="18495"/>
    <cellStyle name="ColStyle19 39 2 3" xfId="18496"/>
    <cellStyle name="ColStyle19 39 3" xfId="18497"/>
    <cellStyle name="ColStyle19 39 4" xfId="18498"/>
    <cellStyle name="ColStyle19 4" xfId="18499"/>
    <cellStyle name="ColStyle19 4 10" xfId="18500"/>
    <cellStyle name="ColStyle19 4 11" xfId="18501"/>
    <cellStyle name="ColStyle19 4 12" xfId="18502"/>
    <cellStyle name="ColStyle19 4 13" xfId="18503"/>
    <cellStyle name="ColStyle19 4 14" xfId="18504"/>
    <cellStyle name="ColStyle19 4 2" xfId="18505"/>
    <cellStyle name="ColStyle19 4 2 2" xfId="18506"/>
    <cellStyle name="ColStyle19 4 2 2 2" xfId="18507"/>
    <cellStyle name="ColStyle19 4 2 2 2 2" xfId="18508"/>
    <cellStyle name="ColStyle19 4 2 2 2 3" xfId="18509"/>
    <cellStyle name="ColStyle19 4 2 2 3" xfId="18510"/>
    <cellStyle name="ColStyle19 4 2 2 4" xfId="18511"/>
    <cellStyle name="ColStyle19 4 2 3" xfId="18512"/>
    <cellStyle name="ColStyle19 4 2 3 2" xfId="18513"/>
    <cellStyle name="ColStyle19 4 2 3 3" xfId="18514"/>
    <cellStyle name="ColStyle19 4 2 4" xfId="18515"/>
    <cellStyle name="ColStyle19 4 2 4 2" xfId="18516"/>
    <cellStyle name="ColStyle19 4 2 5" xfId="18517"/>
    <cellStyle name="ColStyle19 4 3" xfId="18518"/>
    <cellStyle name="ColStyle19 4 3 2" xfId="18519"/>
    <cellStyle name="ColStyle19 4 3 2 2" xfId="18520"/>
    <cellStyle name="ColStyle19 4 3 2 3" xfId="18521"/>
    <cellStyle name="ColStyle19 4 3 3" xfId="18522"/>
    <cellStyle name="ColStyle19 4 3 4" xfId="18523"/>
    <cellStyle name="ColStyle19 4 4" xfId="18524"/>
    <cellStyle name="ColStyle19 4 4 2" xfId="18525"/>
    <cellStyle name="ColStyle19 4 4 2 2" xfId="18526"/>
    <cellStyle name="ColStyle19 4 4 2 3" xfId="18527"/>
    <cellStyle name="ColStyle19 4 4 3" xfId="18528"/>
    <cellStyle name="ColStyle19 4 4 4" xfId="18529"/>
    <cellStyle name="ColStyle19 4 5" xfId="18530"/>
    <cellStyle name="ColStyle19 4 5 2" xfId="18531"/>
    <cellStyle name="ColStyle19 4 5 3" xfId="18532"/>
    <cellStyle name="ColStyle19 4 6" xfId="18533"/>
    <cellStyle name="ColStyle19 4 6 2" xfId="18534"/>
    <cellStyle name="ColStyle19 4 6 3" xfId="18535"/>
    <cellStyle name="ColStyle19 4 7" xfId="18536"/>
    <cellStyle name="ColStyle19 4 7 2" xfId="18537"/>
    <cellStyle name="ColStyle19 4 7 3" xfId="18538"/>
    <cellStyle name="ColStyle19 4 8" xfId="18539"/>
    <cellStyle name="ColStyle19 4 8 2" xfId="18540"/>
    <cellStyle name="ColStyle19 4 9" xfId="18541"/>
    <cellStyle name="ColStyle19 4 9 2" xfId="18542"/>
    <cellStyle name="ColStyle19 40" xfId="18543"/>
    <cellStyle name="ColStyle19 40 2" xfId="18544"/>
    <cellStyle name="ColStyle19 40 2 2" xfId="18545"/>
    <cellStyle name="ColStyle19 40 2 3" xfId="18546"/>
    <cellStyle name="ColStyle19 40 3" xfId="18547"/>
    <cellStyle name="ColStyle19 40 4" xfId="18548"/>
    <cellStyle name="ColStyle19 41" xfId="18549"/>
    <cellStyle name="ColStyle19 41 2" xfId="18550"/>
    <cellStyle name="ColStyle19 41 2 2" xfId="18551"/>
    <cellStyle name="ColStyle19 41 2 3" xfId="18552"/>
    <cellStyle name="ColStyle19 41 3" xfId="18553"/>
    <cellStyle name="ColStyle19 41 4" xfId="18554"/>
    <cellStyle name="ColStyle19 42" xfId="18555"/>
    <cellStyle name="ColStyle19 42 2" xfId="18556"/>
    <cellStyle name="ColStyle19 42 2 2" xfId="18557"/>
    <cellStyle name="ColStyle19 42 2 3" xfId="18558"/>
    <cellStyle name="ColStyle19 42 3" xfId="18559"/>
    <cellStyle name="ColStyle19 42 4" xfId="18560"/>
    <cellStyle name="ColStyle19 43" xfId="18561"/>
    <cellStyle name="ColStyle19 43 2" xfId="18562"/>
    <cellStyle name="ColStyle19 43 3" xfId="18563"/>
    <cellStyle name="ColStyle19 44" xfId="18564"/>
    <cellStyle name="ColStyle19 44 2" xfId="18565"/>
    <cellStyle name="ColStyle19 44 3" xfId="18566"/>
    <cellStyle name="ColStyle19 45" xfId="18567"/>
    <cellStyle name="ColStyle19 45 2" xfId="18568"/>
    <cellStyle name="ColStyle19 46" xfId="18569"/>
    <cellStyle name="ColStyle19 46 2" xfId="18570"/>
    <cellStyle name="ColStyle19 47" xfId="18571"/>
    <cellStyle name="ColStyle19 48" xfId="18572"/>
    <cellStyle name="ColStyle19 49" xfId="18573"/>
    <cellStyle name="ColStyle19 5" xfId="18574"/>
    <cellStyle name="ColStyle19 5 10" xfId="18575"/>
    <cellStyle name="ColStyle19 5 11" xfId="18576"/>
    <cellStyle name="ColStyle19 5 12" xfId="18577"/>
    <cellStyle name="ColStyle19 5 13" xfId="18578"/>
    <cellStyle name="ColStyle19 5 14" xfId="18579"/>
    <cellStyle name="ColStyle19 5 2" xfId="18580"/>
    <cellStyle name="ColStyle19 5 2 2" xfId="18581"/>
    <cellStyle name="ColStyle19 5 2 2 2" xfId="18582"/>
    <cellStyle name="ColStyle19 5 2 2 2 2" xfId="18583"/>
    <cellStyle name="ColStyle19 5 2 2 2 3" xfId="18584"/>
    <cellStyle name="ColStyle19 5 2 2 3" xfId="18585"/>
    <cellStyle name="ColStyle19 5 2 2 4" xfId="18586"/>
    <cellStyle name="ColStyle19 5 2 3" xfId="18587"/>
    <cellStyle name="ColStyle19 5 2 3 2" xfId="18588"/>
    <cellStyle name="ColStyle19 5 2 3 3" xfId="18589"/>
    <cellStyle name="ColStyle19 5 2 4" xfId="18590"/>
    <cellStyle name="ColStyle19 5 2 4 2" xfId="18591"/>
    <cellStyle name="ColStyle19 5 2 5" xfId="18592"/>
    <cellStyle name="ColStyle19 5 3" xfId="18593"/>
    <cellStyle name="ColStyle19 5 3 2" xfId="18594"/>
    <cellStyle name="ColStyle19 5 3 2 2" xfId="18595"/>
    <cellStyle name="ColStyle19 5 3 2 3" xfId="18596"/>
    <cellStyle name="ColStyle19 5 3 3" xfId="18597"/>
    <cellStyle name="ColStyle19 5 3 4" xfId="18598"/>
    <cellStyle name="ColStyle19 5 4" xfId="18599"/>
    <cellStyle name="ColStyle19 5 4 2" xfId="18600"/>
    <cellStyle name="ColStyle19 5 4 2 2" xfId="18601"/>
    <cellStyle name="ColStyle19 5 4 2 3" xfId="18602"/>
    <cellStyle name="ColStyle19 5 4 3" xfId="18603"/>
    <cellStyle name="ColStyle19 5 4 4" xfId="18604"/>
    <cellStyle name="ColStyle19 5 5" xfId="18605"/>
    <cellStyle name="ColStyle19 5 5 2" xfId="18606"/>
    <cellStyle name="ColStyle19 5 5 3" xfId="18607"/>
    <cellStyle name="ColStyle19 5 6" xfId="18608"/>
    <cellStyle name="ColStyle19 5 6 2" xfId="18609"/>
    <cellStyle name="ColStyle19 5 6 3" xfId="18610"/>
    <cellStyle name="ColStyle19 5 7" xfId="18611"/>
    <cellStyle name="ColStyle19 5 7 2" xfId="18612"/>
    <cellStyle name="ColStyle19 5 7 3" xfId="18613"/>
    <cellStyle name="ColStyle19 5 8" xfId="18614"/>
    <cellStyle name="ColStyle19 5 8 2" xfId="18615"/>
    <cellStyle name="ColStyle19 5 9" xfId="18616"/>
    <cellStyle name="ColStyle19 5 9 2" xfId="18617"/>
    <cellStyle name="ColStyle19 50" xfId="18618"/>
    <cellStyle name="ColStyle19 51" xfId="18619"/>
    <cellStyle name="ColStyle19 52" xfId="18620"/>
    <cellStyle name="ColStyle19 53" xfId="18621"/>
    <cellStyle name="ColStyle19 54" xfId="18622"/>
    <cellStyle name="ColStyle19 55" xfId="18623"/>
    <cellStyle name="ColStyle19 6" xfId="18624"/>
    <cellStyle name="ColStyle19 6 10" xfId="18625"/>
    <cellStyle name="ColStyle19 6 11" xfId="18626"/>
    <cellStyle name="ColStyle19 6 12" xfId="18627"/>
    <cellStyle name="ColStyle19 6 13" xfId="18628"/>
    <cellStyle name="ColStyle19 6 14" xfId="18629"/>
    <cellStyle name="ColStyle19 6 2" xfId="18630"/>
    <cellStyle name="ColStyle19 6 2 2" xfId="18631"/>
    <cellStyle name="ColStyle19 6 2 2 2" xfId="18632"/>
    <cellStyle name="ColStyle19 6 2 2 2 2" xfId="18633"/>
    <cellStyle name="ColStyle19 6 2 2 2 3" xfId="18634"/>
    <cellStyle name="ColStyle19 6 2 2 3" xfId="18635"/>
    <cellStyle name="ColStyle19 6 2 2 4" xfId="18636"/>
    <cellStyle name="ColStyle19 6 2 3" xfId="18637"/>
    <cellStyle name="ColStyle19 6 2 3 2" xfId="18638"/>
    <cellStyle name="ColStyle19 6 2 3 3" xfId="18639"/>
    <cellStyle name="ColStyle19 6 2 4" xfId="18640"/>
    <cellStyle name="ColStyle19 6 2 4 2" xfId="18641"/>
    <cellStyle name="ColStyle19 6 2 5" xfId="18642"/>
    <cellStyle name="ColStyle19 6 3" xfId="18643"/>
    <cellStyle name="ColStyle19 6 3 2" xfId="18644"/>
    <cellStyle name="ColStyle19 6 3 2 2" xfId="18645"/>
    <cellStyle name="ColStyle19 6 3 2 3" xfId="18646"/>
    <cellStyle name="ColStyle19 6 3 3" xfId="18647"/>
    <cellStyle name="ColStyle19 6 3 4" xfId="18648"/>
    <cellStyle name="ColStyle19 6 4" xfId="18649"/>
    <cellStyle name="ColStyle19 6 4 2" xfId="18650"/>
    <cellStyle name="ColStyle19 6 4 2 2" xfId="18651"/>
    <cellStyle name="ColStyle19 6 4 2 3" xfId="18652"/>
    <cellStyle name="ColStyle19 6 4 3" xfId="18653"/>
    <cellStyle name="ColStyle19 6 4 4" xfId="18654"/>
    <cellStyle name="ColStyle19 6 5" xfId="18655"/>
    <cellStyle name="ColStyle19 6 5 2" xfId="18656"/>
    <cellStyle name="ColStyle19 6 5 3" xfId="18657"/>
    <cellStyle name="ColStyle19 6 6" xfId="18658"/>
    <cellStyle name="ColStyle19 6 6 2" xfId="18659"/>
    <cellStyle name="ColStyle19 6 6 3" xfId="18660"/>
    <cellStyle name="ColStyle19 6 7" xfId="18661"/>
    <cellStyle name="ColStyle19 6 7 2" xfId="18662"/>
    <cellStyle name="ColStyle19 6 7 3" xfId="18663"/>
    <cellStyle name="ColStyle19 6 8" xfId="18664"/>
    <cellStyle name="ColStyle19 6 8 2" xfId="18665"/>
    <cellStyle name="ColStyle19 6 9" xfId="18666"/>
    <cellStyle name="ColStyle19 6 9 2" xfId="18667"/>
    <cellStyle name="ColStyle19 7" xfId="18668"/>
    <cellStyle name="ColStyle19 7 10" xfId="18669"/>
    <cellStyle name="ColStyle19 7 2" xfId="18670"/>
    <cellStyle name="ColStyle19 7 2 2" xfId="18671"/>
    <cellStyle name="ColStyle19 7 2 2 2" xfId="18672"/>
    <cellStyle name="ColStyle19 7 2 2 2 2" xfId="18673"/>
    <cellStyle name="ColStyle19 7 2 2 2 3" xfId="18674"/>
    <cellStyle name="ColStyle19 7 2 2 3" xfId="18675"/>
    <cellStyle name="ColStyle19 7 2 2 4" xfId="18676"/>
    <cellStyle name="ColStyle19 7 2 3" xfId="18677"/>
    <cellStyle name="ColStyle19 7 2 3 2" xfId="18678"/>
    <cellStyle name="ColStyle19 7 2 3 3" xfId="18679"/>
    <cellStyle name="ColStyle19 7 2 4" xfId="18680"/>
    <cellStyle name="ColStyle19 7 2 4 2" xfId="18681"/>
    <cellStyle name="ColStyle19 7 2 5" xfId="18682"/>
    <cellStyle name="ColStyle19 7 3" xfId="18683"/>
    <cellStyle name="ColStyle19 7 3 2" xfId="18684"/>
    <cellStyle name="ColStyle19 7 3 2 2" xfId="18685"/>
    <cellStyle name="ColStyle19 7 3 2 3" xfId="18686"/>
    <cellStyle name="ColStyle19 7 3 3" xfId="18687"/>
    <cellStyle name="ColStyle19 7 3 4" xfId="18688"/>
    <cellStyle name="ColStyle19 7 4" xfId="18689"/>
    <cellStyle name="ColStyle19 7 4 2" xfId="18690"/>
    <cellStyle name="ColStyle19 7 4 2 2" xfId="18691"/>
    <cellStyle name="ColStyle19 7 4 2 3" xfId="18692"/>
    <cellStyle name="ColStyle19 7 4 3" xfId="18693"/>
    <cellStyle name="ColStyle19 7 4 4" xfId="18694"/>
    <cellStyle name="ColStyle19 7 5" xfId="18695"/>
    <cellStyle name="ColStyle19 7 5 2" xfId="18696"/>
    <cellStyle name="ColStyle19 7 5 3" xfId="18697"/>
    <cellStyle name="ColStyle19 7 6" xfId="18698"/>
    <cellStyle name="ColStyle19 7 6 2" xfId="18699"/>
    <cellStyle name="ColStyle19 7 6 3" xfId="18700"/>
    <cellStyle name="ColStyle19 7 7" xfId="18701"/>
    <cellStyle name="ColStyle19 7 7 2" xfId="18702"/>
    <cellStyle name="ColStyle19 7 7 3" xfId="18703"/>
    <cellStyle name="ColStyle19 7 8" xfId="18704"/>
    <cellStyle name="ColStyle19 7 9" xfId="18705"/>
    <cellStyle name="ColStyle19 8" xfId="18706"/>
    <cellStyle name="ColStyle19 8 10" xfId="18707"/>
    <cellStyle name="ColStyle19 8 2" xfId="18708"/>
    <cellStyle name="ColStyle19 8 2 2" xfId="18709"/>
    <cellStyle name="ColStyle19 8 2 2 2" xfId="18710"/>
    <cellStyle name="ColStyle19 8 2 2 2 2" xfId="18711"/>
    <cellStyle name="ColStyle19 8 2 2 2 3" xfId="18712"/>
    <cellStyle name="ColStyle19 8 2 2 3" xfId="18713"/>
    <cellStyle name="ColStyle19 8 2 2 4" xfId="18714"/>
    <cellStyle name="ColStyle19 8 2 3" xfId="18715"/>
    <cellStyle name="ColStyle19 8 2 3 2" xfId="18716"/>
    <cellStyle name="ColStyle19 8 2 3 3" xfId="18717"/>
    <cellStyle name="ColStyle19 8 2 4" xfId="18718"/>
    <cellStyle name="ColStyle19 8 2 4 2" xfId="18719"/>
    <cellStyle name="ColStyle19 8 2 5" xfId="18720"/>
    <cellStyle name="ColStyle19 8 3" xfId="18721"/>
    <cellStyle name="ColStyle19 8 3 2" xfId="18722"/>
    <cellStyle name="ColStyle19 8 3 2 2" xfId="18723"/>
    <cellStyle name="ColStyle19 8 3 2 3" xfId="18724"/>
    <cellStyle name="ColStyle19 8 3 3" xfId="18725"/>
    <cellStyle name="ColStyle19 8 3 4" xfId="18726"/>
    <cellStyle name="ColStyle19 8 4" xfId="18727"/>
    <cellStyle name="ColStyle19 8 4 2" xfId="18728"/>
    <cellStyle name="ColStyle19 8 4 2 2" xfId="18729"/>
    <cellStyle name="ColStyle19 8 4 2 3" xfId="18730"/>
    <cellStyle name="ColStyle19 8 4 3" xfId="18731"/>
    <cellStyle name="ColStyle19 8 4 4" xfId="18732"/>
    <cellStyle name="ColStyle19 8 5" xfId="18733"/>
    <cellStyle name="ColStyle19 8 5 2" xfId="18734"/>
    <cellStyle name="ColStyle19 8 5 3" xfId="18735"/>
    <cellStyle name="ColStyle19 8 6" xfId="18736"/>
    <cellStyle name="ColStyle19 8 6 2" xfId="18737"/>
    <cellStyle name="ColStyle19 8 6 3" xfId="18738"/>
    <cellStyle name="ColStyle19 8 7" xfId="18739"/>
    <cellStyle name="ColStyle19 8 7 2" xfId="18740"/>
    <cellStyle name="ColStyle19 8 7 3" xfId="18741"/>
    <cellStyle name="ColStyle19 8 8" xfId="18742"/>
    <cellStyle name="ColStyle19 8 9" xfId="18743"/>
    <cellStyle name="ColStyle19 9" xfId="18744"/>
    <cellStyle name="ColStyle19 9 10" xfId="18745"/>
    <cellStyle name="ColStyle19 9 2" xfId="18746"/>
    <cellStyle name="ColStyle19 9 2 2" xfId="18747"/>
    <cellStyle name="ColStyle19 9 2 2 2" xfId="18748"/>
    <cellStyle name="ColStyle19 9 2 2 2 2" xfId="18749"/>
    <cellStyle name="ColStyle19 9 2 2 2 3" xfId="18750"/>
    <cellStyle name="ColStyle19 9 2 2 3" xfId="18751"/>
    <cellStyle name="ColStyle19 9 2 2 4" xfId="18752"/>
    <cellStyle name="ColStyle19 9 2 3" xfId="18753"/>
    <cellStyle name="ColStyle19 9 2 3 2" xfId="18754"/>
    <cellStyle name="ColStyle19 9 2 3 3" xfId="18755"/>
    <cellStyle name="ColStyle19 9 2 4" xfId="18756"/>
    <cellStyle name="ColStyle19 9 2 4 2" xfId="18757"/>
    <cellStyle name="ColStyle19 9 2 5" xfId="18758"/>
    <cellStyle name="ColStyle19 9 3" xfId="18759"/>
    <cellStyle name="ColStyle19 9 3 2" xfId="18760"/>
    <cellStyle name="ColStyle19 9 3 2 2" xfId="18761"/>
    <cellStyle name="ColStyle19 9 3 2 3" xfId="18762"/>
    <cellStyle name="ColStyle19 9 3 3" xfId="18763"/>
    <cellStyle name="ColStyle19 9 3 4" xfId="18764"/>
    <cellStyle name="ColStyle19 9 4" xfId="18765"/>
    <cellStyle name="ColStyle19 9 4 2" xfId="18766"/>
    <cellStyle name="ColStyle19 9 4 2 2" xfId="18767"/>
    <cellStyle name="ColStyle19 9 4 2 3" xfId="18768"/>
    <cellStyle name="ColStyle19 9 4 3" xfId="18769"/>
    <cellStyle name="ColStyle19 9 4 4" xfId="18770"/>
    <cellStyle name="ColStyle19 9 5" xfId="18771"/>
    <cellStyle name="ColStyle19 9 5 2" xfId="18772"/>
    <cellStyle name="ColStyle19 9 5 3" xfId="18773"/>
    <cellStyle name="ColStyle19 9 6" xfId="18774"/>
    <cellStyle name="ColStyle19 9 6 2" xfId="18775"/>
    <cellStyle name="ColStyle19 9 6 3" xfId="18776"/>
    <cellStyle name="ColStyle19 9 7" xfId="18777"/>
    <cellStyle name="ColStyle19 9 7 2" xfId="18778"/>
    <cellStyle name="ColStyle19 9 7 3" xfId="18779"/>
    <cellStyle name="ColStyle19 9 8" xfId="18780"/>
    <cellStyle name="ColStyle19 9 9" xfId="18781"/>
    <cellStyle name="ColStyle2" xfId="18782"/>
    <cellStyle name="ColStyle2 10" xfId="18783"/>
    <cellStyle name="ColStyle2 10 10" xfId="18784"/>
    <cellStyle name="ColStyle2 10 11" xfId="18785"/>
    <cellStyle name="ColStyle2 10 12" xfId="18786"/>
    <cellStyle name="ColStyle2 10 13" xfId="18787"/>
    <cellStyle name="ColStyle2 10 2" xfId="18788"/>
    <cellStyle name="ColStyle2 10 2 2" xfId="18789"/>
    <cellStyle name="ColStyle2 10 2 2 2" xfId="18790"/>
    <cellStyle name="ColStyle2 10 2 2 2 2" xfId="18791"/>
    <cellStyle name="ColStyle2 10 2 2 2 3" xfId="18792"/>
    <cellStyle name="ColStyle2 10 2 2 3" xfId="18793"/>
    <cellStyle name="ColStyle2 10 2 2 4" xfId="18794"/>
    <cellStyle name="ColStyle2 10 2 3" xfId="18795"/>
    <cellStyle name="ColStyle2 10 2 3 2" xfId="18796"/>
    <cellStyle name="ColStyle2 10 2 3 3" xfId="18797"/>
    <cellStyle name="ColStyle2 10 2 4" xfId="18798"/>
    <cellStyle name="ColStyle2 10 2 4 2" xfId="18799"/>
    <cellStyle name="ColStyle2 10 2 4 3" xfId="18800"/>
    <cellStyle name="ColStyle2 10 2 5" xfId="18801"/>
    <cellStyle name="ColStyle2 10 2 5 2" xfId="18802"/>
    <cellStyle name="ColStyle2 10 2 6" xfId="18803"/>
    <cellStyle name="ColStyle2 10 2 7" xfId="18804"/>
    <cellStyle name="ColStyle2 10 2 8" xfId="18805"/>
    <cellStyle name="ColStyle2 10 2 9" xfId="18806"/>
    <cellStyle name="ColStyle2 10 3" xfId="18807"/>
    <cellStyle name="ColStyle2 10 3 2" xfId="18808"/>
    <cellStyle name="ColStyle2 10 3 2 2" xfId="18809"/>
    <cellStyle name="ColStyle2 10 3 2 3" xfId="18810"/>
    <cellStyle name="ColStyle2 10 3 3" xfId="18811"/>
    <cellStyle name="ColStyle2 10 3 3 2" xfId="18812"/>
    <cellStyle name="ColStyle2 10 3 4" xfId="18813"/>
    <cellStyle name="ColStyle2 10 3 4 2" xfId="18814"/>
    <cellStyle name="ColStyle2 10 3 5" xfId="18815"/>
    <cellStyle name="ColStyle2 10 3 6" xfId="18816"/>
    <cellStyle name="ColStyle2 10 3 7" xfId="18817"/>
    <cellStyle name="ColStyle2 10 3 8" xfId="18818"/>
    <cellStyle name="ColStyle2 10 4" xfId="18819"/>
    <cellStyle name="ColStyle2 10 4 2" xfId="18820"/>
    <cellStyle name="ColStyle2 10 4 2 2" xfId="18821"/>
    <cellStyle name="ColStyle2 10 4 3" xfId="18822"/>
    <cellStyle name="ColStyle2 10 4 3 2" xfId="18823"/>
    <cellStyle name="ColStyle2 10 4 4" xfId="18824"/>
    <cellStyle name="ColStyle2 10 4 5" xfId="18825"/>
    <cellStyle name="ColStyle2 10 4 6" xfId="18826"/>
    <cellStyle name="ColStyle2 10 5" xfId="18827"/>
    <cellStyle name="ColStyle2 10 5 2" xfId="18828"/>
    <cellStyle name="ColStyle2 10 5 2 2" xfId="18829"/>
    <cellStyle name="ColStyle2 10 5 3" xfId="18830"/>
    <cellStyle name="ColStyle2 10 5 3 2" xfId="18831"/>
    <cellStyle name="ColStyle2 10 5 4" xfId="18832"/>
    <cellStyle name="ColStyle2 10 5 5" xfId="18833"/>
    <cellStyle name="ColStyle2 10 5 6" xfId="18834"/>
    <cellStyle name="ColStyle2 10 5 7" xfId="18835"/>
    <cellStyle name="ColStyle2 10 6" xfId="18836"/>
    <cellStyle name="ColStyle2 10 6 2" xfId="18837"/>
    <cellStyle name="ColStyle2 10 6 2 2" xfId="18838"/>
    <cellStyle name="ColStyle2 10 6 3" xfId="18839"/>
    <cellStyle name="ColStyle2 10 6 3 2" xfId="18840"/>
    <cellStyle name="ColStyle2 10 6 4" xfId="18841"/>
    <cellStyle name="ColStyle2 10 6 5" xfId="18842"/>
    <cellStyle name="ColStyle2 10 6 6" xfId="18843"/>
    <cellStyle name="ColStyle2 10 6 7" xfId="18844"/>
    <cellStyle name="ColStyle2 10 7" xfId="18845"/>
    <cellStyle name="ColStyle2 10 7 2" xfId="18846"/>
    <cellStyle name="ColStyle2 10 7 3" xfId="18847"/>
    <cellStyle name="ColStyle2 10 8" xfId="18848"/>
    <cellStyle name="ColStyle2 10 8 2" xfId="18849"/>
    <cellStyle name="ColStyle2 10 9" xfId="18850"/>
    <cellStyle name="ColStyle2 10 9 2" xfId="18851"/>
    <cellStyle name="ColStyle2 11" xfId="18852"/>
    <cellStyle name="ColStyle2 11 10" xfId="18853"/>
    <cellStyle name="ColStyle2 11 11" xfId="18854"/>
    <cellStyle name="ColStyle2 11 12" xfId="18855"/>
    <cellStyle name="ColStyle2 11 13" xfId="18856"/>
    <cellStyle name="ColStyle2 11 2" xfId="18857"/>
    <cellStyle name="ColStyle2 11 2 2" xfId="18858"/>
    <cellStyle name="ColStyle2 11 2 2 2" xfId="18859"/>
    <cellStyle name="ColStyle2 11 2 2 2 2" xfId="18860"/>
    <cellStyle name="ColStyle2 11 2 2 2 3" xfId="18861"/>
    <cellStyle name="ColStyle2 11 2 2 3" xfId="18862"/>
    <cellStyle name="ColStyle2 11 2 2 4" xfId="18863"/>
    <cellStyle name="ColStyle2 11 2 3" xfId="18864"/>
    <cellStyle name="ColStyle2 11 2 3 2" xfId="18865"/>
    <cellStyle name="ColStyle2 11 2 3 3" xfId="18866"/>
    <cellStyle name="ColStyle2 11 2 4" xfId="18867"/>
    <cellStyle name="ColStyle2 11 2 4 2" xfId="18868"/>
    <cellStyle name="ColStyle2 11 2 4 3" xfId="18869"/>
    <cellStyle name="ColStyle2 11 2 5" xfId="18870"/>
    <cellStyle name="ColStyle2 11 2 5 2" xfId="18871"/>
    <cellStyle name="ColStyle2 11 2 6" xfId="18872"/>
    <cellStyle name="ColStyle2 11 2 7" xfId="18873"/>
    <cellStyle name="ColStyle2 11 2 8" xfId="18874"/>
    <cellStyle name="ColStyle2 11 2 9" xfId="18875"/>
    <cellStyle name="ColStyle2 11 3" xfId="18876"/>
    <cellStyle name="ColStyle2 11 3 2" xfId="18877"/>
    <cellStyle name="ColStyle2 11 3 2 2" xfId="18878"/>
    <cellStyle name="ColStyle2 11 3 2 3" xfId="18879"/>
    <cellStyle name="ColStyle2 11 3 3" xfId="18880"/>
    <cellStyle name="ColStyle2 11 3 3 2" xfId="18881"/>
    <cellStyle name="ColStyle2 11 3 4" xfId="18882"/>
    <cellStyle name="ColStyle2 11 3 4 2" xfId="18883"/>
    <cellStyle name="ColStyle2 11 3 5" xfId="18884"/>
    <cellStyle name="ColStyle2 11 3 6" xfId="18885"/>
    <cellStyle name="ColStyle2 11 3 7" xfId="18886"/>
    <cellStyle name="ColStyle2 11 3 8" xfId="18887"/>
    <cellStyle name="ColStyle2 11 4" xfId="18888"/>
    <cellStyle name="ColStyle2 11 4 2" xfId="18889"/>
    <cellStyle name="ColStyle2 11 4 2 2" xfId="18890"/>
    <cellStyle name="ColStyle2 11 4 3" xfId="18891"/>
    <cellStyle name="ColStyle2 11 4 3 2" xfId="18892"/>
    <cellStyle name="ColStyle2 11 4 4" xfId="18893"/>
    <cellStyle name="ColStyle2 11 4 5" xfId="18894"/>
    <cellStyle name="ColStyle2 11 4 6" xfId="18895"/>
    <cellStyle name="ColStyle2 11 5" xfId="18896"/>
    <cellStyle name="ColStyle2 11 5 2" xfId="18897"/>
    <cellStyle name="ColStyle2 11 5 2 2" xfId="18898"/>
    <cellStyle name="ColStyle2 11 5 3" xfId="18899"/>
    <cellStyle name="ColStyle2 11 5 3 2" xfId="18900"/>
    <cellStyle name="ColStyle2 11 5 4" xfId="18901"/>
    <cellStyle name="ColStyle2 11 5 5" xfId="18902"/>
    <cellStyle name="ColStyle2 11 5 6" xfId="18903"/>
    <cellStyle name="ColStyle2 11 5 7" xfId="18904"/>
    <cellStyle name="ColStyle2 11 6" xfId="18905"/>
    <cellStyle name="ColStyle2 11 6 2" xfId="18906"/>
    <cellStyle name="ColStyle2 11 6 2 2" xfId="18907"/>
    <cellStyle name="ColStyle2 11 6 3" xfId="18908"/>
    <cellStyle name="ColStyle2 11 6 3 2" xfId="18909"/>
    <cellStyle name="ColStyle2 11 6 4" xfId="18910"/>
    <cellStyle name="ColStyle2 11 6 5" xfId="18911"/>
    <cellStyle name="ColStyle2 11 6 6" xfId="18912"/>
    <cellStyle name="ColStyle2 11 6 7" xfId="18913"/>
    <cellStyle name="ColStyle2 11 7" xfId="18914"/>
    <cellStyle name="ColStyle2 11 7 2" xfId="18915"/>
    <cellStyle name="ColStyle2 11 7 3" xfId="18916"/>
    <cellStyle name="ColStyle2 11 8" xfId="18917"/>
    <cellStyle name="ColStyle2 11 8 2" xfId="18918"/>
    <cellStyle name="ColStyle2 11 9" xfId="18919"/>
    <cellStyle name="ColStyle2 11 9 2" xfId="18920"/>
    <cellStyle name="ColStyle2 12" xfId="18921"/>
    <cellStyle name="ColStyle2 12 10" xfId="18922"/>
    <cellStyle name="ColStyle2 12 11" xfId="18923"/>
    <cellStyle name="ColStyle2 12 12" xfId="18924"/>
    <cellStyle name="ColStyle2 12 13" xfId="18925"/>
    <cellStyle name="ColStyle2 12 2" xfId="18926"/>
    <cellStyle name="ColStyle2 12 2 2" xfId="18927"/>
    <cellStyle name="ColStyle2 12 2 2 2" xfId="18928"/>
    <cellStyle name="ColStyle2 12 2 2 2 2" xfId="18929"/>
    <cellStyle name="ColStyle2 12 2 2 2 3" xfId="18930"/>
    <cellStyle name="ColStyle2 12 2 2 3" xfId="18931"/>
    <cellStyle name="ColStyle2 12 2 2 4" xfId="18932"/>
    <cellStyle name="ColStyle2 12 2 3" xfId="18933"/>
    <cellStyle name="ColStyle2 12 2 3 2" xfId="18934"/>
    <cellStyle name="ColStyle2 12 2 3 3" xfId="18935"/>
    <cellStyle name="ColStyle2 12 2 4" xfId="18936"/>
    <cellStyle name="ColStyle2 12 2 4 2" xfId="18937"/>
    <cellStyle name="ColStyle2 12 2 4 3" xfId="18938"/>
    <cellStyle name="ColStyle2 12 2 5" xfId="18939"/>
    <cellStyle name="ColStyle2 12 2 5 2" xfId="18940"/>
    <cellStyle name="ColStyle2 12 2 6" xfId="18941"/>
    <cellStyle name="ColStyle2 12 2 7" xfId="18942"/>
    <cellStyle name="ColStyle2 12 2 8" xfId="18943"/>
    <cellStyle name="ColStyle2 12 2 9" xfId="18944"/>
    <cellStyle name="ColStyle2 12 3" xfId="18945"/>
    <cellStyle name="ColStyle2 12 3 2" xfId="18946"/>
    <cellStyle name="ColStyle2 12 3 2 2" xfId="18947"/>
    <cellStyle name="ColStyle2 12 3 2 3" xfId="18948"/>
    <cellStyle name="ColStyle2 12 3 3" xfId="18949"/>
    <cellStyle name="ColStyle2 12 3 3 2" xfId="18950"/>
    <cellStyle name="ColStyle2 12 3 4" xfId="18951"/>
    <cellStyle name="ColStyle2 12 3 4 2" xfId="18952"/>
    <cellStyle name="ColStyle2 12 3 5" xfId="18953"/>
    <cellStyle name="ColStyle2 12 3 6" xfId="18954"/>
    <cellStyle name="ColStyle2 12 3 7" xfId="18955"/>
    <cellStyle name="ColStyle2 12 3 8" xfId="18956"/>
    <cellStyle name="ColStyle2 12 4" xfId="18957"/>
    <cellStyle name="ColStyle2 12 4 2" xfId="18958"/>
    <cellStyle name="ColStyle2 12 4 2 2" xfId="18959"/>
    <cellStyle name="ColStyle2 12 4 3" xfId="18960"/>
    <cellStyle name="ColStyle2 12 4 3 2" xfId="18961"/>
    <cellStyle name="ColStyle2 12 4 4" xfId="18962"/>
    <cellStyle name="ColStyle2 12 4 5" xfId="18963"/>
    <cellStyle name="ColStyle2 12 4 6" xfId="18964"/>
    <cellStyle name="ColStyle2 12 5" xfId="18965"/>
    <cellStyle name="ColStyle2 12 5 2" xfId="18966"/>
    <cellStyle name="ColStyle2 12 5 2 2" xfId="18967"/>
    <cellStyle name="ColStyle2 12 5 3" xfId="18968"/>
    <cellStyle name="ColStyle2 12 5 3 2" xfId="18969"/>
    <cellStyle name="ColStyle2 12 5 4" xfId="18970"/>
    <cellStyle name="ColStyle2 12 5 5" xfId="18971"/>
    <cellStyle name="ColStyle2 12 5 6" xfId="18972"/>
    <cellStyle name="ColStyle2 12 5 7" xfId="18973"/>
    <cellStyle name="ColStyle2 12 6" xfId="18974"/>
    <cellStyle name="ColStyle2 12 6 2" xfId="18975"/>
    <cellStyle name="ColStyle2 12 6 2 2" xfId="18976"/>
    <cellStyle name="ColStyle2 12 6 3" xfId="18977"/>
    <cellStyle name="ColStyle2 12 6 3 2" xfId="18978"/>
    <cellStyle name="ColStyle2 12 6 4" xfId="18979"/>
    <cellStyle name="ColStyle2 12 6 5" xfId="18980"/>
    <cellStyle name="ColStyle2 12 6 6" xfId="18981"/>
    <cellStyle name="ColStyle2 12 6 7" xfId="18982"/>
    <cellStyle name="ColStyle2 12 7" xfId="18983"/>
    <cellStyle name="ColStyle2 12 7 2" xfId="18984"/>
    <cellStyle name="ColStyle2 12 7 3" xfId="18985"/>
    <cellStyle name="ColStyle2 12 8" xfId="18986"/>
    <cellStyle name="ColStyle2 12 8 2" xfId="18987"/>
    <cellStyle name="ColStyle2 12 9" xfId="18988"/>
    <cellStyle name="ColStyle2 12 9 2" xfId="18989"/>
    <cellStyle name="ColStyle2 13" xfId="18990"/>
    <cellStyle name="ColStyle2 13 10" xfId="18991"/>
    <cellStyle name="ColStyle2 13 11" xfId="18992"/>
    <cellStyle name="ColStyle2 13 12" xfId="18993"/>
    <cellStyle name="ColStyle2 13 13" xfId="18994"/>
    <cellStyle name="ColStyle2 13 2" xfId="18995"/>
    <cellStyle name="ColStyle2 13 2 2" xfId="18996"/>
    <cellStyle name="ColStyle2 13 2 2 2" xfId="18997"/>
    <cellStyle name="ColStyle2 13 2 2 2 2" xfId="18998"/>
    <cellStyle name="ColStyle2 13 2 2 2 3" xfId="18999"/>
    <cellStyle name="ColStyle2 13 2 2 3" xfId="19000"/>
    <cellStyle name="ColStyle2 13 2 2 4" xfId="19001"/>
    <cellStyle name="ColStyle2 13 2 3" xfId="19002"/>
    <cellStyle name="ColStyle2 13 2 3 2" xfId="19003"/>
    <cellStyle name="ColStyle2 13 2 3 3" xfId="19004"/>
    <cellStyle name="ColStyle2 13 2 4" xfId="19005"/>
    <cellStyle name="ColStyle2 13 2 4 2" xfId="19006"/>
    <cellStyle name="ColStyle2 13 2 4 3" xfId="19007"/>
    <cellStyle name="ColStyle2 13 2 5" xfId="19008"/>
    <cellStyle name="ColStyle2 13 2 5 2" xfId="19009"/>
    <cellStyle name="ColStyle2 13 2 6" xfId="19010"/>
    <cellStyle name="ColStyle2 13 2 7" xfId="19011"/>
    <cellStyle name="ColStyle2 13 2 8" xfId="19012"/>
    <cellStyle name="ColStyle2 13 2 9" xfId="19013"/>
    <cellStyle name="ColStyle2 13 3" xfId="19014"/>
    <cellStyle name="ColStyle2 13 3 2" xfId="19015"/>
    <cellStyle name="ColStyle2 13 3 2 2" xfId="19016"/>
    <cellStyle name="ColStyle2 13 3 2 3" xfId="19017"/>
    <cellStyle name="ColStyle2 13 3 3" xfId="19018"/>
    <cellStyle name="ColStyle2 13 3 3 2" xfId="19019"/>
    <cellStyle name="ColStyle2 13 3 4" xfId="19020"/>
    <cellStyle name="ColStyle2 13 3 4 2" xfId="19021"/>
    <cellStyle name="ColStyle2 13 3 5" xfId="19022"/>
    <cellStyle name="ColStyle2 13 3 6" xfId="19023"/>
    <cellStyle name="ColStyle2 13 3 7" xfId="19024"/>
    <cellStyle name="ColStyle2 13 3 8" xfId="19025"/>
    <cellStyle name="ColStyle2 13 4" xfId="19026"/>
    <cellStyle name="ColStyle2 13 4 2" xfId="19027"/>
    <cellStyle name="ColStyle2 13 4 2 2" xfId="19028"/>
    <cellStyle name="ColStyle2 13 4 3" xfId="19029"/>
    <cellStyle name="ColStyle2 13 4 3 2" xfId="19030"/>
    <cellStyle name="ColStyle2 13 4 4" xfId="19031"/>
    <cellStyle name="ColStyle2 13 4 5" xfId="19032"/>
    <cellStyle name="ColStyle2 13 4 6" xfId="19033"/>
    <cellStyle name="ColStyle2 13 5" xfId="19034"/>
    <cellStyle name="ColStyle2 13 5 2" xfId="19035"/>
    <cellStyle name="ColStyle2 13 5 2 2" xfId="19036"/>
    <cellStyle name="ColStyle2 13 5 3" xfId="19037"/>
    <cellStyle name="ColStyle2 13 5 3 2" xfId="19038"/>
    <cellStyle name="ColStyle2 13 5 4" xfId="19039"/>
    <cellStyle name="ColStyle2 13 5 5" xfId="19040"/>
    <cellStyle name="ColStyle2 13 5 6" xfId="19041"/>
    <cellStyle name="ColStyle2 13 5 7" xfId="19042"/>
    <cellStyle name="ColStyle2 13 6" xfId="19043"/>
    <cellStyle name="ColStyle2 13 6 2" xfId="19044"/>
    <cellStyle name="ColStyle2 13 6 2 2" xfId="19045"/>
    <cellStyle name="ColStyle2 13 6 3" xfId="19046"/>
    <cellStyle name="ColStyle2 13 6 3 2" xfId="19047"/>
    <cellStyle name="ColStyle2 13 6 4" xfId="19048"/>
    <cellStyle name="ColStyle2 13 6 5" xfId="19049"/>
    <cellStyle name="ColStyle2 13 6 6" xfId="19050"/>
    <cellStyle name="ColStyle2 13 6 7" xfId="19051"/>
    <cellStyle name="ColStyle2 13 7" xfId="19052"/>
    <cellStyle name="ColStyle2 13 7 2" xfId="19053"/>
    <cellStyle name="ColStyle2 13 7 3" xfId="19054"/>
    <cellStyle name="ColStyle2 13 8" xfId="19055"/>
    <cellStyle name="ColStyle2 13 8 2" xfId="19056"/>
    <cellStyle name="ColStyle2 13 9" xfId="19057"/>
    <cellStyle name="ColStyle2 13 9 2" xfId="19058"/>
    <cellStyle name="ColStyle2 14" xfId="19059"/>
    <cellStyle name="ColStyle2 14 10" xfId="19060"/>
    <cellStyle name="ColStyle2 14 11" xfId="19061"/>
    <cellStyle name="ColStyle2 14 12" xfId="19062"/>
    <cellStyle name="ColStyle2 14 13" xfId="19063"/>
    <cellStyle name="ColStyle2 14 14" xfId="19064"/>
    <cellStyle name="ColStyle2 14 2" xfId="19065"/>
    <cellStyle name="ColStyle2 14 2 2" xfId="19066"/>
    <cellStyle name="ColStyle2 14 2 2 2" xfId="19067"/>
    <cellStyle name="ColStyle2 14 2 2 2 2" xfId="19068"/>
    <cellStyle name="ColStyle2 14 2 2 2 3" xfId="19069"/>
    <cellStyle name="ColStyle2 14 2 2 3" xfId="19070"/>
    <cellStyle name="ColStyle2 14 2 2 4" xfId="19071"/>
    <cellStyle name="ColStyle2 14 2 3" xfId="19072"/>
    <cellStyle name="ColStyle2 14 2 3 2" xfId="19073"/>
    <cellStyle name="ColStyle2 14 2 3 3" xfId="19074"/>
    <cellStyle name="ColStyle2 14 2 4" xfId="19075"/>
    <cellStyle name="ColStyle2 14 2 4 2" xfId="19076"/>
    <cellStyle name="ColStyle2 14 2 4 3" xfId="19077"/>
    <cellStyle name="ColStyle2 14 2 5" xfId="19078"/>
    <cellStyle name="ColStyle2 14 2 5 2" xfId="19079"/>
    <cellStyle name="ColStyle2 14 2 6" xfId="19080"/>
    <cellStyle name="ColStyle2 14 2 7" xfId="19081"/>
    <cellStyle name="ColStyle2 14 2 8" xfId="19082"/>
    <cellStyle name="ColStyle2 14 2 9" xfId="19083"/>
    <cellStyle name="ColStyle2 14 3" xfId="19084"/>
    <cellStyle name="ColStyle2 14 3 2" xfId="19085"/>
    <cellStyle name="ColStyle2 14 3 2 2" xfId="19086"/>
    <cellStyle name="ColStyle2 14 3 2 3" xfId="19087"/>
    <cellStyle name="ColStyle2 14 3 3" xfId="19088"/>
    <cellStyle name="ColStyle2 14 3 3 2" xfId="19089"/>
    <cellStyle name="ColStyle2 14 3 4" xfId="19090"/>
    <cellStyle name="ColStyle2 14 3 4 2" xfId="19091"/>
    <cellStyle name="ColStyle2 14 3 5" xfId="19092"/>
    <cellStyle name="ColStyle2 14 3 6" xfId="19093"/>
    <cellStyle name="ColStyle2 14 3 7" xfId="19094"/>
    <cellStyle name="ColStyle2 14 3 8" xfId="19095"/>
    <cellStyle name="ColStyle2 14 4" xfId="19096"/>
    <cellStyle name="ColStyle2 14 4 2" xfId="19097"/>
    <cellStyle name="ColStyle2 14 4 2 2" xfId="19098"/>
    <cellStyle name="ColStyle2 14 4 2 3" xfId="19099"/>
    <cellStyle name="ColStyle2 14 4 3" xfId="19100"/>
    <cellStyle name="ColStyle2 14 4 3 2" xfId="19101"/>
    <cellStyle name="ColStyle2 14 4 4" xfId="19102"/>
    <cellStyle name="ColStyle2 14 4 4 2" xfId="19103"/>
    <cellStyle name="ColStyle2 14 4 5" xfId="19104"/>
    <cellStyle name="ColStyle2 14 4 6" xfId="19105"/>
    <cellStyle name="ColStyle2 14 4 7" xfId="19106"/>
    <cellStyle name="ColStyle2 14 4 8" xfId="19107"/>
    <cellStyle name="ColStyle2 14 5" xfId="19108"/>
    <cellStyle name="ColStyle2 14 5 2" xfId="19109"/>
    <cellStyle name="ColStyle2 14 5 2 2" xfId="19110"/>
    <cellStyle name="ColStyle2 14 5 3" xfId="19111"/>
    <cellStyle name="ColStyle2 14 5 3 2" xfId="19112"/>
    <cellStyle name="ColStyle2 14 5 4" xfId="19113"/>
    <cellStyle name="ColStyle2 14 5 5" xfId="19114"/>
    <cellStyle name="ColStyle2 14 5 6" xfId="19115"/>
    <cellStyle name="ColStyle2 14 5 7" xfId="19116"/>
    <cellStyle name="ColStyle2 14 6" xfId="19117"/>
    <cellStyle name="ColStyle2 14 6 2" xfId="19118"/>
    <cellStyle name="ColStyle2 14 6 2 2" xfId="19119"/>
    <cellStyle name="ColStyle2 14 6 3" xfId="19120"/>
    <cellStyle name="ColStyle2 14 6 3 2" xfId="19121"/>
    <cellStyle name="ColStyle2 14 6 4" xfId="19122"/>
    <cellStyle name="ColStyle2 14 6 5" xfId="19123"/>
    <cellStyle name="ColStyle2 14 6 6" xfId="19124"/>
    <cellStyle name="ColStyle2 14 6 7" xfId="19125"/>
    <cellStyle name="ColStyle2 14 7" xfId="19126"/>
    <cellStyle name="ColStyle2 14 7 2" xfId="19127"/>
    <cellStyle name="ColStyle2 14 7 3" xfId="19128"/>
    <cellStyle name="ColStyle2 14 8" xfId="19129"/>
    <cellStyle name="ColStyle2 14 8 2" xfId="19130"/>
    <cellStyle name="ColStyle2 14 9" xfId="19131"/>
    <cellStyle name="ColStyle2 14 9 2" xfId="19132"/>
    <cellStyle name="ColStyle2 15" xfId="19133"/>
    <cellStyle name="ColStyle2 15 10" xfId="19134"/>
    <cellStyle name="ColStyle2 15 2" xfId="19135"/>
    <cellStyle name="ColStyle2 15 2 2" xfId="19136"/>
    <cellStyle name="ColStyle2 15 2 2 2" xfId="19137"/>
    <cellStyle name="ColStyle2 15 2 2 2 2" xfId="19138"/>
    <cellStyle name="ColStyle2 15 2 2 2 3" xfId="19139"/>
    <cellStyle name="ColStyle2 15 2 2 3" xfId="19140"/>
    <cellStyle name="ColStyle2 15 2 2 4" xfId="19141"/>
    <cellStyle name="ColStyle2 15 2 3" xfId="19142"/>
    <cellStyle name="ColStyle2 15 2 3 2" xfId="19143"/>
    <cellStyle name="ColStyle2 15 2 3 3" xfId="19144"/>
    <cellStyle name="ColStyle2 15 2 4" xfId="19145"/>
    <cellStyle name="ColStyle2 15 2 4 2" xfId="19146"/>
    <cellStyle name="ColStyle2 15 2 5" xfId="19147"/>
    <cellStyle name="ColStyle2 15 3" xfId="19148"/>
    <cellStyle name="ColStyle2 15 3 2" xfId="19149"/>
    <cellStyle name="ColStyle2 15 3 2 2" xfId="19150"/>
    <cellStyle name="ColStyle2 15 3 2 3" xfId="19151"/>
    <cellStyle name="ColStyle2 15 3 3" xfId="19152"/>
    <cellStyle name="ColStyle2 15 3 4" xfId="19153"/>
    <cellStyle name="ColStyle2 15 4" xfId="19154"/>
    <cellStyle name="ColStyle2 15 4 2" xfId="19155"/>
    <cellStyle name="ColStyle2 15 4 2 2" xfId="19156"/>
    <cellStyle name="ColStyle2 15 4 2 3" xfId="19157"/>
    <cellStyle name="ColStyle2 15 4 3" xfId="19158"/>
    <cellStyle name="ColStyle2 15 4 4" xfId="19159"/>
    <cellStyle name="ColStyle2 15 5" xfId="19160"/>
    <cellStyle name="ColStyle2 15 5 2" xfId="19161"/>
    <cellStyle name="ColStyle2 15 5 3" xfId="19162"/>
    <cellStyle name="ColStyle2 15 6" xfId="19163"/>
    <cellStyle name="ColStyle2 15 6 2" xfId="19164"/>
    <cellStyle name="ColStyle2 15 6 3" xfId="19165"/>
    <cellStyle name="ColStyle2 15 7" xfId="19166"/>
    <cellStyle name="ColStyle2 15 7 2" xfId="19167"/>
    <cellStyle name="ColStyle2 15 7 3" xfId="19168"/>
    <cellStyle name="ColStyle2 15 8" xfId="19169"/>
    <cellStyle name="ColStyle2 15 9" xfId="19170"/>
    <cellStyle name="ColStyle2 16" xfId="19171"/>
    <cellStyle name="ColStyle2 16 10" xfId="19172"/>
    <cellStyle name="ColStyle2 16 2" xfId="19173"/>
    <cellStyle name="ColStyle2 16 2 2" xfId="19174"/>
    <cellStyle name="ColStyle2 16 2 2 2" xfId="19175"/>
    <cellStyle name="ColStyle2 16 2 2 2 2" xfId="19176"/>
    <cellStyle name="ColStyle2 16 2 2 2 3" xfId="19177"/>
    <cellStyle name="ColStyle2 16 2 2 3" xfId="19178"/>
    <cellStyle name="ColStyle2 16 2 2 4" xfId="19179"/>
    <cellStyle name="ColStyle2 16 2 3" xfId="19180"/>
    <cellStyle name="ColStyle2 16 2 3 2" xfId="19181"/>
    <cellStyle name="ColStyle2 16 2 3 3" xfId="19182"/>
    <cellStyle name="ColStyle2 16 2 4" xfId="19183"/>
    <cellStyle name="ColStyle2 16 2 4 2" xfId="19184"/>
    <cellStyle name="ColStyle2 16 2 5" xfId="19185"/>
    <cellStyle name="ColStyle2 16 3" xfId="19186"/>
    <cellStyle name="ColStyle2 16 3 2" xfId="19187"/>
    <cellStyle name="ColStyle2 16 3 2 2" xfId="19188"/>
    <cellStyle name="ColStyle2 16 3 2 3" xfId="19189"/>
    <cellStyle name="ColStyle2 16 3 3" xfId="19190"/>
    <cellStyle name="ColStyle2 16 3 4" xfId="19191"/>
    <cellStyle name="ColStyle2 16 4" xfId="19192"/>
    <cellStyle name="ColStyle2 16 4 2" xfId="19193"/>
    <cellStyle name="ColStyle2 16 4 2 2" xfId="19194"/>
    <cellStyle name="ColStyle2 16 4 2 3" xfId="19195"/>
    <cellStyle name="ColStyle2 16 4 3" xfId="19196"/>
    <cellStyle name="ColStyle2 16 4 4" xfId="19197"/>
    <cellStyle name="ColStyle2 16 5" xfId="19198"/>
    <cellStyle name="ColStyle2 16 5 2" xfId="19199"/>
    <cellStyle name="ColStyle2 16 5 3" xfId="19200"/>
    <cellStyle name="ColStyle2 16 6" xfId="19201"/>
    <cellStyle name="ColStyle2 16 6 2" xfId="19202"/>
    <cellStyle name="ColStyle2 16 6 3" xfId="19203"/>
    <cellStyle name="ColStyle2 16 7" xfId="19204"/>
    <cellStyle name="ColStyle2 16 7 2" xfId="19205"/>
    <cellStyle name="ColStyle2 16 7 3" xfId="19206"/>
    <cellStyle name="ColStyle2 16 8" xfId="19207"/>
    <cellStyle name="ColStyle2 16 9" xfId="19208"/>
    <cellStyle name="ColStyle2 17" xfId="19209"/>
    <cellStyle name="ColStyle2 17 10" xfId="19210"/>
    <cellStyle name="ColStyle2 17 2" xfId="19211"/>
    <cellStyle name="ColStyle2 17 2 2" xfId="19212"/>
    <cellStyle name="ColStyle2 17 2 2 2" xfId="19213"/>
    <cellStyle name="ColStyle2 17 2 2 2 2" xfId="19214"/>
    <cellStyle name="ColStyle2 17 2 2 2 3" xfId="19215"/>
    <cellStyle name="ColStyle2 17 2 2 3" xfId="19216"/>
    <cellStyle name="ColStyle2 17 2 2 4" xfId="19217"/>
    <cellStyle name="ColStyle2 17 2 3" xfId="19218"/>
    <cellStyle name="ColStyle2 17 2 3 2" xfId="19219"/>
    <cellStyle name="ColStyle2 17 2 3 3" xfId="19220"/>
    <cellStyle name="ColStyle2 17 2 4" xfId="19221"/>
    <cellStyle name="ColStyle2 17 2 4 2" xfId="19222"/>
    <cellStyle name="ColStyle2 17 2 5" xfId="19223"/>
    <cellStyle name="ColStyle2 17 3" xfId="19224"/>
    <cellStyle name="ColStyle2 17 3 2" xfId="19225"/>
    <cellStyle name="ColStyle2 17 3 2 2" xfId="19226"/>
    <cellStyle name="ColStyle2 17 3 2 3" xfId="19227"/>
    <cellStyle name="ColStyle2 17 3 3" xfId="19228"/>
    <cellStyle name="ColStyle2 17 3 4" xfId="19229"/>
    <cellStyle name="ColStyle2 17 4" xfId="19230"/>
    <cellStyle name="ColStyle2 17 4 2" xfId="19231"/>
    <cellStyle name="ColStyle2 17 4 2 2" xfId="19232"/>
    <cellStyle name="ColStyle2 17 4 2 3" xfId="19233"/>
    <cellStyle name="ColStyle2 17 4 3" xfId="19234"/>
    <cellStyle name="ColStyle2 17 4 4" xfId="19235"/>
    <cellStyle name="ColStyle2 17 5" xfId="19236"/>
    <cellStyle name="ColStyle2 17 5 2" xfId="19237"/>
    <cellStyle name="ColStyle2 17 5 3" xfId="19238"/>
    <cellStyle name="ColStyle2 17 6" xfId="19239"/>
    <cellStyle name="ColStyle2 17 6 2" xfId="19240"/>
    <cellStyle name="ColStyle2 17 6 3" xfId="19241"/>
    <cellStyle name="ColStyle2 17 7" xfId="19242"/>
    <cellStyle name="ColStyle2 17 7 2" xfId="19243"/>
    <cellStyle name="ColStyle2 17 7 3" xfId="19244"/>
    <cellStyle name="ColStyle2 17 8" xfId="19245"/>
    <cellStyle name="ColStyle2 17 9" xfId="19246"/>
    <cellStyle name="ColStyle2 18" xfId="19247"/>
    <cellStyle name="ColStyle2 18 10" xfId="19248"/>
    <cellStyle name="ColStyle2 18 2" xfId="19249"/>
    <cellStyle name="ColStyle2 18 2 2" xfId="19250"/>
    <cellStyle name="ColStyle2 18 2 2 2" xfId="19251"/>
    <cellStyle name="ColStyle2 18 2 2 2 2" xfId="19252"/>
    <cellStyle name="ColStyle2 18 2 2 2 3" xfId="19253"/>
    <cellStyle name="ColStyle2 18 2 2 3" xfId="19254"/>
    <cellStyle name="ColStyle2 18 2 2 4" xfId="19255"/>
    <cellStyle name="ColStyle2 18 2 3" xfId="19256"/>
    <cellStyle name="ColStyle2 18 2 3 2" xfId="19257"/>
    <cellStyle name="ColStyle2 18 2 3 3" xfId="19258"/>
    <cellStyle name="ColStyle2 18 2 4" xfId="19259"/>
    <cellStyle name="ColStyle2 18 2 4 2" xfId="19260"/>
    <cellStyle name="ColStyle2 18 2 5" xfId="19261"/>
    <cellStyle name="ColStyle2 18 3" xfId="19262"/>
    <cellStyle name="ColStyle2 18 3 2" xfId="19263"/>
    <cellStyle name="ColStyle2 18 3 2 2" xfId="19264"/>
    <cellStyle name="ColStyle2 18 3 2 3" xfId="19265"/>
    <cellStyle name="ColStyle2 18 3 3" xfId="19266"/>
    <cellStyle name="ColStyle2 18 3 4" xfId="19267"/>
    <cellStyle name="ColStyle2 18 4" xfId="19268"/>
    <cellStyle name="ColStyle2 18 4 2" xfId="19269"/>
    <cellStyle name="ColStyle2 18 4 2 2" xfId="19270"/>
    <cellStyle name="ColStyle2 18 4 2 3" xfId="19271"/>
    <cellStyle name="ColStyle2 18 4 3" xfId="19272"/>
    <cellStyle name="ColStyle2 18 4 4" xfId="19273"/>
    <cellStyle name="ColStyle2 18 5" xfId="19274"/>
    <cellStyle name="ColStyle2 18 5 2" xfId="19275"/>
    <cellStyle name="ColStyle2 18 5 3" xfId="19276"/>
    <cellStyle name="ColStyle2 18 6" xfId="19277"/>
    <cellStyle name="ColStyle2 18 6 2" xfId="19278"/>
    <cellStyle name="ColStyle2 18 6 3" xfId="19279"/>
    <cellStyle name="ColStyle2 18 7" xfId="19280"/>
    <cellStyle name="ColStyle2 18 7 2" xfId="19281"/>
    <cellStyle name="ColStyle2 18 7 3" xfId="19282"/>
    <cellStyle name="ColStyle2 18 8" xfId="19283"/>
    <cellStyle name="ColStyle2 18 9" xfId="19284"/>
    <cellStyle name="ColStyle2 19" xfId="19285"/>
    <cellStyle name="ColStyle2 19 10" xfId="19286"/>
    <cellStyle name="ColStyle2 19 2" xfId="19287"/>
    <cellStyle name="ColStyle2 19 2 2" xfId="19288"/>
    <cellStyle name="ColStyle2 19 2 2 2" xfId="19289"/>
    <cellStyle name="ColStyle2 19 2 2 2 2" xfId="19290"/>
    <cellStyle name="ColStyle2 19 2 2 2 3" xfId="19291"/>
    <cellStyle name="ColStyle2 19 2 2 3" xfId="19292"/>
    <cellStyle name="ColStyle2 19 2 2 4" xfId="19293"/>
    <cellStyle name="ColStyle2 19 2 3" xfId="19294"/>
    <cellStyle name="ColStyle2 19 2 3 2" xfId="19295"/>
    <cellStyle name="ColStyle2 19 2 3 3" xfId="19296"/>
    <cellStyle name="ColStyle2 19 2 4" xfId="19297"/>
    <cellStyle name="ColStyle2 19 2 4 2" xfId="19298"/>
    <cellStyle name="ColStyle2 19 2 5" xfId="19299"/>
    <cellStyle name="ColStyle2 19 3" xfId="19300"/>
    <cellStyle name="ColStyle2 19 3 2" xfId="19301"/>
    <cellStyle name="ColStyle2 19 3 2 2" xfId="19302"/>
    <cellStyle name="ColStyle2 19 3 2 3" xfId="19303"/>
    <cellStyle name="ColStyle2 19 3 3" xfId="19304"/>
    <cellStyle name="ColStyle2 19 3 4" xfId="19305"/>
    <cellStyle name="ColStyle2 19 4" xfId="19306"/>
    <cellStyle name="ColStyle2 19 4 2" xfId="19307"/>
    <cellStyle name="ColStyle2 19 4 2 2" xfId="19308"/>
    <cellStyle name="ColStyle2 19 4 2 3" xfId="19309"/>
    <cellStyle name="ColStyle2 19 4 3" xfId="19310"/>
    <cellStyle name="ColStyle2 19 4 4" xfId="19311"/>
    <cellStyle name="ColStyle2 19 5" xfId="19312"/>
    <cellStyle name="ColStyle2 19 5 2" xfId="19313"/>
    <cellStyle name="ColStyle2 19 5 3" xfId="19314"/>
    <cellStyle name="ColStyle2 19 6" xfId="19315"/>
    <cellStyle name="ColStyle2 19 6 2" xfId="19316"/>
    <cellStyle name="ColStyle2 19 6 3" xfId="19317"/>
    <cellStyle name="ColStyle2 19 7" xfId="19318"/>
    <cellStyle name="ColStyle2 19 7 2" xfId="19319"/>
    <cellStyle name="ColStyle2 19 7 3" xfId="19320"/>
    <cellStyle name="ColStyle2 19 8" xfId="19321"/>
    <cellStyle name="ColStyle2 19 9" xfId="19322"/>
    <cellStyle name="ColStyle2 2" xfId="19323"/>
    <cellStyle name="ColStyle2 2 10" xfId="19324"/>
    <cellStyle name="ColStyle2 2 11" xfId="19325"/>
    <cellStyle name="ColStyle2 2 2" xfId="19326"/>
    <cellStyle name="ColStyle2 2 2 10" xfId="19327"/>
    <cellStyle name="ColStyle2 2 2 10 2" xfId="19328"/>
    <cellStyle name="ColStyle2 2 2 10 2 2" xfId="19329"/>
    <cellStyle name="ColStyle2 2 2 10 2 3" xfId="19330"/>
    <cellStyle name="ColStyle2 2 2 10 3" xfId="19331"/>
    <cellStyle name="ColStyle2 2 2 10 4" xfId="19332"/>
    <cellStyle name="ColStyle2 2 2 10 5" xfId="19333"/>
    <cellStyle name="ColStyle2 2 2 11" xfId="19334"/>
    <cellStyle name="ColStyle2 2 2 11 2" xfId="19335"/>
    <cellStyle name="ColStyle2 2 2 11 2 2" xfId="19336"/>
    <cellStyle name="ColStyle2 2 2 11 2 3" xfId="19337"/>
    <cellStyle name="ColStyle2 2 2 11 3" xfId="19338"/>
    <cellStyle name="ColStyle2 2 2 11 4" xfId="19339"/>
    <cellStyle name="ColStyle2 2 2 11 5" xfId="19340"/>
    <cellStyle name="ColStyle2 2 2 12" xfId="19341"/>
    <cellStyle name="ColStyle2 2 2 12 2" xfId="19342"/>
    <cellStyle name="ColStyle2 2 2 12 2 2" xfId="19343"/>
    <cellStyle name="ColStyle2 2 2 12 2 3" xfId="19344"/>
    <cellStyle name="ColStyle2 2 2 12 3" xfId="19345"/>
    <cellStyle name="ColStyle2 2 2 12 4" xfId="19346"/>
    <cellStyle name="ColStyle2 2 2 12 5" xfId="19347"/>
    <cellStyle name="ColStyle2 2 2 13" xfId="19348"/>
    <cellStyle name="ColStyle2 2 2 13 2" xfId="19349"/>
    <cellStyle name="ColStyle2 2 2 13 2 2" xfId="19350"/>
    <cellStyle name="ColStyle2 2 2 13 2 3" xfId="19351"/>
    <cellStyle name="ColStyle2 2 2 13 3" xfId="19352"/>
    <cellStyle name="ColStyle2 2 2 13 4" xfId="19353"/>
    <cellStyle name="ColStyle2 2 2 13 5" xfId="19354"/>
    <cellStyle name="ColStyle2 2 2 14" xfId="19355"/>
    <cellStyle name="ColStyle2 2 2 14 2" xfId="19356"/>
    <cellStyle name="ColStyle2 2 2 14 2 2" xfId="19357"/>
    <cellStyle name="ColStyle2 2 2 14 2 3" xfId="19358"/>
    <cellStyle name="ColStyle2 2 2 14 3" xfId="19359"/>
    <cellStyle name="ColStyle2 2 2 14 4" xfId="19360"/>
    <cellStyle name="ColStyle2 2 2 14 5" xfId="19361"/>
    <cellStyle name="ColStyle2 2 2 15" xfId="19362"/>
    <cellStyle name="ColStyle2 2 2 15 2" xfId="19363"/>
    <cellStyle name="ColStyle2 2 2 15 2 2" xfId="19364"/>
    <cellStyle name="ColStyle2 2 2 15 2 3" xfId="19365"/>
    <cellStyle name="ColStyle2 2 2 15 3" xfId="19366"/>
    <cellStyle name="ColStyle2 2 2 15 4" xfId="19367"/>
    <cellStyle name="ColStyle2 2 2 15 5" xfId="19368"/>
    <cellStyle name="ColStyle2 2 2 16" xfId="19369"/>
    <cellStyle name="ColStyle2 2 2 16 2" xfId="19370"/>
    <cellStyle name="ColStyle2 2 2 16 2 2" xfId="19371"/>
    <cellStyle name="ColStyle2 2 2 16 2 3" xfId="19372"/>
    <cellStyle name="ColStyle2 2 2 16 3" xfId="19373"/>
    <cellStyle name="ColStyle2 2 2 16 4" xfId="19374"/>
    <cellStyle name="ColStyle2 2 2 16 5" xfId="19375"/>
    <cellStyle name="ColStyle2 2 2 17" xfId="19376"/>
    <cellStyle name="ColStyle2 2 2 17 2" xfId="19377"/>
    <cellStyle name="ColStyle2 2 2 17 2 2" xfId="19378"/>
    <cellStyle name="ColStyle2 2 2 17 2 3" xfId="19379"/>
    <cellStyle name="ColStyle2 2 2 17 3" xfId="19380"/>
    <cellStyle name="ColStyle2 2 2 17 4" xfId="19381"/>
    <cellStyle name="ColStyle2 2 2 17 5" xfId="19382"/>
    <cellStyle name="ColStyle2 2 2 18" xfId="19383"/>
    <cellStyle name="ColStyle2 2 2 18 2" xfId="19384"/>
    <cellStyle name="ColStyle2 2 2 18 2 2" xfId="19385"/>
    <cellStyle name="ColStyle2 2 2 18 2 3" xfId="19386"/>
    <cellStyle name="ColStyle2 2 2 18 3" xfId="19387"/>
    <cellStyle name="ColStyle2 2 2 18 4" xfId="19388"/>
    <cellStyle name="ColStyle2 2 2 18 5" xfId="19389"/>
    <cellStyle name="ColStyle2 2 2 19" xfId="19390"/>
    <cellStyle name="ColStyle2 2 2 19 2" xfId="19391"/>
    <cellStyle name="ColStyle2 2 2 19 2 2" xfId="19392"/>
    <cellStyle name="ColStyle2 2 2 19 2 3" xfId="19393"/>
    <cellStyle name="ColStyle2 2 2 19 3" xfId="19394"/>
    <cellStyle name="ColStyle2 2 2 19 4" xfId="19395"/>
    <cellStyle name="ColStyle2 2 2 19 5" xfId="19396"/>
    <cellStyle name="ColStyle2 2 2 2" xfId="19397"/>
    <cellStyle name="ColStyle2 2 2 2 2" xfId="19398"/>
    <cellStyle name="ColStyle2 2 2 2 2 2" xfId="19399"/>
    <cellStyle name="ColStyle2 2 2 2 2 3" xfId="19400"/>
    <cellStyle name="ColStyle2 2 2 2 3" xfId="19401"/>
    <cellStyle name="ColStyle2 2 2 2 4" xfId="19402"/>
    <cellStyle name="ColStyle2 2 2 2 5" xfId="19403"/>
    <cellStyle name="ColStyle2 2 2 20" xfId="19404"/>
    <cellStyle name="ColStyle2 2 2 20 2" xfId="19405"/>
    <cellStyle name="ColStyle2 2 2 20 2 2" xfId="19406"/>
    <cellStyle name="ColStyle2 2 2 20 2 3" xfId="19407"/>
    <cellStyle name="ColStyle2 2 2 20 3" xfId="19408"/>
    <cellStyle name="ColStyle2 2 2 20 4" xfId="19409"/>
    <cellStyle name="ColStyle2 2 2 20 5" xfId="19410"/>
    <cellStyle name="ColStyle2 2 2 21" xfId="19411"/>
    <cellStyle name="ColStyle2 2 2 21 2" xfId="19412"/>
    <cellStyle name="ColStyle2 2 2 21 2 2" xfId="19413"/>
    <cellStyle name="ColStyle2 2 2 21 2 3" xfId="19414"/>
    <cellStyle name="ColStyle2 2 2 21 3" xfId="19415"/>
    <cellStyle name="ColStyle2 2 2 21 4" xfId="19416"/>
    <cellStyle name="ColStyle2 2 2 21 5" xfId="19417"/>
    <cellStyle name="ColStyle2 2 2 22" xfId="19418"/>
    <cellStyle name="ColStyle2 2 2 22 2" xfId="19419"/>
    <cellStyle name="ColStyle2 2 2 22 3" xfId="19420"/>
    <cellStyle name="ColStyle2 2 2 23" xfId="19421"/>
    <cellStyle name="ColStyle2 2 2 23 2" xfId="19422"/>
    <cellStyle name="ColStyle2 2 2 24" xfId="19423"/>
    <cellStyle name="ColStyle2 2 2 24 2" xfId="19424"/>
    <cellStyle name="ColStyle2 2 2 25" xfId="19425"/>
    <cellStyle name="ColStyle2 2 2 26" xfId="19426"/>
    <cellStyle name="ColStyle2 2 2 27" xfId="19427"/>
    <cellStyle name="ColStyle2 2 2 28" xfId="19428"/>
    <cellStyle name="ColStyle2 2 2 29" xfId="19429"/>
    <cellStyle name="ColStyle2 2 2 3" xfId="19430"/>
    <cellStyle name="ColStyle2 2 2 3 2" xfId="19431"/>
    <cellStyle name="ColStyle2 2 2 3 2 2" xfId="19432"/>
    <cellStyle name="ColStyle2 2 2 3 2 3" xfId="19433"/>
    <cellStyle name="ColStyle2 2 2 3 3" xfId="19434"/>
    <cellStyle name="ColStyle2 2 2 3 4" xfId="19435"/>
    <cellStyle name="ColStyle2 2 2 3 5" xfId="19436"/>
    <cellStyle name="ColStyle2 2 2 4" xfId="19437"/>
    <cellStyle name="ColStyle2 2 2 4 2" xfId="19438"/>
    <cellStyle name="ColStyle2 2 2 4 2 2" xfId="19439"/>
    <cellStyle name="ColStyle2 2 2 4 2 3" xfId="19440"/>
    <cellStyle name="ColStyle2 2 2 4 3" xfId="19441"/>
    <cellStyle name="ColStyle2 2 2 4 4" xfId="19442"/>
    <cellStyle name="ColStyle2 2 2 4 5" xfId="19443"/>
    <cellStyle name="ColStyle2 2 2 5" xfId="19444"/>
    <cellStyle name="ColStyle2 2 2 5 2" xfId="19445"/>
    <cellStyle name="ColStyle2 2 2 5 2 2" xfId="19446"/>
    <cellStyle name="ColStyle2 2 2 5 2 3" xfId="19447"/>
    <cellStyle name="ColStyle2 2 2 5 3" xfId="19448"/>
    <cellStyle name="ColStyle2 2 2 5 4" xfId="19449"/>
    <cellStyle name="ColStyle2 2 2 5 5" xfId="19450"/>
    <cellStyle name="ColStyle2 2 2 6" xfId="19451"/>
    <cellStyle name="ColStyle2 2 2 6 2" xfId="19452"/>
    <cellStyle name="ColStyle2 2 2 6 2 2" xfId="19453"/>
    <cellStyle name="ColStyle2 2 2 6 2 3" xfId="19454"/>
    <cellStyle name="ColStyle2 2 2 6 3" xfId="19455"/>
    <cellStyle name="ColStyle2 2 2 6 4" xfId="19456"/>
    <cellStyle name="ColStyle2 2 2 6 5" xfId="19457"/>
    <cellStyle name="ColStyle2 2 2 7" xfId="19458"/>
    <cellStyle name="ColStyle2 2 2 7 2" xfId="19459"/>
    <cellStyle name="ColStyle2 2 2 7 2 2" xfId="19460"/>
    <cellStyle name="ColStyle2 2 2 7 2 3" xfId="19461"/>
    <cellStyle name="ColStyle2 2 2 7 3" xfId="19462"/>
    <cellStyle name="ColStyle2 2 2 7 4" xfId="19463"/>
    <cellStyle name="ColStyle2 2 2 7 5" xfId="19464"/>
    <cellStyle name="ColStyle2 2 2 8" xfId="19465"/>
    <cellStyle name="ColStyle2 2 2 8 2" xfId="19466"/>
    <cellStyle name="ColStyle2 2 2 8 2 2" xfId="19467"/>
    <cellStyle name="ColStyle2 2 2 8 2 3" xfId="19468"/>
    <cellStyle name="ColStyle2 2 2 8 3" xfId="19469"/>
    <cellStyle name="ColStyle2 2 2 8 4" xfId="19470"/>
    <cellStyle name="ColStyle2 2 2 8 5" xfId="19471"/>
    <cellStyle name="ColStyle2 2 2 9" xfId="19472"/>
    <cellStyle name="ColStyle2 2 2 9 2" xfId="19473"/>
    <cellStyle name="ColStyle2 2 2 9 2 2" xfId="19474"/>
    <cellStyle name="ColStyle2 2 2 9 2 3" xfId="19475"/>
    <cellStyle name="ColStyle2 2 2 9 3" xfId="19476"/>
    <cellStyle name="ColStyle2 2 2 9 4" xfId="19477"/>
    <cellStyle name="ColStyle2 2 2 9 5" xfId="19478"/>
    <cellStyle name="ColStyle2 2 3" xfId="19479"/>
    <cellStyle name="ColStyle2 2 3 2" xfId="19480"/>
    <cellStyle name="ColStyle2 2 3 2 2" xfId="19481"/>
    <cellStyle name="ColStyle2 2 3 3" xfId="19482"/>
    <cellStyle name="ColStyle2 2 3 4" xfId="19483"/>
    <cellStyle name="ColStyle2 2 3 5" xfId="19484"/>
    <cellStyle name="ColStyle2 2 4" xfId="19485"/>
    <cellStyle name="ColStyle2 2 4 2" xfId="19486"/>
    <cellStyle name="ColStyle2 2 4 2 2" xfId="19487"/>
    <cellStyle name="ColStyle2 2 4 3" xfId="19488"/>
    <cellStyle name="ColStyle2 2 4 4" xfId="19489"/>
    <cellStyle name="ColStyle2 2 4 5" xfId="19490"/>
    <cellStyle name="ColStyle2 2 5" xfId="19491"/>
    <cellStyle name="ColStyle2 2 5 2" xfId="19492"/>
    <cellStyle name="ColStyle2 2 5 2 2" xfId="19493"/>
    <cellStyle name="ColStyle2 2 5 3" xfId="19494"/>
    <cellStyle name="ColStyle2 2 5 4" xfId="19495"/>
    <cellStyle name="ColStyle2 2 5 5" xfId="19496"/>
    <cellStyle name="ColStyle2 2 6" xfId="19497"/>
    <cellStyle name="ColStyle2 2 6 2" xfId="19498"/>
    <cellStyle name="ColStyle2 2 6 2 2" xfId="19499"/>
    <cellStyle name="ColStyle2 2 6 3" xfId="19500"/>
    <cellStyle name="ColStyle2 2 6 4" xfId="19501"/>
    <cellStyle name="ColStyle2 2 6 5" xfId="19502"/>
    <cellStyle name="ColStyle2 2 7" xfId="19503"/>
    <cellStyle name="ColStyle2 2 7 2" xfId="19504"/>
    <cellStyle name="ColStyle2 2 8" xfId="19505"/>
    <cellStyle name="ColStyle2 2 8 2" xfId="19506"/>
    <cellStyle name="ColStyle2 2 9" xfId="19507"/>
    <cellStyle name="ColStyle2 20" xfId="19508"/>
    <cellStyle name="ColStyle2 20 10" xfId="19509"/>
    <cellStyle name="ColStyle2 20 2" xfId="19510"/>
    <cellStyle name="ColStyle2 20 2 2" xfId="19511"/>
    <cellStyle name="ColStyle2 20 2 2 2" xfId="19512"/>
    <cellStyle name="ColStyle2 20 2 2 2 2" xfId="19513"/>
    <cellStyle name="ColStyle2 20 2 2 2 3" xfId="19514"/>
    <cellStyle name="ColStyle2 20 2 2 3" xfId="19515"/>
    <cellStyle name="ColStyle2 20 2 2 4" xfId="19516"/>
    <cellStyle name="ColStyle2 20 2 3" xfId="19517"/>
    <cellStyle name="ColStyle2 20 2 3 2" xfId="19518"/>
    <cellStyle name="ColStyle2 20 2 3 3" xfId="19519"/>
    <cellStyle name="ColStyle2 20 2 4" xfId="19520"/>
    <cellStyle name="ColStyle2 20 2 4 2" xfId="19521"/>
    <cellStyle name="ColStyle2 20 2 5" xfId="19522"/>
    <cellStyle name="ColStyle2 20 3" xfId="19523"/>
    <cellStyle name="ColStyle2 20 3 2" xfId="19524"/>
    <cellStyle name="ColStyle2 20 3 2 2" xfId="19525"/>
    <cellStyle name="ColStyle2 20 3 2 3" xfId="19526"/>
    <cellStyle name="ColStyle2 20 3 3" xfId="19527"/>
    <cellStyle name="ColStyle2 20 3 4" xfId="19528"/>
    <cellStyle name="ColStyle2 20 4" xfId="19529"/>
    <cellStyle name="ColStyle2 20 4 2" xfId="19530"/>
    <cellStyle name="ColStyle2 20 4 2 2" xfId="19531"/>
    <cellStyle name="ColStyle2 20 4 2 3" xfId="19532"/>
    <cellStyle name="ColStyle2 20 4 3" xfId="19533"/>
    <cellStyle name="ColStyle2 20 4 4" xfId="19534"/>
    <cellStyle name="ColStyle2 20 5" xfId="19535"/>
    <cellStyle name="ColStyle2 20 5 2" xfId="19536"/>
    <cellStyle name="ColStyle2 20 5 3" xfId="19537"/>
    <cellStyle name="ColStyle2 20 6" xfId="19538"/>
    <cellStyle name="ColStyle2 20 6 2" xfId="19539"/>
    <cellStyle name="ColStyle2 20 6 3" xfId="19540"/>
    <cellStyle name="ColStyle2 20 7" xfId="19541"/>
    <cellStyle name="ColStyle2 20 7 2" xfId="19542"/>
    <cellStyle name="ColStyle2 20 7 3" xfId="19543"/>
    <cellStyle name="ColStyle2 20 8" xfId="19544"/>
    <cellStyle name="ColStyle2 20 9" xfId="19545"/>
    <cellStyle name="ColStyle2 21" xfId="19546"/>
    <cellStyle name="ColStyle2 21 10" xfId="19547"/>
    <cellStyle name="ColStyle2 21 2" xfId="19548"/>
    <cellStyle name="ColStyle2 21 2 2" xfId="19549"/>
    <cellStyle name="ColStyle2 21 2 2 2" xfId="19550"/>
    <cellStyle name="ColStyle2 21 2 2 2 2" xfId="19551"/>
    <cellStyle name="ColStyle2 21 2 2 2 3" xfId="19552"/>
    <cellStyle name="ColStyle2 21 2 2 3" xfId="19553"/>
    <cellStyle name="ColStyle2 21 2 2 4" xfId="19554"/>
    <cellStyle name="ColStyle2 21 2 3" xfId="19555"/>
    <cellStyle name="ColStyle2 21 2 3 2" xfId="19556"/>
    <cellStyle name="ColStyle2 21 2 3 3" xfId="19557"/>
    <cellStyle name="ColStyle2 21 2 4" xfId="19558"/>
    <cellStyle name="ColStyle2 21 2 4 2" xfId="19559"/>
    <cellStyle name="ColStyle2 21 2 5" xfId="19560"/>
    <cellStyle name="ColStyle2 21 3" xfId="19561"/>
    <cellStyle name="ColStyle2 21 3 2" xfId="19562"/>
    <cellStyle name="ColStyle2 21 3 2 2" xfId="19563"/>
    <cellStyle name="ColStyle2 21 3 2 3" xfId="19564"/>
    <cellStyle name="ColStyle2 21 3 3" xfId="19565"/>
    <cellStyle name="ColStyle2 21 3 4" xfId="19566"/>
    <cellStyle name="ColStyle2 21 4" xfId="19567"/>
    <cellStyle name="ColStyle2 21 4 2" xfId="19568"/>
    <cellStyle name="ColStyle2 21 4 2 2" xfId="19569"/>
    <cellStyle name="ColStyle2 21 4 2 3" xfId="19570"/>
    <cellStyle name="ColStyle2 21 4 3" xfId="19571"/>
    <cellStyle name="ColStyle2 21 4 4" xfId="19572"/>
    <cellStyle name="ColStyle2 21 5" xfId="19573"/>
    <cellStyle name="ColStyle2 21 5 2" xfId="19574"/>
    <cellStyle name="ColStyle2 21 5 3" xfId="19575"/>
    <cellStyle name="ColStyle2 21 6" xfId="19576"/>
    <cellStyle name="ColStyle2 21 6 2" xfId="19577"/>
    <cellStyle name="ColStyle2 21 6 3" xfId="19578"/>
    <cellStyle name="ColStyle2 21 7" xfId="19579"/>
    <cellStyle name="ColStyle2 21 7 2" xfId="19580"/>
    <cellStyle name="ColStyle2 21 7 3" xfId="19581"/>
    <cellStyle name="ColStyle2 21 8" xfId="19582"/>
    <cellStyle name="ColStyle2 21 9" xfId="19583"/>
    <cellStyle name="ColStyle2 22" xfId="19584"/>
    <cellStyle name="ColStyle2 22 10" xfId="19585"/>
    <cellStyle name="ColStyle2 22 2" xfId="19586"/>
    <cellStyle name="ColStyle2 22 2 2" xfId="19587"/>
    <cellStyle name="ColStyle2 22 2 2 2" xfId="19588"/>
    <cellStyle name="ColStyle2 22 2 2 2 2" xfId="19589"/>
    <cellStyle name="ColStyle2 22 2 2 2 3" xfId="19590"/>
    <cellStyle name="ColStyle2 22 2 2 3" xfId="19591"/>
    <cellStyle name="ColStyle2 22 2 2 4" xfId="19592"/>
    <cellStyle name="ColStyle2 22 2 3" xfId="19593"/>
    <cellStyle name="ColStyle2 22 2 3 2" xfId="19594"/>
    <cellStyle name="ColStyle2 22 2 3 3" xfId="19595"/>
    <cellStyle name="ColStyle2 22 2 4" xfId="19596"/>
    <cellStyle name="ColStyle2 22 2 4 2" xfId="19597"/>
    <cellStyle name="ColStyle2 22 2 5" xfId="19598"/>
    <cellStyle name="ColStyle2 22 3" xfId="19599"/>
    <cellStyle name="ColStyle2 22 3 2" xfId="19600"/>
    <cellStyle name="ColStyle2 22 3 2 2" xfId="19601"/>
    <cellStyle name="ColStyle2 22 3 2 3" xfId="19602"/>
    <cellStyle name="ColStyle2 22 3 3" xfId="19603"/>
    <cellStyle name="ColStyle2 22 3 4" xfId="19604"/>
    <cellStyle name="ColStyle2 22 4" xfId="19605"/>
    <cellStyle name="ColStyle2 22 4 2" xfId="19606"/>
    <cellStyle name="ColStyle2 22 4 2 2" xfId="19607"/>
    <cellStyle name="ColStyle2 22 4 2 3" xfId="19608"/>
    <cellStyle name="ColStyle2 22 4 3" xfId="19609"/>
    <cellStyle name="ColStyle2 22 4 4" xfId="19610"/>
    <cellStyle name="ColStyle2 22 5" xfId="19611"/>
    <cellStyle name="ColStyle2 22 5 2" xfId="19612"/>
    <cellStyle name="ColStyle2 22 5 3" xfId="19613"/>
    <cellStyle name="ColStyle2 22 6" xfId="19614"/>
    <cellStyle name="ColStyle2 22 6 2" xfId="19615"/>
    <cellStyle name="ColStyle2 22 6 3" xfId="19616"/>
    <cellStyle name="ColStyle2 22 7" xfId="19617"/>
    <cellStyle name="ColStyle2 22 7 2" xfId="19618"/>
    <cellStyle name="ColStyle2 22 7 3" xfId="19619"/>
    <cellStyle name="ColStyle2 22 8" xfId="19620"/>
    <cellStyle name="ColStyle2 22 9" xfId="19621"/>
    <cellStyle name="ColStyle2 23" xfId="19622"/>
    <cellStyle name="ColStyle2 23 10" xfId="19623"/>
    <cellStyle name="ColStyle2 23 2" xfId="19624"/>
    <cellStyle name="ColStyle2 23 2 2" xfId="19625"/>
    <cellStyle name="ColStyle2 23 2 2 2" xfId="19626"/>
    <cellStyle name="ColStyle2 23 2 2 2 2" xfId="19627"/>
    <cellStyle name="ColStyle2 23 2 2 2 3" xfId="19628"/>
    <cellStyle name="ColStyle2 23 2 2 3" xfId="19629"/>
    <cellStyle name="ColStyle2 23 2 2 4" xfId="19630"/>
    <cellStyle name="ColStyle2 23 2 3" xfId="19631"/>
    <cellStyle name="ColStyle2 23 2 3 2" xfId="19632"/>
    <cellStyle name="ColStyle2 23 2 3 3" xfId="19633"/>
    <cellStyle name="ColStyle2 23 2 4" xfId="19634"/>
    <cellStyle name="ColStyle2 23 2 4 2" xfId="19635"/>
    <cellStyle name="ColStyle2 23 2 5" xfId="19636"/>
    <cellStyle name="ColStyle2 23 3" xfId="19637"/>
    <cellStyle name="ColStyle2 23 3 2" xfId="19638"/>
    <cellStyle name="ColStyle2 23 3 2 2" xfId="19639"/>
    <cellStyle name="ColStyle2 23 3 2 3" xfId="19640"/>
    <cellStyle name="ColStyle2 23 3 3" xfId="19641"/>
    <cellStyle name="ColStyle2 23 3 4" xfId="19642"/>
    <cellStyle name="ColStyle2 23 4" xfId="19643"/>
    <cellStyle name="ColStyle2 23 4 2" xfId="19644"/>
    <cellStyle name="ColStyle2 23 4 2 2" xfId="19645"/>
    <cellStyle name="ColStyle2 23 4 2 3" xfId="19646"/>
    <cellStyle name="ColStyle2 23 4 3" xfId="19647"/>
    <cellStyle name="ColStyle2 23 4 4" xfId="19648"/>
    <cellStyle name="ColStyle2 23 5" xfId="19649"/>
    <cellStyle name="ColStyle2 23 5 2" xfId="19650"/>
    <cellStyle name="ColStyle2 23 5 3" xfId="19651"/>
    <cellStyle name="ColStyle2 23 6" xfId="19652"/>
    <cellStyle name="ColStyle2 23 6 2" xfId="19653"/>
    <cellStyle name="ColStyle2 23 6 3" xfId="19654"/>
    <cellStyle name="ColStyle2 23 7" xfId="19655"/>
    <cellStyle name="ColStyle2 23 7 2" xfId="19656"/>
    <cellStyle name="ColStyle2 23 7 3" xfId="19657"/>
    <cellStyle name="ColStyle2 23 8" xfId="19658"/>
    <cellStyle name="ColStyle2 23 9" xfId="19659"/>
    <cellStyle name="ColStyle2 24" xfId="19660"/>
    <cellStyle name="ColStyle2 24 10" xfId="19661"/>
    <cellStyle name="ColStyle2 24 2" xfId="19662"/>
    <cellStyle name="ColStyle2 24 2 2" xfId="19663"/>
    <cellStyle name="ColStyle2 24 2 2 2" xfId="19664"/>
    <cellStyle name="ColStyle2 24 2 2 2 2" xfId="19665"/>
    <cellStyle name="ColStyle2 24 2 2 2 3" xfId="19666"/>
    <cellStyle name="ColStyle2 24 2 2 3" xfId="19667"/>
    <cellStyle name="ColStyle2 24 2 2 4" xfId="19668"/>
    <cellStyle name="ColStyle2 24 2 3" xfId="19669"/>
    <cellStyle name="ColStyle2 24 2 3 2" xfId="19670"/>
    <cellStyle name="ColStyle2 24 2 3 3" xfId="19671"/>
    <cellStyle name="ColStyle2 24 2 4" xfId="19672"/>
    <cellStyle name="ColStyle2 24 2 4 2" xfId="19673"/>
    <cellStyle name="ColStyle2 24 2 5" xfId="19674"/>
    <cellStyle name="ColStyle2 24 3" xfId="19675"/>
    <cellStyle name="ColStyle2 24 3 2" xfId="19676"/>
    <cellStyle name="ColStyle2 24 3 2 2" xfId="19677"/>
    <cellStyle name="ColStyle2 24 3 2 3" xfId="19678"/>
    <cellStyle name="ColStyle2 24 3 3" xfId="19679"/>
    <cellStyle name="ColStyle2 24 3 4" xfId="19680"/>
    <cellStyle name="ColStyle2 24 4" xfId="19681"/>
    <cellStyle name="ColStyle2 24 4 2" xfId="19682"/>
    <cellStyle name="ColStyle2 24 4 2 2" xfId="19683"/>
    <cellStyle name="ColStyle2 24 4 2 3" xfId="19684"/>
    <cellStyle name="ColStyle2 24 4 3" xfId="19685"/>
    <cellStyle name="ColStyle2 24 4 4" xfId="19686"/>
    <cellStyle name="ColStyle2 24 5" xfId="19687"/>
    <cellStyle name="ColStyle2 24 5 2" xfId="19688"/>
    <cellStyle name="ColStyle2 24 5 3" xfId="19689"/>
    <cellStyle name="ColStyle2 24 6" xfId="19690"/>
    <cellStyle name="ColStyle2 24 6 2" xfId="19691"/>
    <cellStyle name="ColStyle2 24 6 3" xfId="19692"/>
    <cellStyle name="ColStyle2 24 7" xfId="19693"/>
    <cellStyle name="ColStyle2 24 7 2" xfId="19694"/>
    <cellStyle name="ColStyle2 24 7 3" xfId="19695"/>
    <cellStyle name="ColStyle2 24 8" xfId="19696"/>
    <cellStyle name="ColStyle2 24 9" xfId="19697"/>
    <cellStyle name="ColStyle2 25" xfId="19698"/>
    <cellStyle name="ColStyle2 25 10" xfId="19699"/>
    <cellStyle name="ColStyle2 25 2" xfId="19700"/>
    <cellStyle name="ColStyle2 25 2 2" xfId="19701"/>
    <cellStyle name="ColStyle2 25 2 2 2" xfId="19702"/>
    <cellStyle name="ColStyle2 25 2 2 2 2" xfId="19703"/>
    <cellStyle name="ColStyle2 25 2 2 2 3" xfId="19704"/>
    <cellStyle name="ColStyle2 25 2 2 3" xfId="19705"/>
    <cellStyle name="ColStyle2 25 2 2 4" xfId="19706"/>
    <cellStyle name="ColStyle2 25 2 3" xfId="19707"/>
    <cellStyle name="ColStyle2 25 2 3 2" xfId="19708"/>
    <cellStyle name="ColStyle2 25 2 3 3" xfId="19709"/>
    <cellStyle name="ColStyle2 25 2 4" xfId="19710"/>
    <cellStyle name="ColStyle2 25 2 4 2" xfId="19711"/>
    <cellStyle name="ColStyle2 25 2 5" xfId="19712"/>
    <cellStyle name="ColStyle2 25 3" xfId="19713"/>
    <cellStyle name="ColStyle2 25 3 2" xfId="19714"/>
    <cellStyle name="ColStyle2 25 3 2 2" xfId="19715"/>
    <cellStyle name="ColStyle2 25 3 2 3" xfId="19716"/>
    <cellStyle name="ColStyle2 25 3 3" xfId="19717"/>
    <cellStyle name="ColStyle2 25 3 4" xfId="19718"/>
    <cellStyle name="ColStyle2 25 4" xfId="19719"/>
    <cellStyle name="ColStyle2 25 4 2" xfId="19720"/>
    <cellStyle name="ColStyle2 25 4 2 2" xfId="19721"/>
    <cellStyle name="ColStyle2 25 4 2 3" xfId="19722"/>
    <cellStyle name="ColStyle2 25 4 3" xfId="19723"/>
    <cellStyle name="ColStyle2 25 4 4" xfId="19724"/>
    <cellStyle name="ColStyle2 25 5" xfId="19725"/>
    <cellStyle name="ColStyle2 25 5 2" xfId="19726"/>
    <cellStyle name="ColStyle2 25 5 3" xfId="19727"/>
    <cellStyle name="ColStyle2 25 6" xfId="19728"/>
    <cellStyle name="ColStyle2 25 6 2" xfId="19729"/>
    <cellStyle name="ColStyle2 25 6 3" xfId="19730"/>
    <cellStyle name="ColStyle2 25 7" xfId="19731"/>
    <cellStyle name="ColStyle2 25 7 2" xfId="19732"/>
    <cellStyle name="ColStyle2 25 7 3" xfId="19733"/>
    <cellStyle name="ColStyle2 25 8" xfId="19734"/>
    <cellStyle name="ColStyle2 25 9" xfId="19735"/>
    <cellStyle name="ColStyle2 26" xfId="19736"/>
    <cellStyle name="ColStyle2 26 10" xfId="19737"/>
    <cellStyle name="ColStyle2 26 2" xfId="19738"/>
    <cellStyle name="ColStyle2 26 2 2" xfId="19739"/>
    <cellStyle name="ColStyle2 26 2 2 2" xfId="19740"/>
    <cellStyle name="ColStyle2 26 2 2 2 2" xfId="19741"/>
    <cellStyle name="ColStyle2 26 2 2 2 3" xfId="19742"/>
    <cellStyle name="ColStyle2 26 2 2 3" xfId="19743"/>
    <cellStyle name="ColStyle2 26 2 2 4" xfId="19744"/>
    <cellStyle name="ColStyle2 26 2 3" xfId="19745"/>
    <cellStyle name="ColStyle2 26 2 3 2" xfId="19746"/>
    <cellStyle name="ColStyle2 26 2 3 3" xfId="19747"/>
    <cellStyle name="ColStyle2 26 2 4" xfId="19748"/>
    <cellStyle name="ColStyle2 26 2 4 2" xfId="19749"/>
    <cellStyle name="ColStyle2 26 2 5" xfId="19750"/>
    <cellStyle name="ColStyle2 26 3" xfId="19751"/>
    <cellStyle name="ColStyle2 26 3 2" xfId="19752"/>
    <cellStyle name="ColStyle2 26 3 2 2" xfId="19753"/>
    <cellStyle name="ColStyle2 26 3 2 3" xfId="19754"/>
    <cellStyle name="ColStyle2 26 3 3" xfId="19755"/>
    <cellStyle name="ColStyle2 26 3 4" xfId="19756"/>
    <cellStyle name="ColStyle2 26 4" xfId="19757"/>
    <cellStyle name="ColStyle2 26 4 2" xfId="19758"/>
    <cellStyle name="ColStyle2 26 4 2 2" xfId="19759"/>
    <cellStyle name="ColStyle2 26 4 2 3" xfId="19760"/>
    <cellStyle name="ColStyle2 26 4 3" xfId="19761"/>
    <cellStyle name="ColStyle2 26 4 4" xfId="19762"/>
    <cellStyle name="ColStyle2 26 5" xfId="19763"/>
    <cellStyle name="ColStyle2 26 5 2" xfId="19764"/>
    <cellStyle name="ColStyle2 26 5 3" xfId="19765"/>
    <cellStyle name="ColStyle2 26 6" xfId="19766"/>
    <cellStyle name="ColStyle2 26 6 2" xfId="19767"/>
    <cellStyle name="ColStyle2 26 6 3" xfId="19768"/>
    <cellStyle name="ColStyle2 26 7" xfId="19769"/>
    <cellStyle name="ColStyle2 26 7 2" xfId="19770"/>
    <cellStyle name="ColStyle2 26 7 3" xfId="19771"/>
    <cellStyle name="ColStyle2 26 8" xfId="19772"/>
    <cellStyle name="ColStyle2 26 9" xfId="19773"/>
    <cellStyle name="ColStyle2 27" xfId="19774"/>
    <cellStyle name="ColStyle2 27 2" xfId="19775"/>
    <cellStyle name="ColStyle2 27 2 2" xfId="19776"/>
    <cellStyle name="ColStyle2 27 2 2 2" xfId="19777"/>
    <cellStyle name="ColStyle2 27 2 2 2 2" xfId="19778"/>
    <cellStyle name="ColStyle2 27 2 2 2 3" xfId="19779"/>
    <cellStyle name="ColStyle2 27 2 2 3" xfId="19780"/>
    <cellStyle name="ColStyle2 27 2 2 4" xfId="19781"/>
    <cellStyle name="ColStyle2 27 2 3" xfId="19782"/>
    <cellStyle name="ColStyle2 27 2 3 2" xfId="19783"/>
    <cellStyle name="ColStyle2 27 2 3 3" xfId="19784"/>
    <cellStyle name="ColStyle2 27 2 4" xfId="19785"/>
    <cellStyle name="ColStyle2 27 2 4 2" xfId="19786"/>
    <cellStyle name="ColStyle2 27 2 5" xfId="19787"/>
    <cellStyle name="ColStyle2 27 3" xfId="19788"/>
    <cellStyle name="ColStyle2 27 3 2" xfId="19789"/>
    <cellStyle name="ColStyle2 27 3 2 2" xfId="19790"/>
    <cellStyle name="ColStyle2 27 3 2 3" xfId="19791"/>
    <cellStyle name="ColStyle2 27 3 3" xfId="19792"/>
    <cellStyle name="ColStyle2 27 3 4" xfId="19793"/>
    <cellStyle name="ColStyle2 27 4" xfId="19794"/>
    <cellStyle name="ColStyle2 27 4 2" xfId="19795"/>
    <cellStyle name="ColStyle2 27 4 2 2" xfId="19796"/>
    <cellStyle name="ColStyle2 27 4 2 3" xfId="19797"/>
    <cellStyle name="ColStyle2 27 4 3" xfId="19798"/>
    <cellStyle name="ColStyle2 27 4 4" xfId="19799"/>
    <cellStyle name="ColStyle2 27 5" xfId="19800"/>
    <cellStyle name="ColStyle2 27 6" xfId="19801"/>
    <cellStyle name="ColStyle2 27 6 2" xfId="19802"/>
    <cellStyle name="ColStyle2 27 6 3" xfId="19803"/>
    <cellStyle name="ColStyle2 27 7" xfId="19804"/>
    <cellStyle name="ColStyle2 27 7 2" xfId="19805"/>
    <cellStyle name="ColStyle2 27 8" xfId="19806"/>
    <cellStyle name="ColStyle2 27 9" xfId="19807"/>
    <cellStyle name="ColStyle2 28" xfId="19808"/>
    <cellStyle name="ColStyle2 28 2" xfId="19809"/>
    <cellStyle name="ColStyle2 28 2 2" xfId="19810"/>
    <cellStyle name="ColStyle2 28 2 2 2" xfId="19811"/>
    <cellStyle name="ColStyle2 28 2 2 2 2" xfId="19812"/>
    <cellStyle name="ColStyle2 28 2 2 2 3" xfId="19813"/>
    <cellStyle name="ColStyle2 28 2 2 3" xfId="19814"/>
    <cellStyle name="ColStyle2 28 2 2 4" xfId="19815"/>
    <cellStyle name="ColStyle2 28 2 3" xfId="19816"/>
    <cellStyle name="ColStyle2 28 2 3 2" xfId="19817"/>
    <cellStyle name="ColStyle2 28 2 3 3" xfId="19818"/>
    <cellStyle name="ColStyle2 28 2 4" xfId="19819"/>
    <cellStyle name="ColStyle2 28 2 4 2" xfId="19820"/>
    <cellStyle name="ColStyle2 28 2 5" xfId="19821"/>
    <cellStyle name="ColStyle2 28 3" xfId="19822"/>
    <cellStyle name="ColStyle2 28 3 2" xfId="19823"/>
    <cellStyle name="ColStyle2 28 3 2 2" xfId="19824"/>
    <cellStyle name="ColStyle2 28 3 2 3" xfId="19825"/>
    <cellStyle name="ColStyle2 28 3 3" xfId="19826"/>
    <cellStyle name="ColStyle2 28 3 4" xfId="19827"/>
    <cellStyle name="ColStyle2 28 4" xfId="19828"/>
    <cellStyle name="ColStyle2 28 4 2" xfId="19829"/>
    <cellStyle name="ColStyle2 28 4 2 2" xfId="19830"/>
    <cellStyle name="ColStyle2 28 4 2 3" xfId="19831"/>
    <cellStyle name="ColStyle2 28 4 3" xfId="19832"/>
    <cellStyle name="ColStyle2 28 4 4" xfId="19833"/>
    <cellStyle name="ColStyle2 28 5" xfId="19834"/>
    <cellStyle name="ColStyle2 28 5 2" xfId="19835"/>
    <cellStyle name="ColStyle2 28 5 3" xfId="19836"/>
    <cellStyle name="ColStyle2 28 6" xfId="19837"/>
    <cellStyle name="ColStyle2 28 6 2" xfId="19838"/>
    <cellStyle name="ColStyle2 28 7" xfId="19839"/>
    <cellStyle name="ColStyle2 28 8" xfId="19840"/>
    <cellStyle name="ColStyle2 29" xfId="19841"/>
    <cellStyle name="ColStyle2 29 2" xfId="19842"/>
    <cellStyle name="ColStyle2 29 2 2" xfId="19843"/>
    <cellStyle name="ColStyle2 29 2 2 2" xfId="19844"/>
    <cellStyle name="ColStyle2 29 2 2 2 2" xfId="19845"/>
    <cellStyle name="ColStyle2 29 2 2 2 3" xfId="19846"/>
    <cellStyle name="ColStyle2 29 2 2 3" xfId="19847"/>
    <cellStyle name="ColStyle2 29 2 2 4" xfId="19848"/>
    <cellStyle name="ColStyle2 29 2 3" xfId="19849"/>
    <cellStyle name="ColStyle2 29 2 3 2" xfId="19850"/>
    <cellStyle name="ColStyle2 29 2 3 3" xfId="19851"/>
    <cellStyle name="ColStyle2 29 2 4" xfId="19852"/>
    <cellStyle name="ColStyle2 29 2 4 2" xfId="19853"/>
    <cellStyle name="ColStyle2 29 2 5" xfId="19854"/>
    <cellStyle name="ColStyle2 29 3" xfId="19855"/>
    <cellStyle name="ColStyle2 29 3 2" xfId="19856"/>
    <cellStyle name="ColStyle2 29 3 2 2" xfId="19857"/>
    <cellStyle name="ColStyle2 29 3 2 3" xfId="19858"/>
    <cellStyle name="ColStyle2 29 3 3" xfId="19859"/>
    <cellStyle name="ColStyle2 29 3 4" xfId="19860"/>
    <cellStyle name="ColStyle2 29 4" xfId="19861"/>
    <cellStyle name="ColStyle2 29 4 2" xfId="19862"/>
    <cellStyle name="ColStyle2 29 4 2 2" xfId="19863"/>
    <cellStyle name="ColStyle2 29 4 2 3" xfId="19864"/>
    <cellStyle name="ColStyle2 29 4 3" xfId="19865"/>
    <cellStyle name="ColStyle2 29 4 4" xfId="19866"/>
    <cellStyle name="ColStyle2 29 5" xfId="19867"/>
    <cellStyle name="ColStyle2 29 5 2" xfId="19868"/>
    <cellStyle name="ColStyle2 29 5 3" xfId="19869"/>
    <cellStyle name="ColStyle2 29 6" xfId="19870"/>
    <cellStyle name="ColStyle2 29 6 2" xfId="19871"/>
    <cellStyle name="ColStyle2 29 7" xfId="19872"/>
    <cellStyle name="ColStyle2 29 8" xfId="19873"/>
    <cellStyle name="ColStyle2 3" xfId="19874"/>
    <cellStyle name="ColStyle2 3 10" xfId="19875"/>
    <cellStyle name="ColStyle2 3 10 2" xfId="19876"/>
    <cellStyle name="ColStyle2 3 10 2 2" xfId="19877"/>
    <cellStyle name="ColStyle2 3 10 2 3" xfId="19878"/>
    <cellStyle name="ColStyle2 3 10 3" xfId="19879"/>
    <cellStyle name="ColStyle2 3 10 4" xfId="19880"/>
    <cellStyle name="ColStyle2 3 10 5" xfId="19881"/>
    <cellStyle name="ColStyle2 3 11" xfId="19882"/>
    <cellStyle name="ColStyle2 3 11 2" xfId="19883"/>
    <cellStyle name="ColStyle2 3 11 2 2" xfId="19884"/>
    <cellStyle name="ColStyle2 3 11 2 3" xfId="19885"/>
    <cellStyle name="ColStyle2 3 11 3" xfId="19886"/>
    <cellStyle name="ColStyle2 3 11 4" xfId="19887"/>
    <cellStyle name="ColStyle2 3 11 5" xfId="19888"/>
    <cellStyle name="ColStyle2 3 12" xfId="19889"/>
    <cellStyle name="ColStyle2 3 12 2" xfId="19890"/>
    <cellStyle name="ColStyle2 3 12 2 2" xfId="19891"/>
    <cellStyle name="ColStyle2 3 12 2 3" xfId="19892"/>
    <cellStyle name="ColStyle2 3 12 3" xfId="19893"/>
    <cellStyle name="ColStyle2 3 12 4" xfId="19894"/>
    <cellStyle name="ColStyle2 3 12 5" xfId="19895"/>
    <cellStyle name="ColStyle2 3 13" xfId="19896"/>
    <cellStyle name="ColStyle2 3 13 2" xfId="19897"/>
    <cellStyle name="ColStyle2 3 13 2 2" xfId="19898"/>
    <cellStyle name="ColStyle2 3 13 2 3" xfId="19899"/>
    <cellStyle name="ColStyle2 3 13 3" xfId="19900"/>
    <cellStyle name="ColStyle2 3 13 4" xfId="19901"/>
    <cellStyle name="ColStyle2 3 13 5" xfId="19902"/>
    <cellStyle name="ColStyle2 3 14" xfId="19903"/>
    <cellStyle name="ColStyle2 3 14 2" xfId="19904"/>
    <cellStyle name="ColStyle2 3 14 2 2" xfId="19905"/>
    <cellStyle name="ColStyle2 3 14 2 3" xfId="19906"/>
    <cellStyle name="ColStyle2 3 14 3" xfId="19907"/>
    <cellStyle name="ColStyle2 3 14 4" xfId="19908"/>
    <cellStyle name="ColStyle2 3 14 5" xfId="19909"/>
    <cellStyle name="ColStyle2 3 15" xfId="19910"/>
    <cellStyle name="ColStyle2 3 15 2" xfId="19911"/>
    <cellStyle name="ColStyle2 3 15 2 2" xfId="19912"/>
    <cellStyle name="ColStyle2 3 15 2 3" xfId="19913"/>
    <cellStyle name="ColStyle2 3 15 3" xfId="19914"/>
    <cellStyle name="ColStyle2 3 15 4" xfId="19915"/>
    <cellStyle name="ColStyle2 3 15 5" xfId="19916"/>
    <cellStyle name="ColStyle2 3 16" xfId="19917"/>
    <cellStyle name="ColStyle2 3 16 2" xfId="19918"/>
    <cellStyle name="ColStyle2 3 16 2 2" xfId="19919"/>
    <cellStyle name="ColStyle2 3 16 2 3" xfId="19920"/>
    <cellStyle name="ColStyle2 3 16 3" xfId="19921"/>
    <cellStyle name="ColStyle2 3 16 4" xfId="19922"/>
    <cellStyle name="ColStyle2 3 16 5" xfId="19923"/>
    <cellStyle name="ColStyle2 3 17" xfId="19924"/>
    <cellStyle name="ColStyle2 3 17 2" xfId="19925"/>
    <cellStyle name="ColStyle2 3 17 2 2" xfId="19926"/>
    <cellStyle name="ColStyle2 3 17 2 3" xfId="19927"/>
    <cellStyle name="ColStyle2 3 17 3" xfId="19928"/>
    <cellStyle name="ColStyle2 3 17 4" xfId="19929"/>
    <cellStyle name="ColStyle2 3 17 5" xfId="19930"/>
    <cellStyle name="ColStyle2 3 18" xfId="19931"/>
    <cellStyle name="ColStyle2 3 18 2" xfId="19932"/>
    <cellStyle name="ColStyle2 3 18 2 2" xfId="19933"/>
    <cellStyle name="ColStyle2 3 18 2 3" xfId="19934"/>
    <cellStyle name="ColStyle2 3 18 3" xfId="19935"/>
    <cellStyle name="ColStyle2 3 18 4" xfId="19936"/>
    <cellStyle name="ColStyle2 3 18 5" xfId="19937"/>
    <cellStyle name="ColStyle2 3 19" xfId="19938"/>
    <cellStyle name="ColStyle2 3 19 2" xfId="19939"/>
    <cellStyle name="ColStyle2 3 19 2 2" xfId="19940"/>
    <cellStyle name="ColStyle2 3 19 2 3" xfId="19941"/>
    <cellStyle name="ColStyle2 3 19 3" xfId="19942"/>
    <cellStyle name="ColStyle2 3 19 4" xfId="19943"/>
    <cellStyle name="ColStyle2 3 19 5" xfId="19944"/>
    <cellStyle name="ColStyle2 3 2" xfId="19945"/>
    <cellStyle name="ColStyle2 3 2 10" xfId="19946"/>
    <cellStyle name="ColStyle2 3 2 10 2" xfId="19947"/>
    <cellStyle name="ColStyle2 3 2 10 2 2" xfId="19948"/>
    <cellStyle name="ColStyle2 3 2 10 2 3" xfId="19949"/>
    <cellStyle name="ColStyle2 3 2 10 3" xfId="19950"/>
    <cellStyle name="ColStyle2 3 2 10 4" xfId="19951"/>
    <cellStyle name="ColStyle2 3 2 10 5" xfId="19952"/>
    <cellStyle name="ColStyle2 3 2 11" xfId="19953"/>
    <cellStyle name="ColStyle2 3 2 11 2" xfId="19954"/>
    <cellStyle name="ColStyle2 3 2 11 2 2" xfId="19955"/>
    <cellStyle name="ColStyle2 3 2 11 2 3" xfId="19956"/>
    <cellStyle name="ColStyle2 3 2 11 3" xfId="19957"/>
    <cellStyle name="ColStyle2 3 2 11 4" xfId="19958"/>
    <cellStyle name="ColStyle2 3 2 11 5" xfId="19959"/>
    <cellStyle name="ColStyle2 3 2 12" xfId="19960"/>
    <cellStyle name="ColStyle2 3 2 12 2" xfId="19961"/>
    <cellStyle name="ColStyle2 3 2 12 2 2" xfId="19962"/>
    <cellStyle name="ColStyle2 3 2 12 2 3" xfId="19963"/>
    <cellStyle name="ColStyle2 3 2 12 3" xfId="19964"/>
    <cellStyle name="ColStyle2 3 2 12 4" xfId="19965"/>
    <cellStyle name="ColStyle2 3 2 12 5" xfId="19966"/>
    <cellStyle name="ColStyle2 3 2 13" xfId="19967"/>
    <cellStyle name="ColStyle2 3 2 13 2" xfId="19968"/>
    <cellStyle name="ColStyle2 3 2 13 2 2" xfId="19969"/>
    <cellStyle name="ColStyle2 3 2 13 2 3" xfId="19970"/>
    <cellStyle name="ColStyle2 3 2 13 3" xfId="19971"/>
    <cellStyle name="ColStyle2 3 2 13 4" xfId="19972"/>
    <cellStyle name="ColStyle2 3 2 13 5" xfId="19973"/>
    <cellStyle name="ColStyle2 3 2 14" xfId="19974"/>
    <cellStyle name="ColStyle2 3 2 14 2" xfId="19975"/>
    <cellStyle name="ColStyle2 3 2 14 2 2" xfId="19976"/>
    <cellStyle name="ColStyle2 3 2 14 2 3" xfId="19977"/>
    <cellStyle name="ColStyle2 3 2 14 3" xfId="19978"/>
    <cellStyle name="ColStyle2 3 2 14 4" xfId="19979"/>
    <cellStyle name="ColStyle2 3 2 14 5" xfId="19980"/>
    <cellStyle name="ColStyle2 3 2 15" xfId="19981"/>
    <cellStyle name="ColStyle2 3 2 15 2" xfId="19982"/>
    <cellStyle name="ColStyle2 3 2 15 2 2" xfId="19983"/>
    <cellStyle name="ColStyle2 3 2 15 2 3" xfId="19984"/>
    <cellStyle name="ColStyle2 3 2 15 3" xfId="19985"/>
    <cellStyle name="ColStyle2 3 2 15 4" xfId="19986"/>
    <cellStyle name="ColStyle2 3 2 15 5" xfId="19987"/>
    <cellStyle name="ColStyle2 3 2 16" xfId="19988"/>
    <cellStyle name="ColStyle2 3 2 16 2" xfId="19989"/>
    <cellStyle name="ColStyle2 3 2 16 2 2" xfId="19990"/>
    <cellStyle name="ColStyle2 3 2 16 2 3" xfId="19991"/>
    <cellStyle name="ColStyle2 3 2 16 3" xfId="19992"/>
    <cellStyle name="ColStyle2 3 2 16 4" xfId="19993"/>
    <cellStyle name="ColStyle2 3 2 16 5" xfId="19994"/>
    <cellStyle name="ColStyle2 3 2 17" xfId="19995"/>
    <cellStyle name="ColStyle2 3 2 17 2" xfId="19996"/>
    <cellStyle name="ColStyle2 3 2 17 2 2" xfId="19997"/>
    <cellStyle name="ColStyle2 3 2 17 2 3" xfId="19998"/>
    <cellStyle name="ColStyle2 3 2 17 3" xfId="19999"/>
    <cellStyle name="ColStyle2 3 2 17 4" xfId="20000"/>
    <cellStyle name="ColStyle2 3 2 17 5" xfId="20001"/>
    <cellStyle name="ColStyle2 3 2 18" xfId="20002"/>
    <cellStyle name="ColStyle2 3 2 18 2" xfId="20003"/>
    <cellStyle name="ColStyle2 3 2 18 2 2" xfId="20004"/>
    <cellStyle name="ColStyle2 3 2 18 2 3" xfId="20005"/>
    <cellStyle name="ColStyle2 3 2 18 3" xfId="20006"/>
    <cellStyle name="ColStyle2 3 2 18 4" xfId="20007"/>
    <cellStyle name="ColStyle2 3 2 18 5" xfId="20008"/>
    <cellStyle name="ColStyle2 3 2 19" xfId="20009"/>
    <cellStyle name="ColStyle2 3 2 19 2" xfId="20010"/>
    <cellStyle name="ColStyle2 3 2 19 2 2" xfId="20011"/>
    <cellStyle name="ColStyle2 3 2 19 2 3" xfId="20012"/>
    <cellStyle name="ColStyle2 3 2 19 3" xfId="20013"/>
    <cellStyle name="ColStyle2 3 2 19 4" xfId="20014"/>
    <cellStyle name="ColStyle2 3 2 19 5" xfId="20015"/>
    <cellStyle name="ColStyle2 3 2 2" xfId="20016"/>
    <cellStyle name="ColStyle2 3 2 2 2" xfId="20017"/>
    <cellStyle name="ColStyle2 3 2 2 2 2" xfId="20018"/>
    <cellStyle name="ColStyle2 3 2 2 2 2 2" xfId="20019"/>
    <cellStyle name="ColStyle2 3 2 2 2 2 3" xfId="20020"/>
    <cellStyle name="ColStyle2 3 2 2 2 3" xfId="20021"/>
    <cellStyle name="ColStyle2 3 2 2 2 4" xfId="20022"/>
    <cellStyle name="ColStyle2 3 2 2 3" xfId="20023"/>
    <cellStyle name="ColStyle2 3 2 2 3 2" xfId="20024"/>
    <cellStyle name="ColStyle2 3 2 2 3 3" xfId="20025"/>
    <cellStyle name="ColStyle2 3 2 2 4" xfId="20026"/>
    <cellStyle name="ColStyle2 3 2 2 5" xfId="20027"/>
    <cellStyle name="ColStyle2 3 2 2 6" xfId="20028"/>
    <cellStyle name="ColStyle2 3 2 20" xfId="20029"/>
    <cellStyle name="ColStyle2 3 2 20 2" xfId="20030"/>
    <cellStyle name="ColStyle2 3 2 20 2 2" xfId="20031"/>
    <cellStyle name="ColStyle2 3 2 20 2 3" xfId="20032"/>
    <cellStyle name="ColStyle2 3 2 20 3" xfId="20033"/>
    <cellStyle name="ColStyle2 3 2 20 4" xfId="20034"/>
    <cellStyle name="ColStyle2 3 2 20 5" xfId="20035"/>
    <cellStyle name="ColStyle2 3 2 21" xfId="20036"/>
    <cellStyle name="ColStyle2 3 2 21 2" xfId="20037"/>
    <cellStyle name="ColStyle2 3 2 21 2 2" xfId="20038"/>
    <cellStyle name="ColStyle2 3 2 21 2 3" xfId="20039"/>
    <cellStyle name="ColStyle2 3 2 21 3" xfId="20040"/>
    <cellStyle name="ColStyle2 3 2 21 4" xfId="20041"/>
    <cellStyle name="ColStyle2 3 2 21 5" xfId="20042"/>
    <cellStyle name="ColStyle2 3 2 22" xfId="20043"/>
    <cellStyle name="ColStyle2 3 2 22 2" xfId="20044"/>
    <cellStyle name="ColStyle2 3 2 22 2 2" xfId="20045"/>
    <cellStyle name="ColStyle2 3 2 22 2 3" xfId="20046"/>
    <cellStyle name="ColStyle2 3 2 22 3" xfId="20047"/>
    <cellStyle name="ColStyle2 3 2 22 4" xfId="20048"/>
    <cellStyle name="ColStyle2 3 2 23" xfId="20049"/>
    <cellStyle name="ColStyle2 3 2 23 2" xfId="20050"/>
    <cellStyle name="ColStyle2 3 2 23 3" xfId="20051"/>
    <cellStyle name="ColStyle2 3 2 24" xfId="20052"/>
    <cellStyle name="ColStyle2 3 2 24 2" xfId="20053"/>
    <cellStyle name="ColStyle2 3 2 24 3" xfId="20054"/>
    <cellStyle name="ColStyle2 3 2 25" xfId="20055"/>
    <cellStyle name="ColStyle2 3 2 25 2" xfId="20056"/>
    <cellStyle name="ColStyle2 3 2 26" xfId="20057"/>
    <cellStyle name="ColStyle2 3 2 27" xfId="20058"/>
    <cellStyle name="ColStyle2 3 2 28" xfId="20059"/>
    <cellStyle name="ColStyle2 3 2 29" xfId="20060"/>
    <cellStyle name="ColStyle2 3 2 3" xfId="20061"/>
    <cellStyle name="ColStyle2 3 2 3 2" xfId="20062"/>
    <cellStyle name="ColStyle2 3 2 3 2 2" xfId="20063"/>
    <cellStyle name="ColStyle2 3 2 3 2 3" xfId="20064"/>
    <cellStyle name="ColStyle2 3 2 3 3" xfId="20065"/>
    <cellStyle name="ColStyle2 3 2 3 4" xfId="20066"/>
    <cellStyle name="ColStyle2 3 2 3 5" xfId="20067"/>
    <cellStyle name="ColStyle2 3 2 30" xfId="20068"/>
    <cellStyle name="ColStyle2 3 2 4" xfId="20069"/>
    <cellStyle name="ColStyle2 3 2 4 2" xfId="20070"/>
    <cellStyle name="ColStyle2 3 2 4 2 2" xfId="20071"/>
    <cellStyle name="ColStyle2 3 2 4 2 3" xfId="20072"/>
    <cellStyle name="ColStyle2 3 2 4 3" xfId="20073"/>
    <cellStyle name="ColStyle2 3 2 4 4" xfId="20074"/>
    <cellStyle name="ColStyle2 3 2 4 5" xfId="20075"/>
    <cellStyle name="ColStyle2 3 2 5" xfId="20076"/>
    <cellStyle name="ColStyle2 3 2 5 2" xfId="20077"/>
    <cellStyle name="ColStyle2 3 2 5 2 2" xfId="20078"/>
    <cellStyle name="ColStyle2 3 2 5 2 3" xfId="20079"/>
    <cellStyle name="ColStyle2 3 2 5 3" xfId="20080"/>
    <cellStyle name="ColStyle2 3 2 5 4" xfId="20081"/>
    <cellStyle name="ColStyle2 3 2 5 5" xfId="20082"/>
    <cellStyle name="ColStyle2 3 2 6" xfId="20083"/>
    <cellStyle name="ColStyle2 3 2 6 2" xfId="20084"/>
    <cellStyle name="ColStyle2 3 2 6 2 2" xfId="20085"/>
    <cellStyle name="ColStyle2 3 2 6 2 3" xfId="20086"/>
    <cellStyle name="ColStyle2 3 2 6 3" xfId="20087"/>
    <cellStyle name="ColStyle2 3 2 6 4" xfId="20088"/>
    <cellStyle name="ColStyle2 3 2 6 5" xfId="20089"/>
    <cellStyle name="ColStyle2 3 2 7" xfId="20090"/>
    <cellStyle name="ColStyle2 3 2 7 2" xfId="20091"/>
    <cellStyle name="ColStyle2 3 2 7 2 2" xfId="20092"/>
    <cellStyle name="ColStyle2 3 2 7 2 3" xfId="20093"/>
    <cellStyle name="ColStyle2 3 2 7 3" xfId="20094"/>
    <cellStyle name="ColStyle2 3 2 7 4" xfId="20095"/>
    <cellStyle name="ColStyle2 3 2 7 5" xfId="20096"/>
    <cellStyle name="ColStyle2 3 2 8" xfId="20097"/>
    <cellStyle name="ColStyle2 3 2 8 2" xfId="20098"/>
    <cellStyle name="ColStyle2 3 2 8 2 2" xfId="20099"/>
    <cellStyle name="ColStyle2 3 2 8 2 3" xfId="20100"/>
    <cellStyle name="ColStyle2 3 2 8 3" xfId="20101"/>
    <cellStyle name="ColStyle2 3 2 8 4" xfId="20102"/>
    <cellStyle name="ColStyle2 3 2 8 5" xfId="20103"/>
    <cellStyle name="ColStyle2 3 2 9" xfId="20104"/>
    <cellStyle name="ColStyle2 3 2 9 2" xfId="20105"/>
    <cellStyle name="ColStyle2 3 2 9 2 2" xfId="20106"/>
    <cellStyle name="ColStyle2 3 2 9 2 3" xfId="20107"/>
    <cellStyle name="ColStyle2 3 2 9 3" xfId="20108"/>
    <cellStyle name="ColStyle2 3 2 9 4" xfId="20109"/>
    <cellStyle name="ColStyle2 3 2 9 5" xfId="20110"/>
    <cellStyle name="ColStyle2 3 20" xfId="20111"/>
    <cellStyle name="ColStyle2 3 20 2" xfId="20112"/>
    <cellStyle name="ColStyle2 3 20 2 2" xfId="20113"/>
    <cellStyle name="ColStyle2 3 20 2 3" xfId="20114"/>
    <cellStyle name="ColStyle2 3 20 3" xfId="20115"/>
    <cellStyle name="ColStyle2 3 20 4" xfId="20116"/>
    <cellStyle name="ColStyle2 3 20 5" xfId="20117"/>
    <cellStyle name="ColStyle2 3 21" xfId="20118"/>
    <cellStyle name="ColStyle2 3 21 2" xfId="20119"/>
    <cellStyle name="ColStyle2 3 21 2 2" xfId="20120"/>
    <cellStyle name="ColStyle2 3 21 2 3" xfId="20121"/>
    <cellStyle name="ColStyle2 3 21 3" xfId="20122"/>
    <cellStyle name="ColStyle2 3 21 4" xfId="20123"/>
    <cellStyle name="ColStyle2 3 21 5" xfId="20124"/>
    <cellStyle name="ColStyle2 3 22" xfId="20125"/>
    <cellStyle name="ColStyle2 3 22 2" xfId="20126"/>
    <cellStyle name="ColStyle2 3 22 2 2" xfId="20127"/>
    <cellStyle name="ColStyle2 3 22 2 3" xfId="20128"/>
    <cellStyle name="ColStyle2 3 22 3" xfId="20129"/>
    <cellStyle name="ColStyle2 3 22 4" xfId="20130"/>
    <cellStyle name="ColStyle2 3 22 5" xfId="20131"/>
    <cellStyle name="ColStyle2 3 23" xfId="20132"/>
    <cellStyle name="ColStyle2 3 23 2" xfId="20133"/>
    <cellStyle name="ColStyle2 3 23 2 2" xfId="20134"/>
    <cellStyle name="ColStyle2 3 23 2 3" xfId="20135"/>
    <cellStyle name="ColStyle2 3 23 3" xfId="20136"/>
    <cellStyle name="ColStyle2 3 23 4" xfId="20137"/>
    <cellStyle name="ColStyle2 3 23 5" xfId="20138"/>
    <cellStyle name="ColStyle2 3 24" xfId="20139"/>
    <cellStyle name="ColStyle2 3 24 2" xfId="20140"/>
    <cellStyle name="ColStyle2 3 24 2 2" xfId="20141"/>
    <cellStyle name="ColStyle2 3 24 2 3" xfId="20142"/>
    <cellStyle name="ColStyle2 3 24 3" xfId="20143"/>
    <cellStyle name="ColStyle2 3 24 4" xfId="20144"/>
    <cellStyle name="ColStyle2 3 24 5" xfId="20145"/>
    <cellStyle name="ColStyle2 3 25" xfId="20146"/>
    <cellStyle name="ColStyle2 3 25 2" xfId="20147"/>
    <cellStyle name="ColStyle2 3 25 2 2" xfId="20148"/>
    <cellStyle name="ColStyle2 3 25 2 3" xfId="20149"/>
    <cellStyle name="ColStyle2 3 25 3" xfId="20150"/>
    <cellStyle name="ColStyle2 3 25 4" xfId="20151"/>
    <cellStyle name="ColStyle2 3 26" xfId="20152"/>
    <cellStyle name="ColStyle2 3 26 2" xfId="20153"/>
    <cellStyle name="ColStyle2 3 26 3" xfId="20154"/>
    <cellStyle name="ColStyle2 3 27" xfId="20155"/>
    <cellStyle name="ColStyle2 3 27 2" xfId="20156"/>
    <cellStyle name="ColStyle2 3 27 3" xfId="20157"/>
    <cellStyle name="ColStyle2 3 28" xfId="20158"/>
    <cellStyle name="ColStyle2 3 28 2" xfId="20159"/>
    <cellStyle name="ColStyle2 3 28 3" xfId="20160"/>
    <cellStyle name="ColStyle2 3 29" xfId="20161"/>
    <cellStyle name="ColStyle2 3 29 2" xfId="20162"/>
    <cellStyle name="ColStyle2 3 3" xfId="20163"/>
    <cellStyle name="ColStyle2 3 3 10" xfId="20164"/>
    <cellStyle name="ColStyle2 3 3 10 2" xfId="20165"/>
    <cellStyle name="ColStyle2 3 3 10 2 2" xfId="20166"/>
    <cellStyle name="ColStyle2 3 3 10 2 3" xfId="20167"/>
    <cellStyle name="ColStyle2 3 3 10 3" xfId="20168"/>
    <cellStyle name="ColStyle2 3 3 10 4" xfId="20169"/>
    <cellStyle name="ColStyle2 3 3 10 5" xfId="20170"/>
    <cellStyle name="ColStyle2 3 3 11" xfId="20171"/>
    <cellStyle name="ColStyle2 3 3 11 2" xfId="20172"/>
    <cellStyle name="ColStyle2 3 3 11 2 2" xfId="20173"/>
    <cellStyle name="ColStyle2 3 3 11 2 3" xfId="20174"/>
    <cellStyle name="ColStyle2 3 3 11 3" xfId="20175"/>
    <cellStyle name="ColStyle2 3 3 11 4" xfId="20176"/>
    <cellStyle name="ColStyle2 3 3 11 5" xfId="20177"/>
    <cellStyle name="ColStyle2 3 3 12" xfId="20178"/>
    <cellStyle name="ColStyle2 3 3 12 2" xfId="20179"/>
    <cellStyle name="ColStyle2 3 3 12 2 2" xfId="20180"/>
    <cellStyle name="ColStyle2 3 3 12 2 3" xfId="20181"/>
    <cellStyle name="ColStyle2 3 3 12 3" xfId="20182"/>
    <cellStyle name="ColStyle2 3 3 12 4" xfId="20183"/>
    <cellStyle name="ColStyle2 3 3 12 5" xfId="20184"/>
    <cellStyle name="ColStyle2 3 3 13" xfId="20185"/>
    <cellStyle name="ColStyle2 3 3 13 2" xfId="20186"/>
    <cellStyle name="ColStyle2 3 3 13 2 2" xfId="20187"/>
    <cellStyle name="ColStyle2 3 3 13 2 3" xfId="20188"/>
    <cellStyle name="ColStyle2 3 3 13 3" xfId="20189"/>
    <cellStyle name="ColStyle2 3 3 13 4" xfId="20190"/>
    <cellStyle name="ColStyle2 3 3 13 5" xfId="20191"/>
    <cellStyle name="ColStyle2 3 3 14" xfId="20192"/>
    <cellStyle name="ColStyle2 3 3 14 2" xfId="20193"/>
    <cellStyle name="ColStyle2 3 3 14 2 2" xfId="20194"/>
    <cellStyle name="ColStyle2 3 3 14 2 3" xfId="20195"/>
    <cellStyle name="ColStyle2 3 3 14 3" xfId="20196"/>
    <cellStyle name="ColStyle2 3 3 14 4" xfId="20197"/>
    <cellStyle name="ColStyle2 3 3 14 5" xfId="20198"/>
    <cellStyle name="ColStyle2 3 3 15" xfId="20199"/>
    <cellStyle name="ColStyle2 3 3 15 2" xfId="20200"/>
    <cellStyle name="ColStyle2 3 3 15 2 2" xfId="20201"/>
    <cellStyle name="ColStyle2 3 3 15 2 3" xfId="20202"/>
    <cellStyle name="ColStyle2 3 3 15 3" xfId="20203"/>
    <cellStyle name="ColStyle2 3 3 15 4" xfId="20204"/>
    <cellStyle name="ColStyle2 3 3 15 5" xfId="20205"/>
    <cellStyle name="ColStyle2 3 3 16" xfId="20206"/>
    <cellStyle name="ColStyle2 3 3 16 2" xfId="20207"/>
    <cellStyle name="ColStyle2 3 3 16 2 2" xfId="20208"/>
    <cellStyle name="ColStyle2 3 3 16 2 3" xfId="20209"/>
    <cellStyle name="ColStyle2 3 3 16 3" xfId="20210"/>
    <cellStyle name="ColStyle2 3 3 16 4" xfId="20211"/>
    <cellStyle name="ColStyle2 3 3 16 5" xfId="20212"/>
    <cellStyle name="ColStyle2 3 3 17" xfId="20213"/>
    <cellStyle name="ColStyle2 3 3 17 2" xfId="20214"/>
    <cellStyle name="ColStyle2 3 3 17 2 2" xfId="20215"/>
    <cellStyle name="ColStyle2 3 3 17 2 3" xfId="20216"/>
    <cellStyle name="ColStyle2 3 3 17 3" xfId="20217"/>
    <cellStyle name="ColStyle2 3 3 17 4" xfId="20218"/>
    <cellStyle name="ColStyle2 3 3 17 5" xfId="20219"/>
    <cellStyle name="ColStyle2 3 3 18" xfId="20220"/>
    <cellStyle name="ColStyle2 3 3 18 2" xfId="20221"/>
    <cellStyle name="ColStyle2 3 3 18 2 2" xfId="20222"/>
    <cellStyle name="ColStyle2 3 3 18 2 3" xfId="20223"/>
    <cellStyle name="ColStyle2 3 3 18 3" xfId="20224"/>
    <cellStyle name="ColStyle2 3 3 18 4" xfId="20225"/>
    <cellStyle name="ColStyle2 3 3 18 5" xfId="20226"/>
    <cellStyle name="ColStyle2 3 3 19" xfId="20227"/>
    <cellStyle name="ColStyle2 3 3 19 2" xfId="20228"/>
    <cellStyle name="ColStyle2 3 3 19 2 2" xfId="20229"/>
    <cellStyle name="ColStyle2 3 3 19 2 3" xfId="20230"/>
    <cellStyle name="ColStyle2 3 3 19 3" xfId="20231"/>
    <cellStyle name="ColStyle2 3 3 19 4" xfId="20232"/>
    <cellStyle name="ColStyle2 3 3 19 5" xfId="20233"/>
    <cellStyle name="ColStyle2 3 3 2" xfId="20234"/>
    <cellStyle name="ColStyle2 3 3 2 2" xfId="20235"/>
    <cellStyle name="ColStyle2 3 3 2 2 2" xfId="20236"/>
    <cellStyle name="ColStyle2 3 3 2 2 3" xfId="20237"/>
    <cellStyle name="ColStyle2 3 3 2 3" xfId="20238"/>
    <cellStyle name="ColStyle2 3 3 2 4" xfId="20239"/>
    <cellStyle name="ColStyle2 3 3 2 5" xfId="20240"/>
    <cellStyle name="ColStyle2 3 3 20" xfId="20241"/>
    <cellStyle name="ColStyle2 3 3 20 2" xfId="20242"/>
    <cellStyle name="ColStyle2 3 3 20 2 2" xfId="20243"/>
    <cellStyle name="ColStyle2 3 3 20 2 3" xfId="20244"/>
    <cellStyle name="ColStyle2 3 3 20 3" xfId="20245"/>
    <cellStyle name="ColStyle2 3 3 20 4" xfId="20246"/>
    <cellStyle name="ColStyle2 3 3 20 5" xfId="20247"/>
    <cellStyle name="ColStyle2 3 3 21" xfId="20248"/>
    <cellStyle name="ColStyle2 3 3 21 2" xfId="20249"/>
    <cellStyle name="ColStyle2 3 3 21 2 2" xfId="20250"/>
    <cellStyle name="ColStyle2 3 3 21 2 3" xfId="20251"/>
    <cellStyle name="ColStyle2 3 3 21 3" xfId="20252"/>
    <cellStyle name="ColStyle2 3 3 21 4" xfId="20253"/>
    <cellStyle name="ColStyle2 3 3 21 5" xfId="20254"/>
    <cellStyle name="ColStyle2 3 3 22" xfId="20255"/>
    <cellStyle name="ColStyle2 3 3 22 2" xfId="20256"/>
    <cellStyle name="ColStyle2 3 3 22 2 2" xfId="20257"/>
    <cellStyle name="ColStyle2 3 3 22 2 3" xfId="20258"/>
    <cellStyle name="ColStyle2 3 3 22 3" xfId="20259"/>
    <cellStyle name="ColStyle2 3 3 22 4" xfId="20260"/>
    <cellStyle name="ColStyle2 3 3 23" xfId="20261"/>
    <cellStyle name="ColStyle2 3 3 23 2" xfId="20262"/>
    <cellStyle name="ColStyle2 3 3 23 3" xfId="20263"/>
    <cellStyle name="ColStyle2 3 3 24" xfId="20264"/>
    <cellStyle name="ColStyle2 3 3 24 2" xfId="20265"/>
    <cellStyle name="ColStyle2 3 3 25" xfId="20266"/>
    <cellStyle name="ColStyle2 3 3 25 2" xfId="20267"/>
    <cellStyle name="ColStyle2 3 3 26" xfId="20268"/>
    <cellStyle name="ColStyle2 3 3 27" xfId="20269"/>
    <cellStyle name="ColStyle2 3 3 28" xfId="20270"/>
    <cellStyle name="ColStyle2 3 3 29" xfId="20271"/>
    <cellStyle name="ColStyle2 3 3 3" xfId="20272"/>
    <cellStyle name="ColStyle2 3 3 3 2" xfId="20273"/>
    <cellStyle name="ColStyle2 3 3 3 2 2" xfId="20274"/>
    <cellStyle name="ColStyle2 3 3 3 2 3" xfId="20275"/>
    <cellStyle name="ColStyle2 3 3 3 3" xfId="20276"/>
    <cellStyle name="ColStyle2 3 3 3 4" xfId="20277"/>
    <cellStyle name="ColStyle2 3 3 3 5" xfId="20278"/>
    <cellStyle name="ColStyle2 3 3 30" xfId="20279"/>
    <cellStyle name="ColStyle2 3 3 4" xfId="20280"/>
    <cellStyle name="ColStyle2 3 3 4 2" xfId="20281"/>
    <cellStyle name="ColStyle2 3 3 4 2 2" xfId="20282"/>
    <cellStyle name="ColStyle2 3 3 4 2 3" xfId="20283"/>
    <cellStyle name="ColStyle2 3 3 4 3" xfId="20284"/>
    <cellStyle name="ColStyle2 3 3 4 4" xfId="20285"/>
    <cellStyle name="ColStyle2 3 3 4 5" xfId="20286"/>
    <cellStyle name="ColStyle2 3 3 5" xfId="20287"/>
    <cellStyle name="ColStyle2 3 3 5 2" xfId="20288"/>
    <cellStyle name="ColStyle2 3 3 5 2 2" xfId="20289"/>
    <cellStyle name="ColStyle2 3 3 5 2 3" xfId="20290"/>
    <cellStyle name="ColStyle2 3 3 5 3" xfId="20291"/>
    <cellStyle name="ColStyle2 3 3 5 4" xfId="20292"/>
    <cellStyle name="ColStyle2 3 3 5 5" xfId="20293"/>
    <cellStyle name="ColStyle2 3 3 6" xfId="20294"/>
    <cellStyle name="ColStyle2 3 3 6 2" xfId="20295"/>
    <cellStyle name="ColStyle2 3 3 6 2 2" xfId="20296"/>
    <cellStyle name="ColStyle2 3 3 6 2 3" xfId="20297"/>
    <cellStyle name="ColStyle2 3 3 6 3" xfId="20298"/>
    <cellStyle name="ColStyle2 3 3 6 4" xfId="20299"/>
    <cellStyle name="ColStyle2 3 3 6 5" xfId="20300"/>
    <cellStyle name="ColStyle2 3 3 7" xfId="20301"/>
    <cellStyle name="ColStyle2 3 3 7 2" xfId="20302"/>
    <cellStyle name="ColStyle2 3 3 7 2 2" xfId="20303"/>
    <cellStyle name="ColStyle2 3 3 7 2 3" xfId="20304"/>
    <cellStyle name="ColStyle2 3 3 7 3" xfId="20305"/>
    <cellStyle name="ColStyle2 3 3 7 4" xfId="20306"/>
    <cellStyle name="ColStyle2 3 3 7 5" xfId="20307"/>
    <cellStyle name="ColStyle2 3 3 8" xfId="20308"/>
    <cellStyle name="ColStyle2 3 3 8 2" xfId="20309"/>
    <cellStyle name="ColStyle2 3 3 8 2 2" xfId="20310"/>
    <cellStyle name="ColStyle2 3 3 8 2 3" xfId="20311"/>
    <cellStyle name="ColStyle2 3 3 8 3" xfId="20312"/>
    <cellStyle name="ColStyle2 3 3 8 4" xfId="20313"/>
    <cellStyle name="ColStyle2 3 3 8 5" xfId="20314"/>
    <cellStyle name="ColStyle2 3 3 9" xfId="20315"/>
    <cellStyle name="ColStyle2 3 3 9 2" xfId="20316"/>
    <cellStyle name="ColStyle2 3 3 9 2 2" xfId="20317"/>
    <cellStyle name="ColStyle2 3 3 9 2 3" xfId="20318"/>
    <cellStyle name="ColStyle2 3 3 9 3" xfId="20319"/>
    <cellStyle name="ColStyle2 3 3 9 4" xfId="20320"/>
    <cellStyle name="ColStyle2 3 3 9 5" xfId="20321"/>
    <cellStyle name="ColStyle2 3 30" xfId="20322"/>
    <cellStyle name="ColStyle2 3 30 2" xfId="20323"/>
    <cellStyle name="ColStyle2 3 31" xfId="20324"/>
    <cellStyle name="ColStyle2 3 32" xfId="20325"/>
    <cellStyle name="ColStyle2 3 33" xfId="20326"/>
    <cellStyle name="ColStyle2 3 34" xfId="20327"/>
    <cellStyle name="ColStyle2 3 35" xfId="20328"/>
    <cellStyle name="ColStyle2 3 4" xfId="20329"/>
    <cellStyle name="ColStyle2 3 4 10" xfId="20330"/>
    <cellStyle name="ColStyle2 3 4 10 2" xfId="20331"/>
    <cellStyle name="ColStyle2 3 4 10 2 2" xfId="20332"/>
    <cellStyle name="ColStyle2 3 4 10 2 3" xfId="20333"/>
    <cellStyle name="ColStyle2 3 4 10 3" xfId="20334"/>
    <cellStyle name="ColStyle2 3 4 10 4" xfId="20335"/>
    <cellStyle name="ColStyle2 3 4 10 5" xfId="20336"/>
    <cellStyle name="ColStyle2 3 4 11" xfId="20337"/>
    <cellStyle name="ColStyle2 3 4 11 2" xfId="20338"/>
    <cellStyle name="ColStyle2 3 4 11 2 2" xfId="20339"/>
    <cellStyle name="ColStyle2 3 4 11 2 3" xfId="20340"/>
    <cellStyle name="ColStyle2 3 4 11 3" xfId="20341"/>
    <cellStyle name="ColStyle2 3 4 11 4" xfId="20342"/>
    <cellStyle name="ColStyle2 3 4 11 5" xfId="20343"/>
    <cellStyle name="ColStyle2 3 4 12" xfId="20344"/>
    <cellStyle name="ColStyle2 3 4 12 2" xfId="20345"/>
    <cellStyle name="ColStyle2 3 4 12 2 2" xfId="20346"/>
    <cellStyle name="ColStyle2 3 4 12 2 3" xfId="20347"/>
    <cellStyle name="ColStyle2 3 4 12 3" xfId="20348"/>
    <cellStyle name="ColStyle2 3 4 12 4" xfId="20349"/>
    <cellStyle name="ColStyle2 3 4 12 5" xfId="20350"/>
    <cellStyle name="ColStyle2 3 4 13" xfId="20351"/>
    <cellStyle name="ColStyle2 3 4 13 2" xfId="20352"/>
    <cellStyle name="ColStyle2 3 4 13 2 2" xfId="20353"/>
    <cellStyle name="ColStyle2 3 4 13 2 3" xfId="20354"/>
    <cellStyle name="ColStyle2 3 4 13 3" xfId="20355"/>
    <cellStyle name="ColStyle2 3 4 13 4" xfId="20356"/>
    <cellStyle name="ColStyle2 3 4 13 5" xfId="20357"/>
    <cellStyle name="ColStyle2 3 4 14" xfId="20358"/>
    <cellStyle name="ColStyle2 3 4 14 2" xfId="20359"/>
    <cellStyle name="ColStyle2 3 4 14 2 2" xfId="20360"/>
    <cellStyle name="ColStyle2 3 4 14 2 3" xfId="20361"/>
    <cellStyle name="ColStyle2 3 4 14 3" xfId="20362"/>
    <cellStyle name="ColStyle2 3 4 14 4" xfId="20363"/>
    <cellStyle name="ColStyle2 3 4 14 5" xfId="20364"/>
    <cellStyle name="ColStyle2 3 4 15" xfId="20365"/>
    <cellStyle name="ColStyle2 3 4 15 2" xfId="20366"/>
    <cellStyle name="ColStyle2 3 4 15 2 2" xfId="20367"/>
    <cellStyle name="ColStyle2 3 4 15 2 3" xfId="20368"/>
    <cellStyle name="ColStyle2 3 4 15 3" xfId="20369"/>
    <cellStyle name="ColStyle2 3 4 15 4" xfId="20370"/>
    <cellStyle name="ColStyle2 3 4 15 5" xfId="20371"/>
    <cellStyle name="ColStyle2 3 4 16" xfId="20372"/>
    <cellStyle name="ColStyle2 3 4 16 2" xfId="20373"/>
    <cellStyle name="ColStyle2 3 4 16 2 2" xfId="20374"/>
    <cellStyle name="ColStyle2 3 4 16 2 3" xfId="20375"/>
    <cellStyle name="ColStyle2 3 4 16 3" xfId="20376"/>
    <cellStyle name="ColStyle2 3 4 16 4" xfId="20377"/>
    <cellStyle name="ColStyle2 3 4 16 5" xfId="20378"/>
    <cellStyle name="ColStyle2 3 4 17" xfId="20379"/>
    <cellStyle name="ColStyle2 3 4 17 2" xfId="20380"/>
    <cellStyle name="ColStyle2 3 4 17 2 2" xfId="20381"/>
    <cellStyle name="ColStyle2 3 4 17 2 3" xfId="20382"/>
    <cellStyle name="ColStyle2 3 4 17 3" xfId="20383"/>
    <cellStyle name="ColStyle2 3 4 17 4" xfId="20384"/>
    <cellStyle name="ColStyle2 3 4 17 5" xfId="20385"/>
    <cellStyle name="ColStyle2 3 4 18" xfId="20386"/>
    <cellStyle name="ColStyle2 3 4 18 2" xfId="20387"/>
    <cellStyle name="ColStyle2 3 4 18 2 2" xfId="20388"/>
    <cellStyle name="ColStyle2 3 4 18 2 3" xfId="20389"/>
    <cellStyle name="ColStyle2 3 4 18 3" xfId="20390"/>
    <cellStyle name="ColStyle2 3 4 18 4" xfId="20391"/>
    <cellStyle name="ColStyle2 3 4 18 5" xfId="20392"/>
    <cellStyle name="ColStyle2 3 4 19" xfId="20393"/>
    <cellStyle name="ColStyle2 3 4 19 2" xfId="20394"/>
    <cellStyle name="ColStyle2 3 4 19 2 2" xfId="20395"/>
    <cellStyle name="ColStyle2 3 4 19 2 3" xfId="20396"/>
    <cellStyle name="ColStyle2 3 4 19 3" xfId="20397"/>
    <cellStyle name="ColStyle2 3 4 19 4" xfId="20398"/>
    <cellStyle name="ColStyle2 3 4 19 5" xfId="20399"/>
    <cellStyle name="ColStyle2 3 4 2" xfId="20400"/>
    <cellStyle name="ColStyle2 3 4 2 2" xfId="20401"/>
    <cellStyle name="ColStyle2 3 4 2 2 2" xfId="20402"/>
    <cellStyle name="ColStyle2 3 4 2 2 3" xfId="20403"/>
    <cellStyle name="ColStyle2 3 4 2 3" xfId="20404"/>
    <cellStyle name="ColStyle2 3 4 2 4" xfId="20405"/>
    <cellStyle name="ColStyle2 3 4 2 5" xfId="20406"/>
    <cellStyle name="ColStyle2 3 4 20" xfId="20407"/>
    <cellStyle name="ColStyle2 3 4 20 2" xfId="20408"/>
    <cellStyle name="ColStyle2 3 4 20 2 2" xfId="20409"/>
    <cellStyle name="ColStyle2 3 4 20 2 3" xfId="20410"/>
    <cellStyle name="ColStyle2 3 4 20 3" xfId="20411"/>
    <cellStyle name="ColStyle2 3 4 20 4" xfId="20412"/>
    <cellStyle name="ColStyle2 3 4 20 5" xfId="20413"/>
    <cellStyle name="ColStyle2 3 4 21" xfId="20414"/>
    <cellStyle name="ColStyle2 3 4 21 2" xfId="20415"/>
    <cellStyle name="ColStyle2 3 4 21 2 2" xfId="20416"/>
    <cellStyle name="ColStyle2 3 4 21 2 3" xfId="20417"/>
    <cellStyle name="ColStyle2 3 4 21 3" xfId="20418"/>
    <cellStyle name="ColStyle2 3 4 21 4" xfId="20419"/>
    <cellStyle name="ColStyle2 3 4 21 5" xfId="20420"/>
    <cellStyle name="ColStyle2 3 4 22" xfId="20421"/>
    <cellStyle name="ColStyle2 3 4 22 2" xfId="20422"/>
    <cellStyle name="ColStyle2 3 4 22 2 2" xfId="20423"/>
    <cellStyle name="ColStyle2 3 4 22 2 3" xfId="20424"/>
    <cellStyle name="ColStyle2 3 4 22 3" xfId="20425"/>
    <cellStyle name="ColStyle2 3 4 22 4" xfId="20426"/>
    <cellStyle name="ColStyle2 3 4 23" xfId="20427"/>
    <cellStyle name="ColStyle2 3 4 23 2" xfId="20428"/>
    <cellStyle name="ColStyle2 3 4 23 3" xfId="20429"/>
    <cellStyle name="ColStyle2 3 4 24" xfId="20430"/>
    <cellStyle name="ColStyle2 3 4 24 2" xfId="20431"/>
    <cellStyle name="ColStyle2 3 4 25" xfId="20432"/>
    <cellStyle name="ColStyle2 3 4 25 2" xfId="20433"/>
    <cellStyle name="ColStyle2 3 4 26" xfId="20434"/>
    <cellStyle name="ColStyle2 3 4 27" xfId="20435"/>
    <cellStyle name="ColStyle2 3 4 28" xfId="20436"/>
    <cellStyle name="ColStyle2 3 4 29" xfId="20437"/>
    <cellStyle name="ColStyle2 3 4 3" xfId="20438"/>
    <cellStyle name="ColStyle2 3 4 3 2" xfId="20439"/>
    <cellStyle name="ColStyle2 3 4 3 2 2" xfId="20440"/>
    <cellStyle name="ColStyle2 3 4 3 2 3" xfId="20441"/>
    <cellStyle name="ColStyle2 3 4 3 3" xfId="20442"/>
    <cellStyle name="ColStyle2 3 4 3 4" xfId="20443"/>
    <cellStyle name="ColStyle2 3 4 3 5" xfId="20444"/>
    <cellStyle name="ColStyle2 3 4 30" xfId="20445"/>
    <cellStyle name="ColStyle2 3 4 4" xfId="20446"/>
    <cellStyle name="ColStyle2 3 4 4 2" xfId="20447"/>
    <cellStyle name="ColStyle2 3 4 4 2 2" xfId="20448"/>
    <cellStyle name="ColStyle2 3 4 4 2 3" xfId="20449"/>
    <cellStyle name="ColStyle2 3 4 4 3" xfId="20450"/>
    <cellStyle name="ColStyle2 3 4 4 4" xfId="20451"/>
    <cellStyle name="ColStyle2 3 4 4 5" xfId="20452"/>
    <cellStyle name="ColStyle2 3 4 5" xfId="20453"/>
    <cellStyle name="ColStyle2 3 4 5 2" xfId="20454"/>
    <cellStyle name="ColStyle2 3 4 5 2 2" xfId="20455"/>
    <cellStyle name="ColStyle2 3 4 5 2 3" xfId="20456"/>
    <cellStyle name="ColStyle2 3 4 5 3" xfId="20457"/>
    <cellStyle name="ColStyle2 3 4 5 4" xfId="20458"/>
    <cellStyle name="ColStyle2 3 4 5 5" xfId="20459"/>
    <cellStyle name="ColStyle2 3 4 6" xfId="20460"/>
    <cellStyle name="ColStyle2 3 4 6 2" xfId="20461"/>
    <cellStyle name="ColStyle2 3 4 6 2 2" xfId="20462"/>
    <cellStyle name="ColStyle2 3 4 6 2 3" xfId="20463"/>
    <cellStyle name="ColStyle2 3 4 6 3" xfId="20464"/>
    <cellStyle name="ColStyle2 3 4 6 4" xfId="20465"/>
    <cellStyle name="ColStyle2 3 4 6 5" xfId="20466"/>
    <cellStyle name="ColStyle2 3 4 7" xfId="20467"/>
    <cellStyle name="ColStyle2 3 4 7 2" xfId="20468"/>
    <cellStyle name="ColStyle2 3 4 7 2 2" xfId="20469"/>
    <cellStyle name="ColStyle2 3 4 7 2 3" xfId="20470"/>
    <cellStyle name="ColStyle2 3 4 7 3" xfId="20471"/>
    <cellStyle name="ColStyle2 3 4 7 4" xfId="20472"/>
    <cellStyle name="ColStyle2 3 4 7 5" xfId="20473"/>
    <cellStyle name="ColStyle2 3 4 8" xfId="20474"/>
    <cellStyle name="ColStyle2 3 4 8 2" xfId="20475"/>
    <cellStyle name="ColStyle2 3 4 8 2 2" xfId="20476"/>
    <cellStyle name="ColStyle2 3 4 8 2 3" xfId="20477"/>
    <cellStyle name="ColStyle2 3 4 8 3" xfId="20478"/>
    <cellStyle name="ColStyle2 3 4 8 4" xfId="20479"/>
    <cellStyle name="ColStyle2 3 4 8 5" xfId="20480"/>
    <cellStyle name="ColStyle2 3 4 9" xfId="20481"/>
    <cellStyle name="ColStyle2 3 4 9 2" xfId="20482"/>
    <cellStyle name="ColStyle2 3 4 9 2 2" xfId="20483"/>
    <cellStyle name="ColStyle2 3 4 9 2 3" xfId="20484"/>
    <cellStyle name="ColStyle2 3 4 9 3" xfId="20485"/>
    <cellStyle name="ColStyle2 3 4 9 4" xfId="20486"/>
    <cellStyle name="ColStyle2 3 4 9 5" xfId="20487"/>
    <cellStyle name="ColStyle2 3 5" xfId="20488"/>
    <cellStyle name="ColStyle2 3 5 2" xfId="20489"/>
    <cellStyle name="ColStyle2 3 5 2 2" xfId="20490"/>
    <cellStyle name="ColStyle2 3 5 2 3" xfId="20491"/>
    <cellStyle name="ColStyle2 3 5 3" xfId="20492"/>
    <cellStyle name="ColStyle2 3 5 3 2" xfId="20493"/>
    <cellStyle name="ColStyle2 3 5 4" xfId="20494"/>
    <cellStyle name="ColStyle2 3 5 4 2" xfId="20495"/>
    <cellStyle name="ColStyle2 3 5 5" xfId="20496"/>
    <cellStyle name="ColStyle2 3 5 6" xfId="20497"/>
    <cellStyle name="ColStyle2 3 5 7" xfId="20498"/>
    <cellStyle name="ColStyle2 3 5 8" xfId="20499"/>
    <cellStyle name="ColStyle2 3 5 9" xfId="20500"/>
    <cellStyle name="ColStyle2 3 6" xfId="20501"/>
    <cellStyle name="ColStyle2 3 6 2" xfId="20502"/>
    <cellStyle name="ColStyle2 3 6 2 2" xfId="20503"/>
    <cellStyle name="ColStyle2 3 6 2 3" xfId="20504"/>
    <cellStyle name="ColStyle2 3 6 3" xfId="20505"/>
    <cellStyle name="ColStyle2 3 6 3 2" xfId="20506"/>
    <cellStyle name="ColStyle2 3 6 4" xfId="20507"/>
    <cellStyle name="ColStyle2 3 6 4 2" xfId="20508"/>
    <cellStyle name="ColStyle2 3 6 5" xfId="20509"/>
    <cellStyle name="ColStyle2 3 6 6" xfId="20510"/>
    <cellStyle name="ColStyle2 3 6 7" xfId="20511"/>
    <cellStyle name="ColStyle2 3 6 8" xfId="20512"/>
    <cellStyle name="ColStyle2 3 6 9" xfId="20513"/>
    <cellStyle name="ColStyle2 3 7" xfId="20514"/>
    <cellStyle name="ColStyle2 3 7 2" xfId="20515"/>
    <cellStyle name="ColStyle2 3 7 2 2" xfId="20516"/>
    <cellStyle name="ColStyle2 3 7 2 3" xfId="20517"/>
    <cellStyle name="ColStyle2 3 7 3" xfId="20518"/>
    <cellStyle name="ColStyle2 3 7 4" xfId="20519"/>
    <cellStyle name="ColStyle2 3 7 5" xfId="20520"/>
    <cellStyle name="ColStyle2 3 8" xfId="20521"/>
    <cellStyle name="ColStyle2 3 8 2" xfId="20522"/>
    <cellStyle name="ColStyle2 3 8 2 2" xfId="20523"/>
    <cellStyle name="ColStyle2 3 8 2 3" xfId="20524"/>
    <cellStyle name="ColStyle2 3 8 3" xfId="20525"/>
    <cellStyle name="ColStyle2 3 8 4" xfId="20526"/>
    <cellStyle name="ColStyle2 3 8 5" xfId="20527"/>
    <cellStyle name="ColStyle2 3 9" xfId="20528"/>
    <cellStyle name="ColStyle2 3 9 2" xfId="20529"/>
    <cellStyle name="ColStyle2 3 9 2 2" xfId="20530"/>
    <cellStyle name="ColStyle2 3 9 2 3" xfId="20531"/>
    <cellStyle name="ColStyle2 3 9 3" xfId="20532"/>
    <cellStyle name="ColStyle2 3 9 4" xfId="20533"/>
    <cellStyle name="ColStyle2 3 9 5" xfId="20534"/>
    <cellStyle name="ColStyle2 30" xfId="20535"/>
    <cellStyle name="ColStyle2 30 2" xfId="20536"/>
    <cellStyle name="ColStyle2 30 2 2" xfId="20537"/>
    <cellStyle name="ColStyle2 30 2 2 2" xfId="20538"/>
    <cellStyle name="ColStyle2 30 2 2 2 2" xfId="20539"/>
    <cellStyle name="ColStyle2 30 2 2 2 3" xfId="20540"/>
    <cellStyle name="ColStyle2 30 2 2 3" xfId="20541"/>
    <cellStyle name="ColStyle2 30 2 2 4" xfId="20542"/>
    <cellStyle name="ColStyle2 30 2 3" xfId="20543"/>
    <cellStyle name="ColStyle2 30 2 3 2" xfId="20544"/>
    <cellStyle name="ColStyle2 30 2 3 3" xfId="20545"/>
    <cellStyle name="ColStyle2 30 2 4" xfId="20546"/>
    <cellStyle name="ColStyle2 30 2 4 2" xfId="20547"/>
    <cellStyle name="ColStyle2 30 2 5" xfId="20548"/>
    <cellStyle name="ColStyle2 30 3" xfId="20549"/>
    <cellStyle name="ColStyle2 30 3 2" xfId="20550"/>
    <cellStyle name="ColStyle2 30 3 2 2" xfId="20551"/>
    <cellStyle name="ColStyle2 30 3 2 3" xfId="20552"/>
    <cellStyle name="ColStyle2 30 3 3" xfId="20553"/>
    <cellStyle name="ColStyle2 30 3 4" xfId="20554"/>
    <cellStyle name="ColStyle2 30 4" xfId="20555"/>
    <cellStyle name="ColStyle2 30 4 2" xfId="20556"/>
    <cellStyle name="ColStyle2 30 4 2 2" xfId="20557"/>
    <cellStyle name="ColStyle2 30 4 2 3" xfId="20558"/>
    <cellStyle name="ColStyle2 30 4 3" xfId="20559"/>
    <cellStyle name="ColStyle2 30 4 4" xfId="20560"/>
    <cellStyle name="ColStyle2 30 5" xfId="20561"/>
    <cellStyle name="ColStyle2 30 5 2" xfId="20562"/>
    <cellStyle name="ColStyle2 30 5 3" xfId="20563"/>
    <cellStyle name="ColStyle2 30 6" xfId="20564"/>
    <cellStyle name="ColStyle2 30 6 2" xfId="20565"/>
    <cellStyle name="ColStyle2 30 7" xfId="20566"/>
    <cellStyle name="ColStyle2 30 8" xfId="20567"/>
    <cellStyle name="ColStyle2 31" xfId="20568"/>
    <cellStyle name="ColStyle2 31 2" xfId="20569"/>
    <cellStyle name="ColStyle2 31 2 2" xfId="20570"/>
    <cellStyle name="ColStyle2 31 2 2 2" xfId="20571"/>
    <cellStyle name="ColStyle2 31 2 2 2 2" xfId="20572"/>
    <cellStyle name="ColStyle2 31 2 2 2 3" xfId="20573"/>
    <cellStyle name="ColStyle2 31 2 2 3" xfId="20574"/>
    <cellStyle name="ColStyle2 31 2 2 4" xfId="20575"/>
    <cellStyle name="ColStyle2 31 2 3" xfId="20576"/>
    <cellStyle name="ColStyle2 31 2 3 2" xfId="20577"/>
    <cellStyle name="ColStyle2 31 2 3 3" xfId="20578"/>
    <cellStyle name="ColStyle2 31 2 4" xfId="20579"/>
    <cellStyle name="ColStyle2 31 2 4 2" xfId="20580"/>
    <cellStyle name="ColStyle2 31 2 5" xfId="20581"/>
    <cellStyle name="ColStyle2 31 3" xfId="20582"/>
    <cellStyle name="ColStyle2 31 3 2" xfId="20583"/>
    <cellStyle name="ColStyle2 31 3 2 2" xfId="20584"/>
    <cellStyle name="ColStyle2 31 3 2 3" xfId="20585"/>
    <cellStyle name="ColStyle2 31 3 3" xfId="20586"/>
    <cellStyle name="ColStyle2 31 3 4" xfId="20587"/>
    <cellStyle name="ColStyle2 31 4" xfId="20588"/>
    <cellStyle name="ColStyle2 31 4 2" xfId="20589"/>
    <cellStyle name="ColStyle2 31 4 2 2" xfId="20590"/>
    <cellStyle name="ColStyle2 31 4 2 3" xfId="20591"/>
    <cellStyle name="ColStyle2 31 4 3" xfId="20592"/>
    <cellStyle name="ColStyle2 31 4 4" xfId="20593"/>
    <cellStyle name="ColStyle2 31 5" xfId="20594"/>
    <cellStyle name="ColStyle2 31 5 2" xfId="20595"/>
    <cellStyle name="ColStyle2 31 5 3" xfId="20596"/>
    <cellStyle name="ColStyle2 31 6" xfId="20597"/>
    <cellStyle name="ColStyle2 31 6 2" xfId="20598"/>
    <cellStyle name="ColStyle2 31 7" xfId="20599"/>
    <cellStyle name="ColStyle2 31 8" xfId="20600"/>
    <cellStyle name="ColStyle2 32" xfId="20601"/>
    <cellStyle name="ColStyle2 32 2" xfId="20602"/>
    <cellStyle name="ColStyle2 32 2 2" xfId="20603"/>
    <cellStyle name="ColStyle2 32 2 2 2" xfId="20604"/>
    <cellStyle name="ColStyle2 32 2 2 2 2" xfId="20605"/>
    <cellStyle name="ColStyle2 32 2 2 2 3" xfId="20606"/>
    <cellStyle name="ColStyle2 32 2 2 3" xfId="20607"/>
    <cellStyle name="ColStyle2 32 2 2 4" xfId="20608"/>
    <cellStyle name="ColStyle2 32 2 3" xfId="20609"/>
    <cellStyle name="ColStyle2 32 2 3 2" xfId="20610"/>
    <cellStyle name="ColStyle2 32 2 3 3" xfId="20611"/>
    <cellStyle name="ColStyle2 32 2 4" xfId="20612"/>
    <cellStyle name="ColStyle2 32 2 4 2" xfId="20613"/>
    <cellStyle name="ColStyle2 32 2 5" xfId="20614"/>
    <cellStyle name="ColStyle2 32 3" xfId="20615"/>
    <cellStyle name="ColStyle2 32 3 2" xfId="20616"/>
    <cellStyle name="ColStyle2 32 3 2 2" xfId="20617"/>
    <cellStyle name="ColStyle2 32 3 2 3" xfId="20618"/>
    <cellStyle name="ColStyle2 32 3 3" xfId="20619"/>
    <cellStyle name="ColStyle2 32 3 4" xfId="20620"/>
    <cellStyle name="ColStyle2 32 4" xfId="20621"/>
    <cellStyle name="ColStyle2 32 4 2" xfId="20622"/>
    <cellStyle name="ColStyle2 32 4 2 2" xfId="20623"/>
    <cellStyle name="ColStyle2 32 4 2 3" xfId="20624"/>
    <cellStyle name="ColStyle2 32 4 3" xfId="20625"/>
    <cellStyle name="ColStyle2 32 4 4" xfId="20626"/>
    <cellStyle name="ColStyle2 32 5" xfId="20627"/>
    <cellStyle name="ColStyle2 32 5 2" xfId="20628"/>
    <cellStyle name="ColStyle2 32 5 3" xfId="20629"/>
    <cellStyle name="ColStyle2 32 6" xfId="20630"/>
    <cellStyle name="ColStyle2 32 6 2" xfId="20631"/>
    <cellStyle name="ColStyle2 32 7" xfId="20632"/>
    <cellStyle name="ColStyle2 32 8" xfId="20633"/>
    <cellStyle name="ColStyle2 33" xfId="20634"/>
    <cellStyle name="ColStyle2 33 2" xfId="20635"/>
    <cellStyle name="ColStyle2 33 2 2" xfId="20636"/>
    <cellStyle name="ColStyle2 33 2 2 2" xfId="20637"/>
    <cellStyle name="ColStyle2 33 2 2 2 2" xfId="20638"/>
    <cellStyle name="ColStyle2 33 2 2 2 3" xfId="20639"/>
    <cellStyle name="ColStyle2 33 2 2 3" xfId="20640"/>
    <cellStyle name="ColStyle2 33 2 2 4" xfId="20641"/>
    <cellStyle name="ColStyle2 33 2 3" xfId="20642"/>
    <cellStyle name="ColStyle2 33 2 3 2" xfId="20643"/>
    <cellStyle name="ColStyle2 33 2 3 3" xfId="20644"/>
    <cellStyle name="ColStyle2 33 2 4" xfId="20645"/>
    <cellStyle name="ColStyle2 33 2 4 2" xfId="20646"/>
    <cellStyle name="ColStyle2 33 2 5" xfId="20647"/>
    <cellStyle name="ColStyle2 33 3" xfId="20648"/>
    <cellStyle name="ColStyle2 33 3 2" xfId="20649"/>
    <cellStyle name="ColStyle2 33 3 2 2" xfId="20650"/>
    <cellStyle name="ColStyle2 33 3 2 3" xfId="20651"/>
    <cellStyle name="ColStyle2 33 3 3" xfId="20652"/>
    <cellStyle name="ColStyle2 33 3 4" xfId="20653"/>
    <cellStyle name="ColStyle2 33 4" xfId="20654"/>
    <cellStyle name="ColStyle2 33 4 2" xfId="20655"/>
    <cellStyle name="ColStyle2 33 4 2 2" xfId="20656"/>
    <cellStyle name="ColStyle2 33 4 2 3" xfId="20657"/>
    <cellStyle name="ColStyle2 33 4 3" xfId="20658"/>
    <cellStyle name="ColStyle2 33 4 4" xfId="20659"/>
    <cellStyle name="ColStyle2 33 5" xfId="20660"/>
    <cellStyle name="ColStyle2 33 5 2" xfId="20661"/>
    <cellStyle name="ColStyle2 33 5 3" xfId="20662"/>
    <cellStyle name="ColStyle2 33 6" xfId="20663"/>
    <cellStyle name="ColStyle2 33 6 2" xfId="20664"/>
    <cellStyle name="ColStyle2 33 7" xfId="20665"/>
    <cellStyle name="ColStyle2 33 8" xfId="20666"/>
    <cellStyle name="ColStyle2 34" xfId="20667"/>
    <cellStyle name="ColStyle2 34 2" xfId="20668"/>
    <cellStyle name="ColStyle2 34 2 2" xfId="20669"/>
    <cellStyle name="ColStyle2 34 2 2 2" xfId="20670"/>
    <cellStyle name="ColStyle2 34 2 2 2 2" xfId="20671"/>
    <cellStyle name="ColStyle2 34 2 2 2 3" xfId="20672"/>
    <cellStyle name="ColStyle2 34 2 2 3" xfId="20673"/>
    <cellStyle name="ColStyle2 34 2 2 4" xfId="20674"/>
    <cellStyle name="ColStyle2 34 2 3" xfId="20675"/>
    <cellStyle name="ColStyle2 34 2 3 2" xfId="20676"/>
    <cellStyle name="ColStyle2 34 2 3 3" xfId="20677"/>
    <cellStyle name="ColStyle2 34 2 4" xfId="20678"/>
    <cellStyle name="ColStyle2 34 2 4 2" xfId="20679"/>
    <cellStyle name="ColStyle2 34 2 5" xfId="20680"/>
    <cellStyle name="ColStyle2 34 3" xfId="20681"/>
    <cellStyle name="ColStyle2 34 3 2" xfId="20682"/>
    <cellStyle name="ColStyle2 34 3 2 2" xfId="20683"/>
    <cellStyle name="ColStyle2 34 3 2 3" xfId="20684"/>
    <cellStyle name="ColStyle2 34 3 3" xfId="20685"/>
    <cellStyle name="ColStyle2 34 3 4" xfId="20686"/>
    <cellStyle name="ColStyle2 34 4" xfId="20687"/>
    <cellStyle name="ColStyle2 34 4 2" xfId="20688"/>
    <cellStyle name="ColStyle2 34 4 2 2" xfId="20689"/>
    <cellStyle name="ColStyle2 34 4 2 3" xfId="20690"/>
    <cellStyle name="ColStyle2 34 4 3" xfId="20691"/>
    <cellStyle name="ColStyle2 34 4 4" xfId="20692"/>
    <cellStyle name="ColStyle2 34 5" xfId="20693"/>
    <cellStyle name="ColStyle2 34 5 2" xfId="20694"/>
    <cellStyle name="ColStyle2 34 5 3" xfId="20695"/>
    <cellStyle name="ColStyle2 34 6" xfId="20696"/>
    <cellStyle name="ColStyle2 34 6 2" xfId="20697"/>
    <cellStyle name="ColStyle2 34 7" xfId="20698"/>
    <cellStyle name="ColStyle2 34 8" xfId="20699"/>
    <cellStyle name="ColStyle2 35" xfId="20700"/>
    <cellStyle name="ColStyle2 35 2" xfId="20701"/>
    <cellStyle name="ColStyle2 35 2 2" xfId="20702"/>
    <cellStyle name="ColStyle2 35 2 2 2" xfId="20703"/>
    <cellStyle name="ColStyle2 35 2 2 2 2" xfId="20704"/>
    <cellStyle name="ColStyle2 35 2 2 2 3" xfId="20705"/>
    <cellStyle name="ColStyle2 35 2 2 3" xfId="20706"/>
    <cellStyle name="ColStyle2 35 2 2 4" xfId="20707"/>
    <cellStyle name="ColStyle2 35 2 3" xfId="20708"/>
    <cellStyle name="ColStyle2 35 2 3 2" xfId="20709"/>
    <cellStyle name="ColStyle2 35 2 3 3" xfId="20710"/>
    <cellStyle name="ColStyle2 35 2 4" xfId="20711"/>
    <cellStyle name="ColStyle2 35 2 4 2" xfId="20712"/>
    <cellStyle name="ColStyle2 35 2 5" xfId="20713"/>
    <cellStyle name="ColStyle2 35 3" xfId="20714"/>
    <cellStyle name="ColStyle2 35 3 2" xfId="20715"/>
    <cellStyle name="ColStyle2 35 3 2 2" xfId="20716"/>
    <cellStyle name="ColStyle2 35 3 2 3" xfId="20717"/>
    <cellStyle name="ColStyle2 35 3 3" xfId="20718"/>
    <cellStyle name="ColStyle2 35 3 4" xfId="20719"/>
    <cellStyle name="ColStyle2 35 4" xfId="20720"/>
    <cellStyle name="ColStyle2 35 4 2" xfId="20721"/>
    <cellStyle name="ColStyle2 35 4 3" xfId="20722"/>
    <cellStyle name="ColStyle2 35 5" xfId="20723"/>
    <cellStyle name="ColStyle2 35 5 2" xfId="20724"/>
    <cellStyle name="ColStyle2 35 6" xfId="20725"/>
    <cellStyle name="ColStyle2 36" xfId="20726"/>
    <cellStyle name="ColStyle2 36 2" xfId="20727"/>
    <cellStyle name="ColStyle2 36 2 2" xfId="20728"/>
    <cellStyle name="ColStyle2 36 2 2 2" xfId="20729"/>
    <cellStyle name="ColStyle2 36 2 2 2 2" xfId="20730"/>
    <cellStyle name="ColStyle2 36 2 2 2 3" xfId="20731"/>
    <cellStyle name="ColStyle2 36 2 2 3" xfId="20732"/>
    <cellStyle name="ColStyle2 36 2 2 4" xfId="20733"/>
    <cellStyle name="ColStyle2 36 2 3" xfId="20734"/>
    <cellStyle name="ColStyle2 36 2 3 2" xfId="20735"/>
    <cellStyle name="ColStyle2 36 2 3 3" xfId="20736"/>
    <cellStyle name="ColStyle2 36 2 4" xfId="20737"/>
    <cellStyle name="ColStyle2 36 2 4 2" xfId="20738"/>
    <cellStyle name="ColStyle2 36 2 5" xfId="20739"/>
    <cellStyle name="ColStyle2 36 3" xfId="20740"/>
    <cellStyle name="ColStyle2 36 3 2" xfId="20741"/>
    <cellStyle name="ColStyle2 36 3 2 2" xfId="20742"/>
    <cellStyle name="ColStyle2 36 3 2 3" xfId="20743"/>
    <cellStyle name="ColStyle2 36 3 3" xfId="20744"/>
    <cellStyle name="ColStyle2 36 3 4" xfId="20745"/>
    <cellStyle name="ColStyle2 36 4" xfId="20746"/>
    <cellStyle name="ColStyle2 36 4 2" xfId="20747"/>
    <cellStyle name="ColStyle2 36 4 3" xfId="20748"/>
    <cellStyle name="ColStyle2 36 5" xfId="20749"/>
    <cellStyle name="ColStyle2 36 5 2" xfId="20750"/>
    <cellStyle name="ColStyle2 36 6" xfId="20751"/>
    <cellStyle name="ColStyle2 37" xfId="20752"/>
    <cellStyle name="ColStyle2 37 2" xfId="20753"/>
    <cellStyle name="ColStyle2 37 2 2" xfId="20754"/>
    <cellStyle name="ColStyle2 37 2 2 2" xfId="20755"/>
    <cellStyle name="ColStyle2 37 2 2 3" xfId="20756"/>
    <cellStyle name="ColStyle2 37 2 3" xfId="20757"/>
    <cellStyle name="ColStyle2 37 2 4" xfId="20758"/>
    <cellStyle name="ColStyle2 37 3" xfId="20759"/>
    <cellStyle name="ColStyle2 37 3 2" xfId="20760"/>
    <cellStyle name="ColStyle2 37 3 3" xfId="20761"/>
    <cellStyle name="ColStyle2 37 4" xfId="20762"/>
    <cellStyle name="ColStyle2 37 4 2" xfId="20763"/>
    <cellStyle name="ColStyle2 37 5" xfId="20764"/>
    <cellStyle name="ColStyle2 38" xfId="20765"/>
    <cellStyle name="ColStyle2 38 2" xfId="20766"/>
    <cellStyle name="ColStyle2 38 2 2" xfId="20767"/>
    <cellStyle name="ColStyle2 38 2 2 2" xfId="20768"/>
    <cellStyle name="ColStyle2 38 2 2 3" xfId="20769"/>
    <cellStyle name="ColStyle2 38 2 3" xfId="20770"/>
    <cellStyle name="ColStyle2 38 2 4" xfId="20771"/>
    <cellStyle name="ColStyle2 38 3" xfId="20772"/>
    <cellStyle name="ColStyle2 38 3 2" xfId="20773"/>
    <cellStyle name="ColStyle2 38 3 3" xfId="20774"/>
    <cellStyle name="ColStyle2 38 4" xfId="20775"/>
    <cellStyle name="ColStyle2 38 4 2" xfId="20776"/>
    <cellStyle name="ColStyle2 38 5" xfId="20777"/>
    <cellStyle name="ColStyle2 39" xfId="20778"/>
    <cellStyle name="ColStyle2 39 2" xfId="20779"/>
    <cellStyle name="ColStyle2 39 2 2" xfId="20780"/>
    <cellStyle name="ColStyle2 39 2 2 2" xfId="20781"/>
    <cellStyle name="ColStyle2 39 2 2 3" xfId="20782"/>
    <cellStyle name="ColStyle2 39 2 3" xfId="20783"/>
    <cellStyle name="ColStyle2 39 2 4" xfId="20784"/>
    <cellStyle name="ColStyle2 39 3" xfId="20785"/>
    <cellStyle name="ColStyle2 39 3 2" xfId="20786"/>
    <cellStyle name="ColStyle2 39 3 3" xfId="20787"/>
    <cellStyle name="ColStyle2 39 4" xfId="20788"/>
    <cellStyle name="ColStyle2 39 4 2" xfId="20789"/>
    <cellStyle name="ColStyle2 39 5" xfId="20790"/>
    <cellStyle name="ColStyle2 4" xfId="20791"/>
    <cellStyle name="ColStyle2 4 10" xfId="20792"/>
    <cellStyle name="ColStyle2 4 11" xfId="20793"/>
    <cellStyle name="ColStyle2 4 12" xfId="20794"/>
    <cellStyle name="ColStyle2 4 13" xfId="20795"/>
    <cellStyle name="ColStyle2 4 2" xfId="20796"/>
    <cellStyle name="ColStyle2 4 2 10" xfId="20797"/>
    <cellStyle name="ColStyle2 4 2 10 2" xfId="20798"/>
    <cellStyle name="ColStyle2 4 2 10 2 2" xfId="20799"/>
    <cellStyle name="ColStyle2 4 2 10 2 3" xfId="20800"/>
    <cellStyle name="ColStyle2 4 2 10 3" xfId="20801"/>
    <cellStyle name="ColStyle2 4 2 10 4" xfId="20802"/>
    <cellStyle name="ColStyle2 4 2 10 5" xfId="20803"/>
    <cellStyle name="ColStyle2 4 2 11" xfId="20804"/>
    <cellStyle name="ColStyle2 4 2 11 2" xfId="20805"/>
    <cellStyle name="ColStyle2 4 2 11 2 2" xfId="20806"/>
    <cellStyle name="ColStyle2 4 2 11 2 3" xfId="20807"/>
    <cellStyle name="ColStyle2 4 2 11 3" xfId="20808"/>
    <cellStyle name="ColStyle2 4 2 11 4" xfId="20809"/>
    <cellStyle name="ColStyle2 4 2 11 5" xfId="20810"/>
    <cellStyle name="ColStyle2 4 2 12" xfId="20811"/>
    <cellStyle name="ColStyle2 4 2 12 2" xfId="20812"/>
    <cellStyle name="ColStyle2 4 2 12 2 2" xfId="20813"/>
    <cellStyle name="ColStyle2 4 2 12 2 3" xfId="20814"/>
    <cellStyle name="ColStyle2 4 2 12 3" xfId="20815"/>
    <cellStyle name="ColStyle2 4 2 12 4" xfId="20816"/>
    <cellStyle name="ColStyle2 4 2 12 5" xfId="20817"/>
    <cellStyle name="ColStyle2 4 2 13" xfId="20818"/>
    <cellStyle name="ColStyle2 4 2 13 2" xfId="20819"/>
    <cellStyle name="ColStyle2 4 2 13 2 2" xfId="20820"/>
    <cellStyle name="ColStyle2 4 2 13 2 3" xfId="20821"/>
    <cellStyle name="ColStyle2 4 2 13 3" xfId="20822"/>
    <cellStyle name="ColStyle2 4 2 13 4" xfId="20823"/>
    <cellStyle name="ColStyle2 4 2 13 5" xfId="20824"/>
    <cellStyle name="ColStyle2 4 2 14" xfId="20825"/>
    <cellStyle name="ColStyle2 4 2 14 2" xfId="20826"/>
    <cellStyle name="ColStyle2 4 2 14 2 2" xfId="20827"/>
    <cellStyle name="ColStyle2 4 2 14 2 3" xfId="20828"/>
    <cellStyle name="ColStyle2 4 2 14 3" xfId="20829"/>
    <cellStyle name="ColStyle2 4 2 14 4" xfId="20830"/>
    <cellStyle name="ColStyle2 4 2 14 5" xfId="20831"/>
    <cellStyle name="ColStyle2 4 2 15" xfId="20832"/>
    <cellStyle name="ColStyle2 4 2 15 2" xfId="20833"/>
    <cellStyle name="ColStyle2 4 2 15 2 2" xfId="20834"/>
    <cellStyle name="ColStyle2 4 2 15 2 3" xfId="20835"/>
    <cellStyle name="ColStyle2 4 2 15 3" xfId="20836"/>
    <cellStyle name="ColStyle2 4 2 15 4" xfId="20837"/>
    <cellStyle name="ColStyle2 4 2 15 5" xfId="20838"/>
    <cellStyle name="ColStyle2 4 2 16" xfId="20839"/>
    <cellStyle name="ColStyle2 4 2 16 2" xfId="20840"/>
    <cellStyle name="ColStyle2 4 2 16 2 2" xfId="20841"/>
    <cellStyle name="ColStyle2 4 2 16 2 3" xfId="20842"/>
    <cellStyle name="ColStyle2 4 2 16 3" xfId="20843"/>
    <cellStyle name="ColStyle2 4 2 16 4" xfId="20844"/>
    <cellStyle name="ColStyle2 4 2 16 5" xfId="20845"/>
    <cellStyle name="ColStyle2 4 2 17" xfId="20846"/>
    <cellStyle name="ColStyle2 4 2 17 2" xfId="20847"/>
    <cellStyle name="ColStyle2 4 2 17 2 2" xfId="20848"/>
    <cellStyle name="ColStyle2 4 2 17 2 3" xfId="20849"/>
    <cellStyle name="ColStyle2 4 2 17 3" xfId="20850"/>
    <cellStyle name="ColStyle2 4 2 17 4" xfId="20851"/>
    <cellStyle name="ColStyle2 4 2 17 5" xfId="20852"/>
    <cellStyle name="ColStyle2 4 2 18" xfId="20853"/>
    <cellStyle name="ColStyle2 4 2 18 2" xfId="20854"/>
    <cellStyle name="ColStyle2 4 2 18 2 2" xfId="20855"/>
    <cellStyle name="ColStyle2 4 2 18 2 3" xfId="20856"/>
    <cellStyle name="ColStyle2 4 2 18 3" xfId="20857"/>
    <cellStyle name="ColStyle2 4 2 18 4" xfId="20858"/>
    <cellStyle name="ColStyle2 4 2 18 5" xfId="20859"/>
    <cellStyle name="ColStyle2 4 2 19" xfId="20860"/>
    <cellStyle name="ColStyle2 4 2 19 2" xfId="20861"/>
    <cellStyle name="ColStyle2 4 2 19 2 2" xfId="20862"/>
    <cellStyle name="ColStyle2 4 2 19 2 3" xfId="20863"/>
    <cellStyle name="ColStyle2 4 2 19 3" xfId="20864"/>
    <cellStyle name="ColStyle2 4 2 19 4" xfId="20865"/>
    <cellStyle name="ColStyle2 4 2 19 5" xfId="20866"/>
    <cellStyle name="ColStyle2 4 2 2" xfId="20867"/>
    <cellStyle name="ColStyle2 4 2 2 2" xfId="20868"/>
    <cellStyle name="ColStyle2 4 2 2 2 2" xfId="20869"/>
    <cellStyle name="ColStyle2 4 2 2 2 2 2" xfId="20870"/>
    <cellStyle name="ColStyle2 4 2 2 2 2 3" xfId="20871"/>
    <cellStyle name="ColStyle2 4 2 2 2 3" xfId="20872"/>
    <cellStyle name="ColStyle2 4 2 2 2 4" xfId="20873"/>
    <cellStyle name="ColStyle2 4 2 2 3" xfId="20874"/>
    <cellStyle name="ColStyle2 4 2 2 3 2" xfId="20875"/>
    <cellStyle name="ColStyle2 4 2 2 3 3" xfId="20876"/>
    <cellStyle name="ColStyle2 4 2 2 4" xfId="20877"/>
    <cellStyle name="ColStyle2 4 2 2 5" xfId="20878"/>
    <cellStyle name="ColStyle2 4 2 2 6" xfId="20879"/>
    <cellStyle name="ColStyle2 4 2 20" xfId="20880"/>
    <cellStyle name="ColStyle2 4 2 20 2" xfId="20881"/>
    <cellStyle name="ColStyle2 4 2 20 2 2" xfId="20882"/>
    <cellStyle name="ColStyle2 4 2 20 2 3" xfId="20883"/>
    <cellStyle name="ColStyle2 4 2 20 3" xfId="20884"/>
    <cellStyle name="ColStyle2 4 2 20 4" xfId="20885"/>
    <cellStyle name="ColStyle2 4 2 20 5" xfId="20886"/>
    <cellStyle name="ColStyle2 4 2 21" xfId="20887"/>
    <cellStyle name="ColStyle2 4 2 21 2" xfId="20888"/>
    <cellStyle name="ColStyle2 4 2 21 2 2" xfId="20889"/>
    <cellStyle name="ColStyle2 4 2 21 2 3" xfId="20890"/>
    <cellStyle name="ColStyle2 4 2 21 3" xfId="20891"/>
    <cellStyle name="ColStyle2 4 2 21 4" xfId="20892"/>
    <cellStyle name="ColStyle2 4 2 21 5" xfId="20893"/>
    <cellStyle name="ColStyle2 4 2 22" xfId="20894"/>
    <cellStyle name="ColStyle2 4 2 22 2" xfId="20895"/>
    <cellStyle name="ColStyle2 4 2 22 2 2" xfId="20896"/>
    <cellStyle name="ColStyle2 4 2 22 2 3" xfId="20897"/>
    <cellStyle name="ColStyle2 4 2 22 3" xfId="20898"/>
    <cellStyle name="ColStyle2 4 2 22 4" xfId="20899"/>
    <cellStyle name="ColStyle2 4 2 23" xfId="20900"/>
    <cellStyle name="ColStyle2 4 2 23 2" xfId="20901"/>
    <cellStyle name="ColStyle2 4 2 23 3" xfId="20902"/>
    <cellStyle name="ColStyle2 4 2 24" xfId="20903"/>
    <cellStyle name="ColStyle2 4 2 24 2" xfId="20904"/>
    <cellStyle name="ColStyle2 4 2 24 3" xfId="20905"/>
    <cellStyle name="ColStyle2 4 2 25" xfId="20906"/>
    <cellStyle name="ColStyle2 4 2 25 2" xfId="20907"/>
    <cellStyle name="ColStyle2 4 2 26" xfId="20908"/>
    <cellStyle name="ColStyle2 4 2 27" xfId="20909"/>
    <cellStyle name="ColStyle2 4 2 28" xfId="20910"/>
    <cellStyle name="ColStyle2 4 2 29" xfId="20911"/>
    <cellStyle name="ColStyle2 4 2 3" xfId="20912"/>
    <cellStyle name="ColStyle2 4 2 3 2" xfId="20913"/>
    <cellStyle name="ColStyle2 4 2 3 2 2" xfId="20914"/>
    <cellStyle name="ColStyle2 4 2 3 2 3" xfId="20915"/>
    <cellStyle name="ColStyle2 4 2 3 3" xfId="20916"/>
    <cellStyle name="ColStyle2 4 2 3 4" xfId="20917"/>
    <cellStyle name="ColStyle2 4 2 3 5" xfId="20918"/>
    <cellStyle name="ColStyle2 4 2 30" xfId="20919"/>
    <cellStyle name="ColStyle2 4 2 4" xfId="20920"/>
    <cellStyle name="ColStyle2 4 2 4 2" xfId="20921"/>
    <cellStyle name="ColStyle2 4 2 4 2 2" xfId="20922"/>
    <cellStyle name="ColStyle2 4 2 4 2 3" xfId="20923"/>
    <cellStyle name="ColStyle2 4 2 4 3" xfId="20924"/>
    <cellStyle name="ColStyle2 4 2 4 4" xfId="20925"/>
    <cellStyle name="ColStyle2 4 2 4 5" xfId="20926"/>
    <cellStyle name="ColStyle2 4 2 5" xfId="20927"/>
    <cellStyle name="ColStyle2 4 2 5 2" xfId="20928"/>
    <cellStyle name="ColStyle2 4 2 5 2 2" xfId="20929"/>
    <cellStyle name="ColStyle2 4 2 5 2 3" xfId="20930"/>
    <cellStyle name="ColStyle2 4 2 5 3" xfId="20931"/>
    <cellStyle name="ColStyle2 4 2 5 4" xfId="20932"/>
    <cellStyle name="ColStyle2 4 2 5 5" xfId="20933"/>
    <cellStyle name="ColStyle2 4 2 6" xfId="20934"/>
    <cellStyle name="ColStyle2 4 2 6 2" xfId="20935"/>
    <cellStyle name="ColStyle2 4 2 6 2 2" xfId="20936"/>
    <cellStyle name="ColStyle2 4 2 6 2 3" xfId="20937"/>
    <cellStyle name="ColStyle2 4 2 6 3" xfId="20938"/>
    <cellStyle name="ColStyle2 4 2 6 4" xfId="20939"/>
    <cellStyle name="ColStyle2 4 2 6 5" xfId="20940"/>
    <cellStyle name="ColStyle2 4 2 7" xfId="20941"/>
    <cellStyle name="ColStyle2 4 2 7 2" xfId="20942"/>
    <cellStyle name="ColStyle2 4 2 7 2 2" xfId="20943"/>
    <cellStyle name="ColStyle2 4 2 7 2 3" xfId="20944"/>
    <cellStyle name="ColStyle2 4 2 7 3" xfId="20945"/>
    <cellStyle name="ColStyle2 4 2 7 4" xfId="20946"/>
    <cellStyle name="ColStyle2 4 2 7 5" xfId="20947"/>
    <cellStyle name="ColStyle2 4 2 8" xfId="20948"/>
    <cellStyle name="ColStyle2 4 2 8 2" xfId="20949"/>
    <cellStyle name="ColStyle2 4 2 8 2 2" xfId="20950"/>
    <cellStyle name="ColStyle2 4 2 8 2 3" xfId="20951"/>
    <cellStyle name="ColStyle2 4 2 8 3" xfId="20952"/>
    <cellStyle name="ColStyle2 4 2 8 4" xfId="20953"/>
    <cellStyle name="ColStyle2 4 2 8 5" xfId="20954"/>
    <cellStyle name="ColStyle2 4 2 9" xfId="20955"/>
    <cellStyle name="ColStyle2 4 2 9 2" xfId="20956"/>
    <cellStyle name="ColStyle2 4 2 9 2 2" xfId="20957"/>
    <cellStyle name="ColStyle2 4 2 9 2 3" xfId="20958"/>
    <cellStyle name="ColStyle2 4 2 9 3" xfId="20959"/>
    <cellStyle name="ColStyle2 4 2 9 4" xfId="20960"/>
    <cellStyle name="ColStyle2 4 2 9 5" xfId="20961"/>
    <cellStyle name="ColStyle2 4 3" xfId="20962"/>
    <cellStyle name="ColStyle2 4 3 2" xfId="20963"/>
    <cellStyle name="ColStyle2 4 3 2 2" xfId="20964"/>
    <cellStyle name="ColStyle2 4 3 2 3" xfId="20965"/>
    <cellStyle name="ColStyle2 4 3 3" xfId="20966"/>
    <cellStyle name="ColStyle2 4 3 3 2" xfId="20967"/>
    <cellStyle name="ColStyle2 4 3 4" xfId="20968"/>
    <cellStyle name="ColStyle2 4 3 4 2" xfId="20969"/>
    <cellStyle name="ColStyle2 4 3 5" xfId="20970"/>
    <cellStyle name="ColStyle2 4 3 6" xfId="20971"/>
    <cellStyle name="ColStyle2 4 3 7" xfId="20972"/>
    <cellStyle name="ColStyle2 4 3 8" xfId="20973"/>
    <cellStyle name="ColStyle2 4 4" xfId="20974"/>
    <cellStyle name="ColStyle2 4 4 2" xfId="20975"/>
    <cellStyle name="ColStyle2 4 4 2 2" xfId="20976"/>
    <cellStyle name="ColStyle2 4 4 3" xfId="20977"/>
    <cellStyle name="ColStyle2 4 4 3 2" xfId="20978"/>
    <cellStyle name="ColStyle2 4 4 4" xfId="20979"/>
    <cellStyle name="ColStyle2 4 4 5" xfId="20980"/>
    <cellStyle name="ColStyle2 4 4 6" xfId="20981"/>
    <cellStyle name="ColStyle2 4 5" xfId="20982"/>
    <cellStyle name="ColStyle2 4 5 2" xfId="20983"/>
    <cellStyle name="ColStyle2 4 5 2 2" xfId="20984"/>
    <cellStyle name="ColStyle2 4 5 3" xfId="20985"/>
    <cellStyle name="ColStyle2 4 5 3 2" xfId="20986"/>
    <cellStyle name="ColStyle2 4 5 4" xfId="20987"/>
    <cellStyle name="ColStyle2 4 5 5" xfId="20988"/>
    <cellStyle name="ColStyle2 4 5 6" xfId="20989"/>
    <cellStyle name="ColStyle2 4 5 7" xfId="20990"/>
    <cellStyle name="ColStyle2 4 6" xfId="20991"/>
    <cellStyle name="ColStyle2 4 6 2" xfId="20992"/>
    <cellStyle name="ColStyle2 4 6 2 2" xfId="20993"/>
    <cellStyle name="ColStyle2 4 6 3" xfId="20994"/>
    <cellStyle name="ColStyle2 4 6 3 2" xfId="20995"/>
    <cellStyle name="ColStyle2 4 6 4" xfId="20996"/>
    <cellStyle name="ColStyle2 4 6 5" xfId="20997"/>
    <cellStyle name="ColStyle2 4 6 6" xfId="20998"/>
    <cellStyle name="ColStyle2 4 6 7" xfId="20999"/>
    <cellStyle name="ColStyle2 4 7" xfId="21000"/>
    <cellStyle name="ColStyle2 4 7 2" xfId="21001"/>
    <cellStyle name="ColStyle2 4 7 3" xfId="21002"/>
    <cellStyle name="ColStyle2 4 8" xfId="21003"/>
    <cellStyle name="ColStyle2 4 8 2" xfId="21004"/>
    <cellStyle name="ColStyle2 4 9" xfId="21005"/>
    <cellStyle name="ColStyle2 4 9 2" xfId="21006"/>
    <cellStyle name="ColStyle2 40" xfId="21007"/>
    <cellStyle name="ColStyle2 40 2" xfId="21008"/>
    <cellStyle name="ColStyle2 40 2 2" xfId="21009"/>
    <cellStyle name="ColStyle2 40 2 3" xfId="21010"/>
    <cellStyle name="ColStyle2 40 3" xfId="21011"/>
    <cellStyle name="ColStyle2 40 4" xfId="21012"/>
    <cellStyle name="ColStyle2 41" xfId="21013"/>
    <cellStyle name="ColStyle2 41 2" xfId="21014"/>
    <cellStyle name="ColStyle2 41 2 2" xfId="21015"/>
    <cellStyle name="ColStyle2 41 2 3" xfId="21016"/>
    <cellStyle name="ColStyle2 41 3" xfId="21017"/>
    <cellStyle name="ColStyle2 41 4" xfId="21018"/>
    <cellStyle name="ColStyle2 42" xfId="21019"/>
    <cellStyle name="ColStyle2 42 2" xfId="21020"/>
    <cellStyle name="ColStyle2 42 2 2" xfId="21021"/>
    <cellStyle name="ColStyle2 42 2 3" xfId="21022"/>
    <cellStyle name="ColStyle2 42 3" xfId="21023"/>
    <cellStyle name="ColStyle2 42 4" xfId="21024"/>
    <cellStyle name="ColStyle2 43" xfId="21025"/>
    <cellStyle name="ColStyle2 43 2" xfId="21026"/>
    <cellStyle name="ColStyle2 43 2 2" xfId="21027"/>
    <cellStyle name="ColStyle2 43 2 3" xfId="21028"/>
    <cellStyle name="ColStyle2 43 3" xfId="21029"/>
    <cellStyle name="ColStyle2 43 4" xfId="21030"/>
    <cellStyle name="ColStyle2 44" xfId="21031"/>
    <cellStyle name="ColStyle2 44 2" xfId="21032"/>
    <cellStyle name="ColStyle2 44 3" xfId="21033"/>
    <cellStyle name="ColStyle2 45" xfId="21034"/>
    <cellStyle name="ColStyle2 45 2" xfId="21035"/>
    <cellStyle name="ColStyle2 45 3" xfId="21036"/>
    <cellStyle name="ColStyle2 46" xfId="21037"/>
    <cellStyle name="ColStyle2 47" xfId="21038"/>
    <cellStyle name="ColStyle2 48" xfId="21039"/>
    <cellStyle name="ColStyle2 49" xfId="21040"/>
    <cellStyle name="ColStyle2 5" xfId="21041"/>
    <cellStyle name="ColStyle2 5 10" xfId="21042"/>
    <cellStyle name="ColStyle2 5 10 2" xfId="21043"/>
    <cellStyle name="ColStyle2 5 10 2 2" xfId="21044"/>
    <cellStyle name="ColStyle2 5 10 2 3" xfId="21045"/>
    <cellStyle name="ColStyle2 5 10 3" xfId="21046"/>
    <cellStyle name="ColStyle2 5 10 4" xfId="21047"/>
    <cellStyle name="ColStyle2 5 10 5" xfId="21048"/>
    <cellStyle name="ColStyle2 5 11" xfId="21049"/>
    <cellStyle name="ColStyle2 5 11 2" xfId="21050"/>
    <cellStyle name="ColStyle2 5 11 2 2" xfId="21051"/>
    <cellStyle name="ColStyle2 5 11 2 3" xfId="21052"/>
    <cellStyle name="ColStyle2 5 11 3" xfId="21053"/>
    <cellStyle name="ColStyle2 5 11 4" xfId="21054"/>
    <cellStyle name="ColStyle2 5 11 5" xfId="21055"/>
    <cellStyle name="ColStyle2 5 12" xfId="21056"/>
    <cellStyle name="ColStyle2 5 12 2" xfId="21057"/>
    <cellStyle name="ColStyle2 5 12 2 2" xfId="21058"/>
    <cellStyle name="ColStyle2 5 12 2 3" xfId="21059"/>
    <cellStyle name="ColStyle2 5 12 3" xfId="21060"/>
    <cellStyle name="ColStyle2 5 12 4" xfId="21061"/>
    <cellStyle name="ColStyle2 5 12 5" xfId="21062"/>
    <cellStyle name="ColStyle2 5 13" xfId="21063"/>
    <cellStyle name="ColStyle2 5 13 2" xfId="21064"/>
    <cellStyle name="ColStyle2 5 13 2 2" xfId="21065"/>
    <cellStyle name="ColStyle2 5 13 2 3" xfId="21066"/>
    <cellStyle name="ColStyle2 5 13 3" xfId="21067"/>
    <cellStyle name="ColStyle2 5 13 4" xfId="21068"/>
    <cellStyle name="ColStyle2 5 13 5" xfId="21069"/>
    <cellStyle name="ColStyle2 5 14" xfId="21070"/>
    <cellStyle name="ColStyle2 5 14 2" xfId="21071"/>
    <cellStyle name="ColStyle2 5 14 2 2" xfId="21072"/>
    <cellStyle name="ColStyle2 5 14 2 3" xfId="21073"/>
    <cellStyle name="ColStyle2 5 14 3" xfId="21074"/>
    <cellStyle name="ColStyle2 5 14 4" xfId="21075"/>
    <cellStyle name="ColStyle2 5 14 5" xfId="21076"/>
    <cellStyle name="ColStyle2 5 15" xfId="21077"/>
    <cellStyle name="ColStyle2 5 15 2" xfId="21078"/>
    <cellStyle name="ColStyle2 5 15 2 2" xfId="21079"/>
    <cellStyle name="ColStyle2 5 15 2 3" xfId="21080"/>
    <cellStyle name="ColStyle2 5 15 3" xfId="21081"/>
    <cellStyle name="ColStyle2 5 15 4" xfId="21082"/>
    <cellStyle name="ColStyle2 5 15 5" xfId="21083"/>
    <cellStyle name="ColStyle2 5 16" xfId="21084"/>
    <cellStyle name="ColStyle2 5 16 2" xfId="21085"/>
    <cellStyle name="ColStyle2 5 16 2 2" xfId="21086"/>
    <cellStyle name="ColStyle2 5 16 2 3" xfId="21087"/>
    <cellStyle name="ColStyle2 5 16 3" xfId="21088"/>
    <cellStyle name="ColStyle2 5 16 4" xfId="21089"/>
    <cellStyle name="ColStyle2 5 16 5" xfId="21090"/>
    <cellStyle name="ColStyle2 5 17" xfId="21091"/>
    <cellStyle name="ColStyle2 5 17 2" xfId="21092"/>
    <cellStyle name="ColStyle2 5 17 2 2" xfId="21093"/>
    <cellStyle name="ColStyle2 5 17 2 3" xfId="21094"/>
    <cellStyle name="ColStyle2 5 17 3" xfId="21095"/>
    <cellStyle name="ColStyle2 5 17 4" xfId="21096"/>
    <cellStyle name="ColStyle2 5 17 5" xfId="21097"/>
    <cellStyle name="ColStyle2 5 18" xfId="21098"/>
    <cellStyle name="ColStyle2 5 18 2" xfId="21099"/>
    <cellStyle name="ColStyle2 5 18 2 2" xfId="21100"/>
    <cellStyle name="ColStyle2 5 18 2 3" xfId="21101"/>
    <cellStyle name="ColStyle2 5 18 3" xfId="21102"/>
    <cellStyle name="ColStyle2 5 18 4" xfId="21103"/>
    <cellStyle name="ColStyle2 5 18 5" xfId="21104"/>
    <cellStyle name="ColStyle2 5 19" xfId="21105"/>
    <cellStyle name="ColStyle2 5 19 2" xfId="21106"/>
    <cellStyle name="ColStyle2 5 19 2 2" xfId="21107"/>
    <cellStyle name="ColStyle2 5 19 2 3" xfId="21108"/>
    <cellStyle name="ColStyle2 5 19 3" xfId="21109"/>
    <cellStyle name="ColStyle2 5 19 4" xfId="21110"/>
    <cellStyle name="ColStyle2 5 19 5" xfId="21111"/>
    <cellStyle name="ColStyle2 5 2" xfId="21112"/>
    <cellStyle name="ColStyle2 5 2 10" xfId="21113"/>
    <cellStyle name="ColStyle2 5 2 11" xfId="21114"/>
    <cellStyle name="ColStyle2 5 2 2" xfId="21115"/>
    <cellStyle name="ColStyle2 5 2 2 2" xfId="21116"/>
    <cellStyle name="ColStyle2 5 2 2 2 2" xfId="21117"/>
    <cellStyle name="ColStyle2 5 2 2 2 3" xfId="21118"/>
    <cellStyle name="ColStyle2 5 2 2 3" xfId="21119"/>
    <cellStyle name="ColStyle2 5 2 2 4" xfId="21120"/>
    <cellStyle name="ColStyle2 5 2 3" xfId="21121"/>
    <cellStyle name="ColStyle2 5 2 3 2" xfId="21122"/>
    <cellStyle name="ColStyle2 5 2 3 2 2" xfId="21123"/>
    <cellStyle name="ColStyle2 5 2 3 2 3" xfId="21124"/>
    <cellStyle name="ColStyle2 5 2 3 3" xfId="21125"/>
    <cellStyle name="ColStyle2 5 2 3 4" xfId="21126"/>
    <cellStyle name="ColStyle2 5 2 4" xfId="21127"/>
    <cellStyle name="ColStyle2 5 2 4 2" xfId="21128"/>
    <cellStyle name="ColStyle2 5 2 4 3" xfId="21129"/>
    <cellStyle name="ColStyle2 5 2 5" xfId="21130"/>
    <cellStyle name="ColStyle2 5 2 5 2" xfId="21131"/>
    <cellStyle name="ColStyle2 5 2 5 3" xfId="21132"/>
    <cellStyle name="ColStyle2 5 2 6" xfId="21133"/>
    <cellStyle name="ColStyle2 5 2 6 2" xfId="21134"/>
    <cellStyle name="ColStyle2 5 2 7" xfId="21135"/>
    <cellStyle name="ColStyle2 5 2 8" xfId="21136"/>
    <cellStyle name="ColStyle2 5 2 9" xfId="21137"/>
    <cellStyle name="ColStyle2 5 20" xfId="21138"/>
    <cellStyle name="ColStyle2 5 20 2" xfId="21139"/>
    <cellStyle name="ColStyle2 5 20 2 2" xfId="21140"/>
    <cellStyle name="ColStyle2 5 20 2 3" xfId="21141"/>
    <cellStyle name="ColStyle2 5 20 3" xfId="21142"/>
    <cellStyle name="ColStyle2 5 20 4" xfId="21143"/>
    <cellStyle name="ColStyle2 5 20 5" xfId="21144"/>
    <cellStyle name="ColStyle2 5 21" xfId="21145"/>
    <cellStyle name="ColStyle2 5 21 2" xfId="21146"/>
    <cellStyle name="ColStyle2 5 21 2 2" xfId="21147"/>
    <cellStyle name="ColStyle2 5 21 2 3" xfId="21148"/>
    <cellStyle name="ColStyle2 5 21 3" xfId="21149"/>
    <cellStyle name="ColStyle2 5 21 4" xfId="21150"/>
    <cellStyle name="ColStyle2 5 21 5" xfId="21151"/>
    <cellStyle name="ColStyle2 5 22" xfId="21152"/>
    <cellStyle name="ColStyle2 5 22 2" xfId="21153"/>
    <cellStyle name="ColStyle2 5 22 2 2" xfId="21154"/>
    <cellStyle name="ColStyle2 5 22 2 3" xfId="21155"/>
    <cellStyle name="ColStyle2 5 22 3" xfId="21156"/>
    <cellStyle name="ColStyle2 5 22 4" xfId="21157"/>
    <cellStyle name="ColStyle2 5 23" xfId="21158"/>
    <cellStyle name="ColStyle2 5 23 2" xfId="21159"/>
    <cellStyle name="ColStyle2 5 23 3" xfId="21160"/>
    <cellStyle name="ColStyle2 5 24" xfId="21161"/>
    <cellStyle name="ColStyle2 5 24 2" xfId="21162"/>
    <cellStyle name="ColStyle2 5 24 3" xfId="21163"/>
    <cellStyle name="ColStyle2 5 25" xfId="21164"/>
    <cellStyle name="ColStyle2 5 25 2" xfId="21165"/>
    <cellStyle name="ColStyle2 5 25 3" xfId="21166"/>
    <cellStyle name="ColStyle2 5 26" xfId="21167"/>
    <cellStyle name="ColStyle2 5 26 2" xfId="21168"/>
    <cellStyle name="ColStyle2 5 27" xfId="21169"/>
    <cellStyle name="ColStyle2 5 27 2" xfId="21170"/>
    <cellStyle name="ColStyle2 5 28" xfId="21171"/>
    <cellStyle name="ColStyle2 5 29" xfId="21172"/>
    <cellStyle name="ColStyle2 5 3" xfId="21173"/>
    <cellStyle name="ColStyle2 5 3 10" xfId="21174"/>
    <cellStyle name="ColStyle2 5 3 2" xfId="21175"/>
    <cellStyle name="ColStyle2 5 3 2 2" xfId="21176"/>
    <cellStyle name="ColStyle2 5 3 2 2 2" xfId="21177"/>
    <cellStyle name="ColStyle2 5 3 2 2 3" xfId="21178"/>
    <cellStyle name="ColStyle2 5 3 2 3" xfId="21179"/>
    <cellStyle name="ColStyle2 5 3 2 4" xfId="21180"/>
    <cellStyle name="ColStyle2 5 3 3" xfId="21181"/>
    <cellStyle name="ColStyle2 5 3 3 2" xfId="21182"/>
    <cellStyle name="ColStyle2 5 3 3 3" xfId="21183"/>
    <cellStyle name="ColStyle2 5 3 4" xfId="21184"/>
    <cellStyle name="ColStyle2 5 3 4 2" xfId="21185"/>
    <cellStyle name="ColStyle2 5 3 5" xfId="21186"/>
    <cellStyle name="ColStyle2 5 3 5 2" xfId="21187"/>
    <cellStyle name="ColStyle2 5 3 6" xfId="21188"/>
    <cellStyle name="ColStyle2 5 3 7" xfId="21189"/>
    <cellStyle name="ColStyle2 5 3 8" xfId="21190"/>
    <cellStyle name="ColStyle2 5 3 9" xfId="21191"/>
    <cellStyle name="ColStyle2 5 30" xfId="21192"/>
    <cellStyle name="ColStyle2 5 31" xfId="21193"/>
    <cellStyle name="ColStyle2 5 32" xfId="21194"/>
    <cellStyle name="ColStyle2 5 4" xfId="21195"/>
    <cellStyle name="ColStyle2 5 4 2" xfId="21196"/>
    <cellStyle name="ColStyle2 5 4 2 2" xfId="21197"/>
    <cellStyle name="ColStyle2 5 4 2 3" xfId="21198"/>
    <cellStyle name="ColStyle2 5 4 3" xfId="21199"/>
    <cellStyle name="ColStyle2 5 4 3 2" xfId="21200"/>
    <cellStyle name="ColStyle2 5 4 4" xfId="21201"/>
    <cellStyle name="ColStyle2 5 4 4 2" xfId="21202"/>
    <cellStyle name="ColStyle2 5 4 5" xfId="21203"/>
    <cellStyle name="ColStyle2 5 4 6" xfId="21204"/>
    <cellStyle name="ColStyle2 5 4 7" xfId="21205"/>
    <cellStyle name="ColStyle2 5 4 8" xfId="21206"/>
    <cellStyle name="ColStyle2 5 4 9" xfId="21207"/>
    <cellStyle name="ColStyle2 5 5" xfId="21208"/>
    <cellStyle name="ColStyle2 5 5 2" xfId="21209"/>
    <cellStyle name="ColStyle2 5 5 2 2" xfId="21210"/>
    <cellStyle name="ColStyle2 5 5 2 3" xfId="21211"/>
    <cellStyle name="ColStyle2 5 5 3" xfId="21212"/>
    <cellStyle name="ColStyle2 5 5 3 2" xfId="21213"/>
    <cellStyle name="ColStyle2 5 5 4" xfId="21214"/>
    <cellStyle name="ColStyle2 5 5 4 2" xfId="21215"/>
    <cellStyle name="ColStyle2 5 5 5" xfId="21216"/>
    <cellStyle name="ColStyle2 5 5 6" xfId="21217"/>
    <cellStyle name="ColStyle2 5 5 7" xfId="21218"/>
    <cellStyle name="ColStyle2 5 5 8" xfId="21219"/>
    <cellStyle name="ColStyle2 5 5 9" xfId="21220"/>
    <cellStyle name="ColStyle2 5 6" xfId="21221"/>
    <cellStyle name="ColStyle2 5 6 2" xfId="21222"/>
    <cellStyle name="ColStyle2 5 6 2 2" xfId="21223"/>
    <cellStyle name="ColStyle2 5 6 2 3" xfId="21224"/>
    <cellStyle name="ColStyle2 5 6 3" xfId="21225"/>
    <cellStyle name="ColStyle2 5 6 3 2" xfId="21226"/>
    <cellStyle name="ColStyle2 5 6 4" xfId="21227"/>
    <cellStyle name="ColStyle2 5 6 4 2" xfId="21228"/>
    <cellStyle name="ColStyle2 5 6 5" xfId="21229"/>
    <cellStyle name="ColStyle2 5 6 6" xfId="21230"/>
    <cellStyle name="ColStyle2 5 6 7" xfId="21231"/>
    <cellStyle name="ColStyle2 5 6 8" xfId="21232"/>
    <cellStyle name="ColStyle2 5 6 9" xfId="21233"/>
    <cellStyle name="ColStyle2 5 7" xfId="21234"/>
    <cellStyle name="ColStyle2 5 7 2" xfId="21235"/>
    <cellStyle name="ColStyle2 5 7 2 2" xfId="21236"/>
    <cellStyle name="ColStyle2 5 7 2 3" xfId="21237"/>
    <cellStyle name="ColStyle2 5 7 3" xfId="21238"/>
    <cellStyle name="ColStyle2 5 7 4" xfId="21239"/>
    <cellStyle name="ColStyle2 5 7 5" xfId="21240"/>
    <cellStyle name="ColStyle2 5 8" xfId="21241"/>
    <cellStyle name="ColStyle2 5 8 2" xfId="21242"/>
    <cellStyle name="ColStyle2 5 8 2 2" xfId="21243"/>
    <cellStyle name="ColStyle2 5 8 2 3" xfId="21244"/>
    <cellStyle name="ColStyle2 5 8 3" xfId="21245"/>
    <cellStyle name="ColStyle2 5 8 4" xfId="21246"/>
    <cellStyle name="ColStyle2 5 8 5" xfId="21247"/>
    <cellStyle name="ColStyle2 5 9" xfId="21248"/>
    <cellStyle name="ColStyle2 5 9 2" xfId="21249"/>
    <cellStyle name="ColStyle2 5 9 2 2" xfId="21250"/>
    <cellStyle name="ColStyle2 5 9 2 3" xfId="21251"/>
    <cellStyle name="ColStyle2 5 9 3" xfId="21252"/>
    <cellStyle name="ColStyle2 5 9 4" xfId="21253"/>
    <cellStyle name="ColStyle2 5 9 5" xfId="21254"/>
    <cellStyle name="ColStyle2 50" xfId="21255"/>
    <cellStyle name="ColStyle2 51" xfId="21256"/>
    <cellStyle name="ColStyle2 6" xfId="21257"/>
    <cellStyle name="ColStyle2 6 10" xfId="21258"/>
    <cellStyle name="ColStyle2 6 10 2" xfId="21259"/>
    <cellStyle name="ColStyle2 6 10 2 2" xfId="21260"/>
    <cellStyle name="ColStyle2 6 10 2 3" xfId="21261"/>
    <cellStyle name="ColStyle2 6 10 3" xfId="21262"/>
    <cellStyle name="ColStyle2 6 10 4" xfId="21263"/>
    <cellStyle name="ColStyle2 6 10 5" xfId="21264"/>
    <cellStyle name="ColStyle2 6 11" xfId="21265"/>
    <cellStyle name="ColStyle2 6 11 2" xfId="21266"/>
    <cellStyle name="ColStyle2 6 11 2 2" xfId="21267"/>
    <cellStyle name="ColStyle2 6 11 2 3" xfId="21268"/>
    <cellStyle name="ColStyle2 6 11 3" xfId="21269"/>
    <cellStyle name="ColStyle2 6 11 4" xfId="21270"/>
    <cellStyle name="ColStyle2 6 11 5" xfId="21271"/>
    <cellStyle name="ColStyle2 6 12" xfId="21272"/>
    <cellStyle name="ColStyle2 6 12 2" xfId="21273"/>
    <cellStyle name="ColStyle2 6 12 2 2" xfId="21274"/>
    <cellStyle name="ColStyle2 6 12 2 3" xfId="21275"/>
    <cellStyle name="ColStyle2 6 12 3" xfId="21276"/>
    <cellStyle name="ColStyle2 6 12 4" xfId="21277"/>
    <cellStyle name="ColStyle2 6 12 5" xfId="21278"/>
    <cellStyle name="ColStyle2 6 13" xfId="21279"/>
    <cellStyle name="ColStyle2 6 13 2" xfId="21280"/>
    <cellStyle name="ColStyle2 6 13 2 2" xfId="21281"/>
    <cellStyle name="ColStyle2 6 13 2 3" xfId="21282"/>
    <cellStyle name="ColStyle2 6 13 3" xfId="21283"/>
    <cellStyle name="ColStyle2 6 13 4" xfId="21284"/>
    <cellStyle name="ColStyle2 6 13 5" xfId="21285"/>
    <cellStyle name="ColStyle2 6 14" xfId="21286"/>
    <cellStyle name="ColStyle2 6 14 2" xfId="21287"/>
    <cellStyle name="ColStyle2 6 14 2 2" xfId="21288"/>
    <cellStyle name="ColStyle2 6 14 2 3" xfId="21289"/>
    <cellStyle name="ColStyle2 6 14 3" xfId="21290"/>
    <cellStyle name="ColStyle2 6 14 4" xfId="21291"/>
    <cellStyle name="ColStyle2 6 14 5" xfId="21292"/>
    <cellStyle name="ColStyle2 6 15" xfId="21293"/>
    <cellStyle name="ColStyle2 6 15 2" xfId="21294"/>
    <cellStyle name="ColStyle2 6 15 2 2" xfId="21295"/>
    <cellStyle name="ColStyle2 6 15 2 3" xfId="21296"/>
    <cellStyle name="ColStyle2 6 15 3" xfId="21297"/>
    <cellStyle name="ColStyle2 6 15 4" xfId="21298"/>
    <cellStyle name="ColStyle2 6 15 5" xfId="21299"/>
    <cellStyle name="ColStyle2 6 16" xfId="21300"/>
    <cellStyle name="ColStyle2 6 16 2" xfId="21301"/>
    <cellStyle name="ColStyle2 6 16 2 2" xfId="21302"/>
    <cellStyle name="ColStyle2 6 16 2 3" xfId="21303"/>
    <cellStyle name="ColStyle2 6 16 3" xfId="21304"/>
    <cellStyle name="ColStyle2 6 16 4" xfId="21305"/>
    <cellStyle name="ColStyle2 6 16 5" xfId="21306"/>
    <cellStyle name="ColStyle2 6 17" xfId="21307"/>
    <cellStyle name="ColStyle2 6 17 2" xfId="21308"/>
    <cellStyle name="ColStyle2 6 17 2 2" xfId="21309"/>
    <cellStyle name="ColStyle2 6 17 2 3" xfId="21310"/>
    <cellStyle name="ColStyle2 6 17 3" xfId="21311"/>
    <cellStyle name="ColStyle2 6 17 4" xfId="21312"/>
    <cellStyle name="ColStyle2 6 17 5" xfId="21313"/>
    <cellStyle name="ColStyle2 6 18" xfId="21314"/>
    <cellStyle name="ColStyle2 6 18 2" xfId="21315"/>
    <cellStyle name="ColStyle2 6 18 2 2" xfId="21316"/>
    <cellStyle name="ColStyle2 6 18 2 3" xfId="21317"/>
    <cellStyle name="ColStyle2 6 18 3" xfId="21318"/>
    <cellStyle name="ColStyle2 6 18 4" xfId="21319"/>
    <cellStyle name="ColStyle2 6 18 5" xfId="21320"/>
    <cellStyle name="ColStyle2 6 19" xfId="21321"/>
    <cellStyle name="ColStyle2 6 19 2" xfId="21322"/>
    <cellStyle name="ColStyle2 6 19 2 2" xfId="21323"/>
    <cellStyle name="ColStyle2 6 19 2 3" xfId="21324"/>
    <cellStyle name="ColStyle2 6 19 3" xfId="21325"/>
    <cellStyle name="ColStyle2 6 19 4" xfId="21326"/>
    <cellStyle name="ColStyle2 6 19 5" xfId="21327"/>
    <cellStyle name="ColStyle2 6 2" xfId="21328"/>
    <cellStyle name="ColStyle2 6 2 10" xfId="21329"/>
    <cellStyle name="ColStyle2 6 2 11" xfId="21330"/>
    <cellStyle name="ColStyle2 6 2 2" xfId="21331"/>
    <cellStyle name="ColStyle2 6 2 2 2" xfId="21332"/>
    <cellStyle name="ColStyle2 6 2 2 2 2" xfId="21333"/>
    <cellStyle name="ColStyle2 6 2 2 2 3" xfId="21334"/>
    <cellStyle name="ColStyle2 6 2 2 3" xfId="21335"/>
    <cellStyle name="ColStyle2 6 2 2 4" xfId="21336"/>
    <cellStyle name="ColStyle2 6 2 3" xfId="21337"/>
    <cellStyle name="ColStyle2 6 2 3 2" xfId="21338"/>
    <cellStyle name="ColStyle2 6 2 3 2 2" xfId="21339"/>
    <cellStyle name="ColStyle2 6 2 3 2 3" xfId="21340"/>
    <cellStyle name="ColStyle2 6 2 3 3" xfId="21341"/>
    <cellStyle name="ColStyle2 6 2 3 4" xfId="21342"/>
    <cellStyle name="ColStyle2 6 2 4" xfId="21343"/>
    <cellStyle name="ColStyle2 6 2 4 2" xfId="21344"/>
    <cellStyle name="ColStyle2 6 2 4 3" xfId="21345"/>
    <cellStyle name="ColStyle2 6 2 5" xfId="21346"/>
    <cellStyle name="ColStyle2 6 2 5 2" xfId="21347"/>
    <cellStyle name="ColStyle2 6 2 5 3" xfId="21348"/>
    <cellStyle name="ColStyle2 6 2 6" xfId="21349"/>
    <cellStyle name="ColStyle2 6 2 6 2" xfId="21350"/>
    <cellStyle name="ColStyle2 6 2 7" xfId="21351"/>
    <cellStyle name="ColStyle2 6 2 8" xfId="21352"/>
    <cellStyle name="ColStyle2 6 2 9" xfId="21353"/>
    <cellStyle name="ColStyle2 6 20" xfId="21354"/>
    <cellStyle name="ColStyle2 6 20 2" xfId="21355"/>
    <cellStyle name="ColStyle2 6 20 2 2" xfId="21356"/>
    <cellStyle name="ColStyle2 6 20 2 3" xfId="21357"/>
    <cellStyle name="ColStyle2 6 20 3" xfId="21358"/>
    <cellStyle name="ColStyle2 6 20 4" xfId="21359"/>
    <cellStyle name="ColStyle2 6 20 5" xfId="21360"/>
    <cellStyle name="ColStyle2 6 21" xfId="21361"/>
    <cellStyle name="ColStyle2 6 21 2" xfId="21362"/>
    <cellStyle name="ColStyle2 6 21 2 2" xfId="21363"/>
    <cellStyle name="ColStyle2 6 21 2 3" xfId="21364"/>
    <cellStyle name="ColStyle2 6 21 3" xfId="21365"/>
    <cellStyle name="ColStyle2 6 21 4" xfId="21366"/>
    <cellStyle name="ColStyle2 6 21 5" xfId="21367"/>
    <cellStyle name="ColStyle2 6 22" xfId="21368"/>
    <cellStyle name="ColStyle2 6 22 2" xfId="21369"/>
    <cellStyle name="ColStyle2 6 22 2 2" xfId="21370"/>
    <cellStyle name="ColStyle2 6 22 2 3" xfId="21371"/>
    <cellStyle name="ColStyle2 6 22 3" xfId="21372"/>
    <cellStyle name="ColStyle2 6 22 4" xfId="21373"/>
    <cellStyle name="ColStyle2 6 23" xfId="21374"/>
    <cellStyle name="ColStyle2 6 23 2" xfId="21375"/>
    <cellStyle name="ColStyle2 6 23 3" xfId="21376"/>
    <cellStyle name="ColStyle2 6 24" xfId="21377"/>
    <cellStyle name="ColStyle2 6 24 2" xfId="21378"/>
    <cellStyle name="ColStyle2 6 24 3" xfId="21379"/>
    <cellStyle name="ColStyle2 6 25" xfId="21380"/>
    <cellStyle name="ColStyle2 6 25 2" xfId="21381"/>
    <cellStyle name="ColStyle2 6 25 3" xfId="21382"/>
    <cellStyle name="ColStyle2 6 26" xfId="21383"/>
    <cellStyle name="ColStyle2 6 26 2" xfId="21384"/>
    <cellStyle name="ColStyle2 6 27" xfId="21385"/>
    <cellStyle name="ColStyle2 6 27 2" xfId="21386"/>
    <cellStyle name="ColStyle2 6 28" xfId="21387"/>
    <cellStyle name="ColStyle2 6 29" xfId="21388"/>
    <cellStyle name="ColStyle2 6 3" xfId="21389"/>
    <cellStyle name="ColStyle2 6 3 10" xfId="21390"/>
    <cellStyle name="ColStyle2 6 3 2" xfId="21391"/>
    <cellStyle name="ColStyle2 6 3 2 2" xfId="21392"/>
    <cellStyle name="ColStyle2 6 3 2 2 2" xfId="21393"/>
    <cellStyle name="ColStyle2 6 3 2 2 3" xfId="21394"/>
    <cellStyle name="ColStyle2 6 3 2 3" xfId="21395"/>
    <cellStyle name="ColStyle2 6 3 2 4" xfId="21396"/>
    <cellStyle name="ColStyle2 6 3 3" xfId="21397"/>
    <cellStyle name="ColStyle2 6 3 3 2" xfId="21398"/>
    <cellStyle name="ColStyle2 6 3 3 3" xfId="21399"/>
    <cellStyle name="ColStyle2 6 3 4" xfId="21400"/>
    <cellStyle name="ColStyle2 6 3 4 2" xfId="21401"/>
    <cellStyle name="ColStyle2 6 3 5" xfId="21402"/>
    <cellStyle name="ColStyle2 6 3 5 2" xfId="21403"/>
    <cellStyle name="ColStyle2 6 3 6" xfId="21404"/>
    <cellStyle name="ColStyle2 6 3 7" xfId="21405"/>
    <cellStyle name="ColStyle2 6 3 8" xfId="21406"/>
    <cellStyle name="ColStyle2 6 3 9" xfId="21407"/>
    <cellStyle name="ColStyle2 6 30" xfId="21408"/>
    <cellStyle name="ColStyle2 6 31" xfId="21409"/>
    <cellStyle name="ColStyle2 6 32" xfId="21410"/>
    <cellStyle name="ColStyle2 6 4" xfId="21411"/>
    <cellStyle name="ColStyle2 6 4 2" xfId="21412"/>
    <cellStyle name="ColStyle2 6 4 2 2" xfId="21413"/>
    <cellStyle name="ColStyle2 6 4 2 3" xfId="21414"/>
    <cellStyle name="ColStyle2 6 4 3" xfId="21415"/>
    <cellStyle name="ColStyle2 6 4 3 2" xfId="21416"/>
    <cellStyle name="ColStyle2 6 4 4" xfId="21417"/>
    <cellStyle name="ColStyle2 6 4 4 2" xfId="21418"/>
    <cellStyle name="ColStyle2 6 4 5" xfId="21419"/>
    <cellStyle name="ColStyle2 6 4 6" xfId="21420"/>
    <cellStyle name="ColStyle2 6 4 7" xfId="21421"/>
    <cellStyle name="ColStyle2 6 4 8" xfId="21422"/>
    <cellStyle name="ColStyle2 6 4 9" xfId="21423"/>
    <cellStyle name="ColStyle2 6 5" xfId="21424"/>
    <cellStyle name="ColStyle2 6 5 2" xfId="21425"/>
    <cellStyle name="ColStyle2 6 5 2 2" xfId="21426"/>
    <cellStyle name="ColStyle2 6 5 2 3" xfId="21427"/>
    <cellStyle name="ColStyle2 6 5 3" xfId="21428"/>
    <cellStyle name="ColStyle2 6 5 3 2" xfId="21429"/>
    <cellStyle name="ColStyle2 6 5 4" xfId="21430"/>
    <cellStyle name="ColStyle2 6 5 4 2" xfId="21431"/>
    <cellStyle name="ColStyle2 6 5 5" xfId="21432"/>
    <cellStyle name="ColStyle2 6 5 6" xfId="21433"/>
    <cellStyle name="ColStyle2 6 5 7" xfId="21434"/>
    <cellStyle name="ColStyle2 6 5 8" xfId="21435"/>
    <cellStyle name="ColStyle2 6 5 9" xfId="21436"/>
    <cellStyle name="ColStyle2 6 6" xfId="21437"/>
    <cellStyle name="ColStyle2 6 6 2" xfId="21438"/>
    <cellStyle name="ColStyle2 6 6 2 2" xfId="21439"/>
    <cellStyle name="ColStyle2 6 6 2 3" xfId="21440"/>
    <cellStyle name="ColStyle2 6 6 3" xfId="21441"/>
    <cellStyle name="ColStyle2 6 6 3 2" xfId="21442"/>
    <cellStyle name="ColStyle2 6 6 4" xfId="21443"/>
    <cellStyle name="ColStyle2 6 6 4 2" xfId="21444"/>
    <cellStyle name="ColStyle2 6 6 5" xfId="21445"/>
    <cellStyle name="ColStyle2 6 6 6" xfId="21446"/>
    <cellStyle name="ColStyle2 6 6 7" xfId="21447"/>
    <cellStyle name="ColStyle2 6 6 8" xfId="21448"/>
    <cellStyle name="ColStyle2 6 6 9" xfId="21449"/>
    <cellStyle name="ColStyle2 6 7" xfId="21450"/>
    <cellStyle name="ColStyle2 6 7 2" xfId="21451"/>
    <cellStyle name="ColStyle2 6 7 2 2" xfId="21452"/>
    <cellStyle name="ColStyle2 6 7 2 3" xfId="21453"/>
    <cellStyle name="ColStyle2 6 7 3" xfId="21454"/>
    <cellStyle name="ColStyle2 6 7 4" xfId="21455"/>
    <cellStyle name="ColStyle2 6 7 5" xfId="21456"/>
    <cellStyle name="ColStyle2 6 8" xfId="21457"/>
    <cellStyle name="ColStyle2 6 8 2" xfId="21458"/>
    <cellStyle name="ColStyle2 6 8 2 2" xfId="21459"/>
    <cellStyle name="ColStyle2 6 8 2 3" xfId="21460"/>
    <cellStyle name="ColStyle2 6 8 3" xfId="21461"/>
    <cellStyle name="ColStyle2 6 8 4" xfId="21462"/>
    <cellStyle name="ColStyle2 6 8 5" xfId="21463"/>
    <cellStyle name="ColStyle2 6 9" xfId="21464"/>
    <cellStyle name="ColStyle2 6 9 2" xfId="21465"/>
    <cellStyle name="ColStyle2 6 9 2 2" xfId="21466"/>
    <cellStyle name="ColStyle2 6 9 2 3" xfId="21467"/>
    <cellStyle name="ColStyle2 6 9 3" xfId="21468"/>
    <cellStyle name="ColStyle2 6 9 4" xfId="21469"/>
    <cellStyle name="ColStyle2 6 9 5" xfId="21470"/>
    <cellStyle name="ColStyle2 7" xfId="21471"/>
    <cellStyle name="ColStyle2 7 10" xfId="21472"/>
    <cellStyle name="ColStyle2 7 10 2" xfId="21473"/>
    <cellStyle name="ColStyle2 7 10 2 2" xfId="21474"/>
    <cellStyle name="ColStyle2 7 10 2 3" xfId="21475"/>
    <cellStyle name="ColStyle2 7 10 3" xfId="21476"/>
    <cellStyle name="ColStyle2 7 10 4" xfId="21477"/>
    <cellStyle name="ColStyle2 7 10 5" xfId="21478"/>
    <cellStyle name="ColStyle2 7 11" xfId="21479"/>
    <cellStyle name="ColStyle2 7 11 2" xfId="21480"/>
    <cellStyle name="ColStyle2 7 11 2 2" xfId="21481"/>
    <cellStyle name="ColStyle2 7 11 2 3" xfId="21482"/>
    <cellStyle name="ColStyle2 7 11 3" xfId="21483"/>
    <cellStyle name="ColStyle2 7 11 4" xfId="21484"/>
    <cellStyle name="ColStyle2 7 11 5" xfId="21485"/>
    <cellStyle name="ColStyle2 7 12" xfId="21486"/>
    <cellStyle name="ColStyle2 7 12 2" xfId="21487"/>
    <cellStyle name="ColStyle2 7 12 2 2" xfId="21488"/>
    <cellStyle name="ColStyle2 7 12 2 3" xfId="21489"/>
    <cellStyle name="ColStyle2 7 12 3" xfId="21490"/>
    <cellStyle name="ColStyle2 7 12 4" xfId="21491"/>
    <cellStyle name="ColStyle2 7 12 5" xfId="21492"/>
    <cellStyle name="ColStyle2 7 13" xfId="21493"/>
    <cellStyle name="ColStyle2 7 13 2" xfId="21494"/>
    <cellStyle name="ColStyle2 7 13 2 2" xfId="21495"/>
    <cellStyle name="ColStyle2 7 13 2 3" xfId="21496"/>
    <cellStyle name="ColStyle2 7 13 3" xfId="21497"/>
    <cellStyle name="ColStyle2 7 13 4" xfId="21498"/>
    <cellStyle name="ColStyle2 7 13 5" xfId="21499"/>
    <cellStyle name="ColStyle2 7 14" xfId="21500"/>
    <cellStyle name="ColStyle2 7 14 2" xfId="21501"/>
    <cellStyle name="ColStyle2 7 14 2 2" xfId="21502"/>
    <cellStyle name="ColStyle2 7 14 2 3" xfId="21503"/>
    <cellStyle name="ColStyle2 7 14 3" xfId="21504"/>
    <cellStyle name="ColStyle2 7 14 4" xfId="21505"/>
    <cellStyle name="ColStyle2 7 14 5" xfId="21506"/>
    <cellStyle name="ColStyle2 7 15" xfId="21507"/>
    <cellStyle name="ColStyle2 7 15 2" xfId="21508"/>
    <cellStyle name="ColStyle2 7 15 2 2" xfId="21509"/>
    <cellStyle name="ColStyle2 7 15 2 3" xfId="21510"/>
    <cellStyle name="ColStyle2 7 15 3" xfId="21511"/>
    <cellStyle name="ColStyle2 7 15 4" xfId="21512"/>
    <cellStyle name="ColStyle2 7 15 5" xfId="21513"/>
    <cellStyle name="ColStyle2 7 16" xfId="21514"/>
    <cellStyle name="ColStyle2 7 16 2" xfId="21515"/>
    <cellStyle name="ColStyle2 7 16 2 2" xfId="21516"/>
    <cellStyle name="ColStyle2 7 16 2 3" xfId="21517"/>
    <cellStyle name="ColStyle2 7 16 3" xfId="21518"/>
    <cellStyle name="ColStyle2 7 16 4" xfId="21519"/>
    <cellStyle name="ColStyle2 7 16 5" xfId="21520"/>
    <cellStyle name="ColStyle2 7 17" xfId="21521"/>
    <cellStyle name="ColStyle2 7 17 2" xfId="21522"/>
    <cellStyle name="ColStyle2 7 17 2 2" xfId="21523"/>
    <cellStyle name="ColStyle2 7 17 2 3" xfId="21524"/>
    <cellStyle name="ColStyle2 7 17 3" xfId="21525"/>
    <cellStyle name="ColStyle2 7 17 4" xfId="21526"/>
    <cellStyle name="ColStyle2 7 17 5" xfId="21527"/>
    <cellStyle name="ColStyle2 7 18" xfId="21528"/>
    <cellStyle name="ColStyle2 7 18 2" xfId="21529"/>
    <cellStyle name="ColStyle2 7 18 2 2" xfId="21530"/>
    <cellStyle name="ColStyle2 7 18 2 3" xfId="21531"/>
    <cellStyle name="ColStyle2 7 18 3" xfId="21532"/>
    <cellStyle name="ColStyle2 7 18 4" xfId="21533"/>
    <cellStyle name="ColStyle2 7 18 5" xfId="21534"/>
    <cellStyle name="ColStyle2 7 19" xfId="21535"/>
    <cellStyle name="ColStyle2 7 19 2" xfId="21536"/>
    <cellStyle name="ColStyle2 7 19 2 2" xfId="21537"/>
    <cellStyle name="ColStyle2 7 19 2 3" xfId="21538"/>
    <cellStyle name="ColStyle2 7 19 3" xfId="21539"/>
    <cellStyle name="ColStyle2 7 19 4" xfId="21540"/>
    <cellStyle name="ColStyle2 7 19 5" xfId="21541"/>
    <cellStyle name="ColStyle2 7 2" xfId="21542"/>
    <cellStyle name="ColStyle2 7 2 10" xfId="21543"/>
    <cellStyle name="ColStyle2 7 2 11" xfId="21544"/>
    <cellStyle name="ColStyle2 7 2 2" xfId="21545"/>
    <cellStyle name="ColStyle2 7 2 2 2" xfId="21546"/>
    <cellStyle name="ColStyle2 7 2 2 2 2" xfId="21547"/>
    <cellStyle name="ColStyle2 7 2 2 2 3" xfId="21548"/>
    <cellStyle name="ColStyle2 7 2 2 3" xfId="21549"/>
    <cellStyle name="ColStyle2 7 2 2 4" xfId="21550"/>
    <cellStyle name="ColStyle2 7 2 3" xfId="21551"/>
    <cellStyle name="ColStyle2 7 2 3 2" xfId="21552"/>
    <cellStyle name="ColStyle2 7 2 3 2 2" xfId="21553"/>
    <cellStyle name="ColStyle2 7 2 3 2 3" xfId="21554"/>
    <cellStyle name="ColStyle2 7 2 3 3" xfId="21555"/>
    <cellStyle name="ColStyle2 7 2 3 4" xfId="21556"/>
    <cellStyle name="ColStyle2 7 2 4" xfId="21557"/>
    <cellStyle name="ColStyle2 7 2 4 2" xfId="21558"/>
    <cellStyle name="ColStyle2 7 2 4 3" xfId="21559"/>
    <cellStyle name="ColStyle2 7 2 5" xfId="21560"/>
    <cellStyle name="ColStyle2 7 2 5 2" xfId="21561"/>
    <cellStyle name="ColStyle2 7 2 5 3" xfId="21562"/>
    <cellStyle name="ColStyle2 7 2 6" xfId="21563"/>
    <cellStyle name="ColStyle2 7 2 6 2" xfId="21564"/>
    <cellStyle name="ColStyle2 7 2 7" xfId="21565"/>
    <cellStyle name="ColStyle2 7 2 8" xfId="21566"/>
    <cellStyle name="ColStyle2 7 2 9" xfId="21567"/>
    <cellStyle name="ColStyle2 7 20" xfId="21568"/>
    <cellStyle name="ColStyle2 7 20 2" xfId="21569"/>
    <cellStyle name="ColStyle2 7 20 2 2" xfId="21570"/>
    <cellStyle name="ColStyle2 7 20 2 3" xfId="21571"/>
    <cellStyle name="ColStyle2 7 20 3" xfId="21572"/>
    <cellStyle name="ColStyle2 7 20 4" xfId="21573"/>
    <cellStyle name="ColStyle2 7 20 5" xfId="21574"/>
    <cellStyle name="ColStyle2 7 21" xfId="21575"/>
    <cellStyle name="ColStyle2 7 21 2" xfId="21576"/>
    <cellStyle name="ColStyle2 7 21 2 2" xfId="21577"/>
    <cellStyle name="ColStyle2 7 21 2 3" xfId="21578"/>
    <cellStyle name="ColStyle2 7 21 3" xfId="21579"/>
    <cellStyle name="ColStyle2 7 21 4" xfId="21580"/>
    <cellStyle name="ColStyle2 7 21 5" xfId="21581"/>
    <cellStyle name="ColStyle2 7 22" xfId="21582"/>
    <cellStyle name="ColStyle2 7 22 2" xfId="21583"/>
    <cellStyle name="ColStyle2 7 22 2 2" xfId="21584"/>
    <cellStyle name="ColStyle2 7 22 2 3" xfId="21585"/>
    <cellStyle name="ColStyle2 7 22 3" xfId="21586"/>
    <cellStyle name="ColStyle2 7 22 4" xfId="21587"/>
    <cellStyle name="ColStyle2 7 23" xfId="21588"/>
    <cellStyle name="ColStyle2 7 23 2" xfId="21589"/>
    <cellStyle name="ColStyle2 7 23 3" xfId="21590"/>
    <cellStyle name="ColStyle2 7 24" xfId="21591"/>
    <cellStyle name="ColStyle2 7 24 2" xfId="21592"/>
    <cellStyle name="ColStyle2 7 24 3" xfId="21593"/>
    <cellStyle name="ColStyle2 7 25" xfId="21594"/>
    <cellStyle name="ColStyle2 7 25 2" xfId="21595"/>
    <cellStyle name="ColStyle2 7 25 3" xfId="21596"/>
    <cellStyle name="ColStyle2 7 26" xfId="21597"/>
    <cellStyle name="ColStyle2 7 26 2" xfId="21598"/>
    <cellStyle name="ColStyle2 7 27" xfId="21599"/>
    <cellStyle name="ColStyle2 7 27 2" xfId="21600"/>
    <cellStyle name="ColStyle2 7 28" xfId="21601"/>
    <cellStyle name="ColStyle2 7 29" xfId="21602"/>
    <cellStyle name="ColStyle2 7 3" xfId="21603"/>
    <cellStyle name="ColStyle2 7 3 10" xfId="21604"/>
    <cellStyle name="ColStyle2 7 3 2" xfId="21605"/>
    <cellStyle name="ColStyle2 7 3 2 2" xfId="21606"/>
    <cellStyle name="ColStyle2 7 3 2 2 2" xfId="21607"/>
    <cellStyle name="ColStyle2 7 3 2 2 3" xfId="21608"/>
    <cellStyle name="ColStyle2 7 3 2 3" xfId="21609"/>
    <cellStyle name="ColStyle2 7 3 2 4" xfId="21610"/>
    <cellStyle name="ColStyle2 7 3 3" xfId="21611"/>
    <cellStyle name="ColStyle2 7 3 3 2" xfId="21612"/>
    <cellStyle name="ColStyle2 7 3 3 3" xfId="21613"/>
    <cellStyle name="ColStyle2 7 3 4" xfId="21614"/>
    <cellStyle name="ColStyle2 7 3 4 2" xfId="21615"/>
    <cellStyle name="ColStyle2 7 3 5" xfId="21616"/>
    <cellStyle name="ColStyle2 7 3 5 2" xfId="21617"/>
    <cellStyle name="ColStyle2 7 3 6" xfId="21618"/>
    <cellStyle name="ColStyle2 7 3 7" xfId="21619"/>
    <cellStyle name="ColStyle2 7 3 8" xfId="21620"/>
    <cellStyle name="ColStyle2 7 3 9" xfId="21621"/>
    <cellStyle name="ColStyle2 7 30" xfId="21622"/>
    <cellStyle name="ColStyle2 7 31" xfId="21623"/>
    <cellStyle name="ColStyle2 7 32" xfId="21624"/>
    <cellStyle name="ColStyle2 7 4" xfId="21625"/>
    <cellStyle name="ColStyle2 7 4 2" xfId="21626"/>
    <cellStyle name="ColStyle2 7 4 2 2" xfId="21627"/>
    <cellStyle name="ColStyle2 7 4 2 3" xfId="21628"/>
    <cellStyle name="ColStyle2 7 4 3" xfId="21629"/>
    <cellStyle name="ColStyle2 7 4 3 2" xfId="21630"/>
    <cellStyle name="ColStyle2 7 4 4" xfId="21631"/>
    <cellStyle name="ColStyle2 7 4 4 2" xfId="21632"/>
    <cellStyle name="ColStyle2 7 4 5" xfId="21633"/>
    <cellStyle name="ColStyle2 7 4 6" xfId="21634"/>
    <cellStyle name="ColStyle2 7 4 7" xfId="21635"/>
    <cellStyle name="ColStyle2 7 4 8" xfId="21636"/>
    <cellStyle name="ColStyle2 7 4 9" xfId="21637"/>
    <cellStyle name="ColStyle2 7 5" xfId="21638"/>
    <cellStyle name="ColStyle2 7 5 2" xfId="21639"/>
    <cellStyle name="ColStyle2 7 5 2 2" xfId="21640"/>
    <cellStyle name="ColStyle2 7 5 2 3" xfId="21641"/>
    <cellStyle name="ColStyle2 7 5 3" xfId="21642"/>
    <cellStyle name="ColStyle2 7 5 3 2" xfId="21643"/>
    <cellStyle name="ColStyle2 7 5 4" xfId="21644"/>
    <cellStyle name="ColStyle2 7 5 4 2" xfId="21645"/>
    <cellStyle name="ColStyle2 7 5 5" xfId="21646"/>
    <cellStyle name="ColStyle2 7 5 6" xfId="21647"/>
    <cellStyle name="ColStyle2 7 5 7" xfId="21648"/>
    <cellStyle name="ColStyle2 7 5 8" xfId="21649"/>
    <cellStyle name="ColStyle2 7 5 9" xfId="21650"/>
    <cellStyle name="ColStyle2 7 6" xfId="21651"/>
    <cellStyle name="ColStyle2 7 6 2" xfId="21652"/>
    <cellStyle name="ColStyle2 7 6 2 2" xfId="21653"/>
    <cellStyle name="ColStyle2 7 6 2 3" xfId="21654"/>
    <cellStyle name="ColStyle2 7 6 3" xfId="21655"/>
    <cellStyle name="ColStyle2 7 6 3 2" xfId="21656"/>
    <cellStyle name="ColStyle2 7 6 4" xfId="21657"/>
    <cellStyle name="ColStyle2 7 6 4 2" xfId="21658"/>
    <cellStyle name="ColStyle2 7 6 5" xfId="21659"/>
    <cellStyle name="ColStyle2 7 6 6" xfId="21660"/>
    <cellStyle name="ColStyle2 7 6 7" xfId="21661"/>
    <cellStyle name="ColStyle2 7 6 8" xfId="21662"/>
    <cellStyle name="ColStyle2 7 6 9" xfId="21663"/>
    <cellStyle name="ColStyle2 7 7" xfId="21664"/>
    <cellStyle name="ColStyle2 7 7 2" xfId="21665"/>
    <cellStyle name="ColStyle2 7 7 2 2" xfId="21666"/>
    <cellStyle name="ColStyle2 7 7 2 3" xfId="21667"/>
    <cellStyle name="ColStyle2 7 7 3" xfId="21668"/>
    <cellStyle name="ColStyle2 7 7 4" xfId="21669"/>
    <cellStyle name="ColStyle2 7 7 5" xfId="21670"/>
    <cellStyle name="ColStyle2 7 8" xfId="21671"/>
    <cellStyle name="ColStyle2 7 8 2" xfId="21672"/>
    <cellStyle name="ColStyle2 7 8 2 2" xfId="21673"/>
    <cellStyle name="ColStyle2 7 8 2 3" xfId="21674"/>
    <cellStyle name="ColStyle2 7 8 3" xfId="21675"/>
    <cellStyle name="ColStyle2 7 8 4" xfId="21676"/>
    <cellStyle name="ColStyle2 7 8 5" xfId="21677"/>
    <cellStyle name="ColStyle2 7 9" xfId="21678"/>
    <cellStyle name="ColStyle2 7 9 2" xfId="21679"/>
    <cellStyle name="ColStyle2 7 9 2 2" xfId="21680"/>
    <cellStyle name="ColStyle2 7 9 2 3" xfId="21681"/>
    <cellStyle name="ColStyle2 7 9 3" xfId="21682"/>
    <cellStyle name="ColStyle2 7 9 4" xfId="21683"/>
    <cellStyle name="ColStyle2 7 9 5" xfId="21684"/>
    <cellStyle name="ColStyle2 8" xfId="21685"/>
    <cellStyle name="ColStyle2 8 10" xfId="21686"/>
    <cellStyle name="ColStyle2 8 11" xfId="21687"/>
    <cellStyle name="ColStyle2 8 12" xfId="21688"/>
    <cellStyle name="ColStyle2 8 13" xfId="21689"/>
    <cellStyle name="ColStyle2 8 2" xfId="21690"/>
    <cellStyle name="ColStyle2 8 2 2" xfId="21691"/>
    <cellStyle name="ColStyle2 8 2 2 2" xfId="21692"/>
    <cellStyle name="ColStyle2 8 2 2 2 2" xfId="21693"/>
    <cellStyle name="ColStyle2 8 2 2 2 3" xfId="21694"/>
    <cellStyle name="ColStyle2 8 2 2 3" xfId="21695"/>
    <cellStyle name="ColStyle2 8 2 2 4" xfId="21696"/>
    <cellStyle name="ColStyle2 8 2 3" xfId="21697"/>
    <cellStyle name="ColStyle2 8 2 3 2" xfId="21698"/>
    <cellStyle name="ColStyle2 8 2 3 3" xfId="21699"/>
    <cellStyle name="ColStyle2 8 2 4" xfId="21700"/>
    <cellStyle name="ColStyle2 8 2 4 2" xfId="21701"/>
    <cellStyle name="ColStyle2 8 2 4 3" xfId="21702"/>
    <cellStyle name="ColStyle2 8 2 5" xfId="21703"/>
    <cellStyle name="ColStyle2 8 2 5 2" xfId="21704"/>
    <cellStyle name="ColStyle2 8 2 6" xfId="21705"/>
    <cellStyle name="ColStyle2 8 2 7" xfId="21706"/>
    <cellStyle name="ColStyle2 8 2 8" xfId="21707"/>
    <cellStyle name="ColStyle2 8 2 9" xfId="21708"/>
    <cellStyle name="ColStyle2 8 3" xfId="21709"/>
    <cellStyle name="ColStyle2 8 3 2" xfId="21710"/>
    <cellStyle name="ColStyle2 8 3 2 2" xfId="21711"/>
    <cellStyle name="ColStyle2 8 3 2 3" xfId="21712"/>
    <cellStyle name="ColStyle2 8 3 3" xfId="21713"/>
    <cellStyle name="ColStyle2 8 3 3 2" xfId="21714"/>
    <cellStyle name="ColStyle2 8 3 4" xfId="21715"/>
    <cellStyle name="ColStyle2 8 3 4 2" xfId="21716"/>
    <cellStyle name="ColStyle2 8 3 5" xfId="21717"/>
    <cellStyle name="ColStyle2 8 3 6" xfId="21718"/>
    <cellStyle name="ColStyle2 8 3 7" xfId="21719"/>
    <cellStyle name="ColStyle2 8 3 8" xfId="21720"/>
    <cellStyle name="ColStyle2 8 4" xfId="21721"/>
    <cellStyle name="ColStyle2 8 4 2" xfId="21722"/>
    <cellStyle name="ColStyle2 8 4 2 2" xfId="21723"/>
    <cellStyle name="ColStyle2 8 4 3" xfId="21724"/>
    <cellStyle name="ColStyle2 8 4 3 2" xfId="21725"/>
    <cellStyle name="ColStyle2 8 4 4" xfId="21726"/>
    <cellStyle name="ColStyle2 8 4 5" xfId="21727"/>
    <cellStyle name="ColStyle2 8 4 6" xfId="21728"/>
    <cellStyle name="ColStyle2 8 5" xfId="21729"/>
    <cellStyle name="ColStyle2 8 5 2" xfId="21730"/>
    <cellStyle name="ColStyle2 8 5 2 2" xfId="21731"/>
    <cellStyle name="ColStyle2 8 5 3" xfId="21732"/>
    <cellStyle name="ColStyle2 8 5 3 2" xfId="21733"/>
    <cellStyle name="ColStyle2 8 5 4" xfId="21734"/>
    <cellStyle name="ColStyle2 8 5 5" xfId="21735"/>
    <cellStyle name="ColStyle2 8 5 6" xfId="21736"/>
    <cellStyle name="ColStyle2 8 5 7" xfId="21737"/>
    <cellStyle name="ColStyle2 8 6" xfId="21738"/>
    <cellStyle name="ColStyle2 8 6 2" xfId="21739"/>
    <cellStyle name="ColStyle2 8 6 2 2" xfId="21740"/>
    <cellStyle name="ColStyle2 8 6 3" xfId="21741"/>
    <cellStyle name="ColStyle2 8 6 3 2" xfId="21742"/>
    <cellStyle name="ColStyle2 8 6 4" xfId="21743"/>
    <cellStyle name="ColStyle2 8 6 5" xfId="21744"/>
    <cellStyle name="ColStyle2 8 6 6" xfId="21745"/>
    <cellStyle name="ColStyle2 8 6 7" xfId="21746"/>
    <cellStyle name="ColStyle2 8 7" xfId="21747"/>
    <cellStyle name="ColStyle2 8 7 2" xfId="21748"/>
    <cellStyle name="ColStyle2 8 7 3" xfId="21749"/>
    <cellStyle name="ColStyle2 8 8" xfId="21750"/>
    <cellStyle name="ColStyle2 8 8 2" xfId="21751"/>
    <cellStyle name="ColStyle2 8 9" xfId="21752"/>
    <cellStyle name="ColStyle2 8 9 2" xfId="21753"/>
    <cellStyle name="ColStyle2 9" xfId="21754"/>
    <cellStyle name="ColStyle2 9 10" xfId="21755"/>
    <cellStyle name="ColStyle2 9 11" xfId="21756"/>
    <cellStyle name="ColStyle2 9 12" xfId="21757"/>
    <cellStyle name="ColStyle2 9 13" xfId="21758"/>
    <cellStyle name="ColStyle2 9 2" xfId="21759"/>
    <cellStyle name="ColStyle2 9 2 2" xfId="21760"/>
    <cellStyle name="ColStyle2 9 2 2 2" xfId="21761"/>
    <cellStyle name="ColStyle2 9 2 2 2 2" xfId="21762"/>
    <cellStyle name="ColStyle2 9 2 2 2 3" xfId="21763"/>
    <cellStyle name="ColStyle2 9 2 2 3" xfId="21764"/>
    <cellStyle name="ColStyle2 9 2 2 4" xfId="21765"/>
    <cellStyle name="ColStyle2 9 2 3" xfId="21766"/>
    <cellStyle name="ColStyle2 9 2 3 2" xfId="21767"/>
    <cellStyle name="ColStyle2 9 2 3 3" xfId="21768"/>
    <cellStyle name="ColStyle2 9 2 4" xfId="21769"/>
    <cellStyle name="ColStyle2 9 2 4 2" xfId="21770"/>
    <cellStyle name="ColStyle2 9 2 4 3" xfId="21771"/>
    <cellStyle name="ColStyle2 9 2 5" xfId="21772"/>
    <cellStyle name="ColStyle2 9 2 5 2" xfId="21773"/>
    <cellStyle name="ColStyle2 9 2 6" xfId="21774"/>
    <cellStyle name="ColStyle2 9 2 7" xfId="21775"/>
    <cellStyle name="ColStyle2 9 2 8" xfId="21776"/>
    <cellStyle name="ColStyle2 9 2 9" xfId="21777"/>
    <cellStyle name="ColStyle2 9 3" xfId="21778"/>
    <cellStyle name="ColStyle2 9 3 2" xfId="21779"/>
    <cellStyle name="ColStyle2 9 3 2 2" xfId="21780"/>
    <cellStyle name="ColStyle2 9 3 2 3" xfId="21781"/>
    <cellStyle name="ColStyle2 9 3 3" xfId="21782"/>
    <cellStyle name="ColStyle2 9 3 3 2" xfId="21783"/>
    <cellStyle name="ColStyle2 9 3 4" xfId="21784"/>
    <cellStyle name="ColStyle2 9 3 4 2" xfId="21785"/>
    <cellStyle name="ColStyle2 9 3 5" xfId="21786"/>
    <cellStyle name="ColStyle2 9 3 6" xfId="21787"/>
    <cellStyle name="ColStyle2 9 3 7" xfId="21788"/>
    <cellStyle name="ColStyle2 9 3 8" xfId="21789"/>
    <cellStyle name="ColStyle2 9 4" xfId="21790"/>
    <cellStyle name="ColStyle2 9 4 2" xfId="21791"/>
    <cellStyle name="ColStyle2 9 4 2 2" xfId="21792"/>
    <cellStyle name="ColStyle2 9 4 3" xfId="21793"/>
    <cellStyle name="ColStyle2 9 4 3 2" xfId="21794"/>
    <cellStyle name="ColStyle2 9 4 4" xfId="21795"/>
    <cellStyle name="ColStyle2 9 4 5" xfId="21796"/>
    <cellStyle name="ColStyle2 9 4 6" xfId="21797"/>
    <cellStyle name="ColStyle2 9 5" xfId="21798"/>
    <cellStyle name="ColStyle2 9 5 2" xfId="21799"/>
    <cellStyle name="ColStyle2 9 5 2 2" xfId="21800"/>
    <cellStyle name="ColStyle2 9 5 3" xfId="21801"/>
    <cellStyle name="ColStyle2 9 5 3 2" xfId="21802"/>
    <cellStyle name="ColStyle2 9 5 4" xfId="21803"/>
    <cellStyle name="ColStyle2 9 5 5" xfId="21804"/>
    <cellStyle name="ColStyle2 9 5 6" xfId="21805"/>
    <cellStyle name="ColStyle2 9 5 7" xfId="21806"/>
    <cellStyle name="ColStyle2 9 6" xfId="21807"/>
    <cellStyle name="ColStyle2 9 6 2" xfId="21808"/>
    <cellStyle name="ColStyle2 9 6 2 2" xfId="21809"/>
    <cellStyle name="ColStyle2 9 6 3" xfId="21810"/>
    <cellStyle name="ColStyle2 9 6 3 2" xfId="21811"/>
    <cellStyle name="ColStyle2 9 6 4" xfId="21812"/>
    <cellStyle name="ColStyle2 9 6 5" xfId="21813"/>
    <cellStyle name="ColStyle2 9 6 6" xfId="21814"/>
    <cellStyle name="ColStyle2 9 6 7" xfId="21815"/>
    <cellStyle name="ColStyle2 9 7" xfId="21816"/>
    <cellStyle name="ColStyle2 9 7 2" xfId="21817"/>
    <cellStyle name="ColStyle2 9 7 3" xfId="21818"/>
    <cellStyle name="ColStyle2 9 8" xfId="21819"/>
    <cellStyle name="ColStyle2 9 8 2" xfId="21820"/>
    <cellStyle name="ColStyle2 9 9" xfId="21821"/>
    <cellStyle name="ColStyle2 9 9 2" xfId="21822"/>
    <cellStyle name="ColStyle20" xfId="21823"/>
    <cellStyle name="ColStyle20 10" xfId="21824"/>
    <cellStyle name="ColStyle20 10 10" xfId="21825"/>
    <cellStyle name="ColStyle20 10 2" xfId="21826"/>
    <cellStyle name="ColStyle20 10 2 2" xfId="21827"/>
    <cellStyle name="ColStyle20 10 2 2 2" xfId="21828"/>
    <cellStyle name="ColStyle20 10 2 2 2 2" xfId="21829"/>
    <cellStyle name="ColStyle20 10 2 2 2 3" xfId="21830"/>
    <cellStyle name="ColStyle20 10 2 2 3" xfId="21831"/>
    <cellStyle name="ColStyle20 10 2 2 4" xfId="21832"/>
    <cellStyle name="ColStyle20 10 2 3" xfId="21833"/>
    <cellStyle name="ColStyle20 10 2 3 2" xfId="21834"/>
    <cellStyle name="ColStyle20 10 2 3 3" xfId="21835"/>
    <cellStyle name="ColStyle20 10 2 4" xfId="21836"/>
    <cellStyle name="ColStyle20 10 2 4 2" xfId="21837"/>
    <cellStyle name="ColStyle20 10 2 5" xfId="21838"/>
    <cellStyle name="ColStyle20 10 3" xfId="21839"/>
    <cellStyle name="ColStyle20 10 3 2" xfId="21840"/>
    <cellStyle name="ColStyle20 10 3 2 2" xfId="21841"/>
    <cellStyle name="ColStyle20 10 3 2 3" xfId="21842"/>
    <cellStyle name="ColStyle20 10 3 3" xfId="21843"/>
    <cellStyle name="ColStyle20 10 3 4" xfId="21844"/>
    <cellStyle name="ColStyle20 10 4" xfId="21845"/>
    <cellStyle name="ColStyle20 10 4 2" xfId="21846"/>
    <cellStyle name="ColStyle20 10 4 2 2" xfId="21847"/>
    <cellStyle name="ColStyle20 10 4 2 3" xfId="21848"/>
    <cellStyle name="ColStyle20 10 4 3" xfId="21849"/>
    <cellStyle name="ColStyle20 10 4 4" xfId="21850"/>
    <cellStyle name="ColStyle20 10 5" xfId="21851"/>
    <cellStyle name="ColStyle20 10 5 2" xfId="21852"/>
    <cellStyle name="ColStyle20 10 5 3" xfId="21853"/>
    <cellStyle name="ColStyle20 10 6" xfId="21854"/>
    <cellStyle name="ColStyle20 10 6 2" xfId="21855"/>
    <cellStyle name="ColStyle20 10 6 3" xfId="21856"/>
    <cellStyle name="ColStyle20 10 7" xfId="21857"/>
    <cellStyle name="ColStyle20 10 7 2" xfId="21858"/>
    <cellStyle name="ColStyle20 10 7 3" xfId="21859"/>
    <cellStyle name="ColStyle20 10 8" xfId="21860"/>
    <cellStyle name="ColStyle20 10 9" xfId="21861"/>
    <cellStyle name="ColStyle20 11" xfId="21862"/>
    <cellStyle name="ColStyle20 11 10" xfId="21863"/>
    <cellStyle name="ColStyle20 11 2" xfId="21864"/>
    <cellStyle name="ColStyle20 11 2 2" xfId="21865"/>
    <cellStyle name="ColStyle20 11 2 2 2" xfId="21866"/>
    <cellStyle name="ColStyle20 11 2 2 2 2" xfId="21867"/>
    <cellStyle name="ColStyle20 11 2 2 2 3" xfId="21868"/>
    <cellStyle name="ColStyle20 11 2 2 3" xfId="21869"/>
    <cellStyle name="ColStyle20 11 2 2 4" xfId="21870"/>
    <cellStyle name="ColStyle20 11 2 3" xfId="21871"/>
    <cellStyle name="ColStyle20 11 2 3 2" xfId="21872"/>
    <cellStyle name="ColStyle20 11 2 3 3" xfId="21873"/>
    <cellStyle name="ColStyle20 11 2 4" xfId="21874"/>
    <cellStyle name="ColStyle20 11 2 4 2" xfId="21875"/>
    <cellStyle name="ColStyle20 11 2 5" xfId="21876"/>
    <cellStyle name="ColStyle20 11 3" xfId="21877"/>
    <cellStyle name="ColStyle20 11 3 2" xfId="21878"/>
    <cellStyle name="ColStyle20 11 3 2 2" xfId="21879"/>
    <cellStyle name="ColStyle20 11 3 2 3" xfId="21880"/>
    <cellStyle name="ColStyle20 11 3 3" xfId="21881"/>
    <cellStyle name="ColStyle20 11 3 4" xfId="21882"/>
    <cellStyle name="ColStyle20 11 4" xfId="21883"/>
    <cellStyle name="ColStyle20 11 4 2" xfId="21884"/>
    <cellStyle name="ColStyle20 11 4 2 2" xfId="21885"/>
    <cellStyle name="ColStyle20 11 4 2 3" xfId="21886"/>
    <cellStyle name="ColStyle20 11 4 3" xfId="21887"/>
    <cellStyle name="ColStyle20 11 4 4" xfId="21888"/>
    <cellStyle name="ColStyle20 11 5" xfId="21889"/>
    <cellStyle name="ColStyle20 11 5 2" xfId="21890"/>
    <cellStyle name="ColStyle20 11 5 3" xfId="21891"/>
    <cellStyle name="ColStyle20 11 6" xfId="21892"/>
    <cellStyle name="ColStyle20 11 6 2" xfId="21893"/>
    <cellStyle name="ColStyle20 11 6 3" xfId="21894"/>
    <cellStyle name="ColStyle20 11 7" xfId="21895"/>
    <cellStyle name="ColStyle20 11 7 2" xfId="21896"/>
    <cellStyle name="ColStyle20 11 7 3" xfId="21897"/>
    <cellStyle name="ColStyle20 11 8" xfId="21898"/>
    <cellStyle name="ColStyle20 11 9" xfId="21899"/>
    <cellStyle name="ColStyle20 12" xfId="21900"/>
    <cellStyle name="ColStyle20 12 10" xfId="21901"/>
    <cellStyle name="ColStyle20 12 2" xfId="21902"/>
    <cellStyle name="ColStyle20 12 2 2" xfId="21903"/>
    <cellStyle name="ColStyle20 12 2 2 2" xfId="21904"/>
    <cellStyle name="ColStyle20 12 2 2 2 2" xfId="21905"/>
    <cellStyle name="ColStyle20 12 2 2 2 3" xfId="21906"/>
    <cellStyle name="ColStyle20 12 2 2 3" xfId="21907"/>
    <cellStyle name="ColStyle20 12 2 2 4" xfId="21908"/>
    <cellStyle name="ColStyle20 12 2 3" xfId="21909"/>
    <cellStyle name="ColStyle20 12 2 3 2" xfId="21910"/>
    <cellStyle name="ColStyle20 12 2 3 3" xfId="21911"/>
    <cellStyle name="ColStyle20 12 2 4" xfId="21912"/>
    <cellStyle name="ColStyle20 12 2 4 2" xfId="21913"/>
    <cellStyle name="ColStyle20 12 2 5" xfId="21914"/>
    <cellStyle name="ColStyle20 12 3" xfId="21915"/>
    <cellStyle name="ColStyle20 12 3 2" xfId="21916"/>
    <cellStyle name="ColStyle20 12 3 2 2" xfId="21917"/>
    <cellStyle name="ColStyle20 12 3 2 3" xfId="21918"/>
    <cellStyle name="ColStyle20 12 3 3" xfId="21919"/>
    <cellStyle name="ColStyle20 12 3 4" xfId="21920"/>
    <cellStyle name="ColStyle20 12 4" xfId="21921"/>
    <cellStyle name="ColStyle20 12 4 2" xfId="21922"/>
    <cellStyle name="ColStyle20 12 4 2 2" xfId="21923"/>
    <cellStyle name="ColStyle20 12 4 2 3" xfId="21924"/>
    <cellStyle name="ColStyle20 12 4 3" xfId="21925"/>
    <cellStyle name="ColStyle20 12 4 4" xfId="21926"/>
    <cellStyle name="ColStyle20 12 5" xfId="21927"/>
    <cellStyle name="ColStyle20 12 5 2" xfId="21928"/>
    <cellStyle name="ColStyle20 12 5 3" xfId="21929"/>
    <cellStyle name="ColStyle20 12 6" xfId="21930"/>
    <cellStyle name="ColStyle20 12 6 2" xfId="21931"/>
    <cellStyle name="ColStyle20 12 6 3" xfId="21932"/>
    <cellStyle name="ColStyle20 12 7" xfId="21933"/>
    <cellStyle name="ColStyle20 12 7 2" xfId="21934"/>
    <cellStyle name="ColStyle20 12 7 3" xfId="21935"/>
    <cellStyle name="ColStyle20 12 8" xfId="21936"/>
    <cellStyle name="ColStyle20 12 9" xfId="21937"/>
    <cellStyle name="ColStyle20 13" xfId="21938"/>
    <cellStyle name="ColStyle20 13 10" xfId="21939"/>
    <cellStyle name="ColStyle20 13 2" xfId="21940"/>
    <cellStyle name="ColStyle20 13 2 2" xfId="21941"/>
    <cellStyle name="ColStyle20 13 2 2 2" xfId="21942"/>
    <cellStyle name="ColStyle20 13 2 2 2 2" xfId="21943"/>
    <cellStyle name="ColStyle20 13 2 2 2 3" xfId="21944"/>
    <cellStyle name="ColStyle20 13 2 2 3" xfId="21945"/>
    <cellStyle name="ColStyle20 13 2 2 4" xfId="21946"/>
    <cellStyle name="ColStyle20 13 2 3" xfId="21947"/>
    <cellStyle name="ColStyle20 13 2 3 2" xfId="21948"/>
    <cellStyle name="ColStyle20 13 2 3 3" xfId="21949"/>
    <cellStyle name="ColStyle20 13 2 4" xfId="21950"/>
    <cellStyle name="ColStyle20 13 2 4 2" xfId="21951"/>
    <cellStyle name="ColStyle20 13 2 5" xfId="21952"/>
    <cellStyle name="ColStyle20 13 3" xfId="21953"/>
    <cellStyle name="ColStyle20 13 3 2" xfId="21954"/>
    <cellStyle name="ColStyle20 13 3 2 2" xfId="21955"/>
    <cellStyle name="ColStyle20 13 3 2 3" xfId="21956"/>
    <cellStyle name="ColStyle20 13 3 3" xfId="21957"/>
    <cellStyle name="ColStyle20 13 3 4" xfId="21958"/>
    <cellStyle name="ColStyle20 13 4" xfId="21959"/>
    <cellStyle name="ColStyle20 13 4 2" xfId="21960"/>
    <cellStyle name="ColStyle20 13 4 2 2" xfId="21961"/>
    <cellStyle name="ColStyle20 13 4 2 3" xfId="21962"/>
    <cellStyle name="ColStyle20 13 4 3" xfId="21963"/>
    <cellStyle name="ColStyle20 13 4 4" xfId="21964"/>
    <cellStyle name="ColStyle20 13 5" xfId="21965"/>
    <cellStyle name="ColStyle20 13 5 2" xfId="21966"/>
    <cellStyle name="ColStyle20 13 5 3" xfId="21967"/>
    <cellStyle name="ColStyle20 13 6" xfId="21968"/>
    <cellStyle name="ColStyle20 13 6 2" xfId="21969"/>
    <cellStyle name="ColStyle20 13 6 3" xfId="21970"/>
    <cellStyle name="ColStyle20 13 7" xfId="21971"/>
    <cellStyle name="ColStyle20 13 7 2" xfId="21972"/>
    <cellStyle name="ColStyle20 13 7 3" xfId="21973"/>
    <cellStyle name="ColStyle20 13 8" xfId="21974"/>
    <cellStyle name="ColStyle20 13 9" xfId="21975"/>
    <cellStyle name="ColStyle20 14" xfId="21976"/>
    <cellStyle name="ColStyle20 14 10" xfId="21977"/>
    <cellStyle name="ColStyle20 14 2" xfId="21978"/>
    <cellStyle name="ColStyle20 14 2 2" xfId="21979"/>
    <cellStyle name="ColStyle20 14 2 2 2" xfId="21980"/>
    <cellStyle name="ColStyle20 14 2 2 2 2" xfId="21981"/>
    <cellStyle name="ColStyle20 14 2 2 2 3" xfId="21982"/>
    <cellStyle name="ColStyle20 14 2 2 3" xfId="21983"/>
    <cellStyle name="ColStyle20 14 2 2 4" xfId="21984"/>
    <cellStyle name="ColStyle20 14 2 3" xfId="21985"/>
    <cellStyle name="ColStyle20 14 2 3 2" xfId="21986"/>
    <cellStyle name="ColStyle20 14 2 3 3" xfId="21987"/>
    <cellStyle name="ColStyle20 14 2 4" xfId="21988"/>
    <cellStyle name="ColStyle20 14 2 4 2" xfId="21989"/>
    <cellStyle name="ColStyle20 14 2 5" xfId="21990"/>
    <cellStyle name="ColStyle20 14 3" xfId="21991"/>
    <cellStyle name="ColStyle20 14 3 2" xfId="21992"/>
    <cellStyle name="ColStyle20 14 3 2 2" xfId="21993"/>
    <cellStyle name="ColStyle20 14 3 2 3" xfId="21994"/>
    <cellStyle name="ColStyle20 14 3 3" xfId="21995"/>
    <cellStyle name="ColStyle20 14 3 4" xfId="21996"/>
    <cellStyle name="ColStyle20 14 4" xfId="21997"/>
    <cellStyle name="ColStyle20 14 4 2" xfId="21998"/>
    <cellStyle name="ColStyle20 14 4 2 2" xfId="21999"/>
    <cellStyle name="ColStyle20 14 4 2 3" xfId="22000"/>
    <cellStyle name="ColStyle20 14 4 3" xfId="22001"/>
    <cellStyle name="ColStyle20 14 4 4" xfId="22002"/>
    <cellStyle name="ColStyle20 14 5" xfId="22003"/>
    <cellStyle name="ColStyle20 14 5 2" xfId="22004"/>
    <cellStyle name="ColStyle20 14 5 3" xfId="22005"/>
    <cellStyle name="ColStyle20 14 6" xfId="22006"/>
    <cellStyle name="ColStyle20 14 6 2" xfId="22007"/>
    <cellStyle name="ColStyle20 14 6 3" xfId="22008"/>
    <cellStyle name="ColStyle20 14 7" xfId="22009"/>
    <cellStyle name="ColStyle20 14 7 2" xfId="22010"/>
    <cellStyle name="ColStyle20 14 7 3" xfId="22011"/>
    <cellStyle name="ColStyle20 14 8" xfId="22012"/>
    <cellStyle name="ColStyle20 14 9" xfId="22013"/>
    <cellStyle name="ColStyle20 15" xfId="22014"/>
    <cellStyle name="ColStyle20 15 10" xfId="22015"/>
    <cellStyle name="ColStyle20 15 2" xfId="22016"/>
    <cellStyle name="ColStyle20 15 2 2" xfId="22017"/>
    <cellStyle name="ColStyle20 15 2 2 2" xfId="22018"/>
    <cellStyle name="ColStyle20 15 2 2 2 2" xfId="22019"/>
    <cellStyle name="ColStyle20 15 2 2 2 3" xfId="22020"/>
    <cellStyle name="ColStyle20 15 2 2 3" xfId="22021"/>
    <cellStyle name="ColStyle20 15 2 2 4" xfId="22022"/>
    <cellStyle name="ColStyle20 15 2 3" xfId="22023"/>
    <cellStyle name="ColStyle20 15 2 3 2" xfId="22024"/>
    <cellStyle name="ColStyle20 15 2 3 3" xfId="22025"/>
    <cellStyle name="ColStyle20 15 2 4" xfId="22026"/>
    <cellStyle name="ColStyle20 15 2 4 2" xfId="22027"/>
    <cellStyle name="ColStyle20 15 2 5" xfId="22028"/>
    <cellStyle name="ColStyle20 15 3" xfId="22029"/>
    <cellStyle name="ColStyle20 15 3 2" xfId="22030"/>
    <cellStyle name="ColStyle20 15 3 2 2" xfId="22031"/>
    <cellStyle name="ColStyle20 15 3 2 3" xfId="22032"/>
    <cellStyle name="ColStyle20 15 3 3" xfId="22033"/>
    <cellStyle name="ColStyle20 15 3 4" xfId="22034"/>
    <cellStyle name="ColStyle20 15 4" xfId="22035"/>
    <cellStyle name="ColStyle20 15 4 2" xfId="22036"/>
    <cellStyle name="ColStyle20 15 4 2 2" xfId="22037"/>
    <cellStyle name="ColStyle20 15 4 2 3" xfId="22038"/>
    <cellStyle name="ColStyle20 15 4 3" xfId="22039"/>
    <cellStyle name="ColStyle20 15 4 4" xfId="22040"/>
    <cellStyle name="ColStyle20 15 5" xfId="22041"/>
    <cellStyle name="ColStyle20 15 5 2" xfId="22042"/>
    <cellStyle name="ColStyle20 15 5 3" xfId="22043"/>
    <cellStyle name="ColStyle20 15 6" xfId="22044"/>
    <cellStyle name="ColStyle20 15 6 2" xfId="22045"/>
    <cellStyle name="ColStyle20 15 6 3" xfId="22046"/>
    <cellStyle name="ColStyle20 15 7" xfId="22047"/>
    <cellStyle name="ColStyle20 15 7 2" xfId="22048"/>
    <cellStyle name="ColStyle20 15 7 3" xfId="22049"/>
    <cellStyle name="ColStyle20 15 8" xfId="22050"/>
    <cellStyle name="ColStyle20 15 9" xfId="22051"/>
    <cellStyle name="ColStyle20 16" xfId="22052"/>
    <cellStyle name="ColStyle20 16 10" xfId="22053"/>
    <cellStyle name="ColStyle20 16 2" xfId="22054"/>
    <cellStyle name="ColStyle20 16 2 2" xfId="22055"/>
    <cellStyle name="ColStyle20 16 2 2 2" xfId="22056"/>
    <cellStyle name="ColStyle20 16 2 2 2 2" xfId="22057"/>
    <cellStyle name="ColStyle20 16 2 2 2 3" xfId="22058"/>
    <cellStyle name="ColStyle20 16 2 2 3" xfId="22059"/>
    <cellStyle name="ColStyle20 16 2 2 4" xfId="22060"/>
    <cellStyle name="ColStyle20 16 2 3" xfId="22061"/>
    <cellStyle name="ColStyle20 16 2 3 2" xfId="22062"/>
    <cellStyle name="ColStyle20 16 2 3 3" xfId="22063"/>
    <cellStyle name="ColStyle20 16 2 4" xfId="22064"/>
    <cellStyle name="ColStyle20 16 2 4 2" xfId="22065"/>
    <cellStyle name="ColStyle20 16 2 5" xfId="22066"/>
    <cellStyle name="ColStyle20 16 3" xfId="22067"/>
    <cellStyle name="ColStyle20 16 3 2" xfId="22068"/>
    <cellStyle name="ColStyle20 16 3 2 2" xfId="22069"/>
    <cellStyle name="ColStyle20 16 3 2 3" xfId="22070"/>
    <cellStyle name="ColStyle20 16 3 3" xfId="22071"/>
    <cellStyle name="ColStyle20 16 3 4" xfId="22072"/>
    <cellStyle name="ColStyle20 16 4" xfId="22073"/>
    <cellStyle name="ColStyle20 16 4 2" xfId="22074"/>
    <cellStyle name="ColStyle20 16 4 2 2" xfId="22075"/>
    <cellStyle name="ColStyle20 16 4 2 3" xfId="22076"/>
    <cellStyle name="ColStyle20 16 4 3" xfId="22077"/>
    <cellStyle name="ColStyle20 16 4 4" xfId="22078"/>
    <cellStyle name="ColStyle20 16 5" xfId="22079"/>
    <cellStyle name="ColStyle20 16 5 2" xfId="22080"/>
    <cellStyle name="ColStyle20 16 5 3" xfId="22081"/>
    <cellStyle name="ColStyle20 16 6" xfId="22082"/>
    <cellStyle name="ColStyle20 16 6 2" xfId="22083"/>
    <cellStyle name="ColStyle20 16 6 3" xfId="22084"/>
    <cellStyle name="ColStyle20 16 7" xfId="22085"/>
    <cellStyle name="ColStyle20 16 7 2" xfId="22086"/>
    <cellStyle name="ColStyle20 16 7 3" xfId="22087"/>
    <cellStyle name="ColStyle20 16 8" xfId="22088"/>
    <cellStyle name="ColStyle20 16 9" xfId="22089"/>
    <cellStyle name="ColStyle20 17" xfId="22090"/>
    <cellStyle name="ColStyle20 17 10" xfId="22091"/>
    <cellStyle name="ColStyle20 17 2" xfId="22092"/>
    <cellStyle name="ColStyle20 17 2 2" xfId="22093"/>
    <cellStyle name="ColStyle20 17 2 2 2" xfId="22094"/>
    <cellStyle name="ColStyle20 17 2 2 2 2" xfId="22095"/>
    <cellStyle name="ColStyle20 17 2 2 2 3" xfId="22096"/>
    <cellStyle name="ColStyle20 17 2 2 3" xfId="22097"/>
    <cellStyle name="ColStyle20 17 2 2 4" xfId="22098"/>
    <cellStyle name="ColStyle20 17 2 3" xfId="22099"/>
    <cellStyle name="ColStyle20 17 2 3 2" xfId="22100"/>
    <cellStyle name="ColStyle20 17 2 3 3" xfId="22101"/>
    <cellStyle name="ColStyle20 17 2 4" xfId="22102"/>
    <cellStyle name="ColStyle20 17 2 4 2" xfId="22103"/>
    <cellStyle name="ColStyle20 17 2 5" xfId="22104"/>
    <cellStyle name="ColStyle20 17 3" xfId="22105"/>
    <cellStyle name="ColStyle20 17 3 2" xfId="22106"/>
    <cellStyle name="ColStyle20 17 3 2 2" xfId="22107"/>
    <cellStyle name="ColStyle20 17 3 2 3" xfId="22108"/>
    <cellStyle name="ColStyle20 17 3 3" xfId="22109"/>
    <cellStyle name="ColStyle20 17 3 4" xfId="22110"/>
    <cellStyle name="ColStyle20 17 4" xfId="22111"/>
    <cellStyle name="ColStyle20 17 4 2" xfId="22112"/>
    <cellStyle name="ColStyle20 17 4 2 2" xfId="22113"/>
    <cellStyle name="ColStyle20 17 4 2 3" xfId="22114"/>
    <cellStyle name="ColStyle20 17 4 3" xfId="22115"/>
    <cellStyle name="ColStyle20 17 4 4" xfId="22116"/>
    <cellStyle name="ColStyle20 17 5" xfId="22117"/>
    <cellStyle name="ColStyle20 17 5 2" xfId="22118"/>
    <cellStyle name="ColStyle20 17 5 3" xfId="22119"/>
    <cellStyle name="ColStyle20 17 6" xfId="22120"/>
    <cellStyle name="ColStyle20 17 6 2" xfId="22121"/>
    <cellStyle name="ColStyle20 17 6 3" xfId="22122"/>
    <cellStyle name="ColStyle20 17 7" xfId="22123"/>
    <cellStyle name="ColStyle20 17 7 2" xfId="22124"/>
    <cellStyle name="ColStyle20 17 7 3" xfId="22125"/>
    <cellStyle name="ColStyle20 17 8" xfId="22126"/>
    <cellStyle name="ColStyle20 17 9" xfId="22127"/>
    <cellStyle name="ColStyle20 18" xfId="22128"/>
    <cellStyle name="ColStyle20 18 10" xfId="22129"/>
    <cellStyle name="ColStyle20 18 2" xfId="22130"/>
    <cellStyle name="ColStyle20 18 2 2" xfId="22131"/>
    <cellStyle name="ColStyle20 18 2 2 2" xfId="22132"/>
    <cellStyle name="ColStyle20 18 2 2 2 2" xfId="22133"/>
    <cellStyle name="ColStyle20 18 2 2 2 3" xfId="22134"/>
    <cellStyle name="ColStyle20 18 2 2 3" xfId="22135"/>
    <cellStyle name="ColStyle20 18 2 2 4" xfId="22136"/>
    <cellStyle name="ColStyle20 18 2 3" xfId="22137"/>
    <cellStyle name="ColStyle20 18 2 3 2" xfId="22138"/>
    <cellStyle name="ColStyle20 18 2 3 3" xfId="22139"/>
    <cellStyle name="ColStyle20 18 2 4" xfId="22140"/>
    <cellStyle name="ColStyle20 18 2 4 2" xfId="22141"/>
    <cellStyle name="ColStyle20 18 2 5" xfId="22142"/>
    <cellStyle name="ColStyle20 18 3" xfId="22143"/>
    <cellStyle name="ColStyle20 18 3 2" xfId="22144"/>
    <cellStyle name="ColStyle20 18 3 2 2" xfId="22145"/>
    <cellStyle name="ColStyle20 18 3 2 3" xfId="22146"/>
    <cellStyle name="ColStyle20 18 3 3" xfId="22147"/>
    <cellStyle name="ColStyle20 18 3 4" xfId="22148"/>
    <cellStyle name="ColStyle20 18 4" xfId="22149"/>
    <cellStyle name="ColStyle20 18 4 2" xfId="22150"/>
    <cellStyle name="ColStyle20 18 4 2 2" xfId="22151"/>
    <cellStyle name="ColStyle20 18 4 2 3" xfId="22152"/>
    <cellStyle name="ColStyle20 18 4 3" xfId="22153"/>
    <cellStyle name="ColStyle20 18 4 4" xfId="22154"/>
    <cellStyle name="ColStyle20 18 5" xfId="22155"/>
    <cellStyle name="ColStyle20 18 5 2" xfId="22156"/>
    <cellStyle name="ColStyle20 18 5 3" xfId="22157"/>
    <cellStyle name="ColStyle20 18 6" xfId="22158"/>
    <cellStyle name="ColStyle20 18 6 2" xfId="22159"/>
    <cellStyle name="ColStyle20 18 6 3" xfId="22160"/>
    <cellStyle name="ColStyle20 18 7" xfId="22161"/>
    <cellStyle name="ColStyle20 18 7 2" xfId="22162"/>
    <cellStyle name="ColStyle20 18 7 3" xfId="22163"/>
    <cellStyle name="ColStyle20 18 8" xfId="22164"/>
    <cellStyle name="ColStyle20 18 9" xfId="22165"/>
    <cellStyle name="ColStyle20 19" xfId="22166"/>
    <cellStyle name="ColStyle20 19 10" xfId="22167"/>
    <cellStyle name="ColStyle20 19 2" xfId="22168"/>
    <cellStyle name="ColStyle20 19 2 2" xfId="22169"/>
    <cellStyle name="ColStyle20 19 2 2 2" xfId="22170"/>
    <cellStyle name="ColStyle20 19 2 2 2 2" xfId="22171"/>
    <cellStyle name="ColStyle20 19 2 2 2 3" xfId="22172"/>
    <cellStyle name="ColStyle20 19 2 2 3" xfId="22173"/>
    <cellStyle name="ColStyle20 19 2 2 4" xfId="22174"/>
    <cellStyle name="ColStyle20 19 2 3" xfId="22175"/>
    <cellStyle name="ColStyle20 19 2 3 2" xfId="22176"/>
    <cellStyle name="ColStyle20 19 2 3 3" xfId="22177"/>
    <cellStyle name="ColStyle20 19 2 4" xfId="22178"/>
    <cellStyle name="ColStyle20 19 2 4 2" xfId="22179"/>
    <cellStyle name="ColStyle20 19 2 5" xfId="22180"/>
    <cellStyle name="ColStyle20 19 3" xfId="22181"/>
    <cellStyle name="ColStyle20 19 3 2" xfId="22182"/>
    <cellStyle name="ColStyle20 19 3 2 2" xfId="22183"/>
    <cellStyle name="ColStyle20 19 3 2 3" xfId="22184"/>
    <cellStyle name="ColStyle20 19 3 3" xfId="22185"/>
    <cellStyle name="ColStyle20 19 3 4" xfId="22186"/>
    <cellStyle name="ColStyle20 19 4" xfId="22187"/>
    <cellStyle name="ColStyle20 19 4 2" xfId="22188"/>
    <cellStyle name="ColStyle20 19 4 2 2" xfId="22189"/>
    <cellStyle name="ColStyle20 19 4 2 3" xfId="22190"/>
    <cellStyle name="ColStyle20 19 4 3" xfId="22191"/>
    <cellStyle name="ColStyle20 19 4 4" xfId="22192"/>
    <cellStyle name="ColStyle20 19 5" xfId="22193"/>
    <cellStyle name="ColStyle20 19 5 2" xfId="22194"/>
    <cellStyle name="ColStyle20 19 5 3" xfId="22195"/>
    <cellStyle name="ColStyle20 19 6" xfId="22196"/>
    <cellStyle name="ColStyle20 19 6 2" xfId="22197"/>
    <cellStyle name="ColStyle20 19 6 3" xfId="22198"/>
    <cellStyle name="ColStyle20 19 7" xfId="22199"/>
    <cellStyle name="ColStyle20 19 7 2" xfId="22200"/>
    <cellStyle name="ColStyle20 19 7 3" xfId="22201"/>
    <cellStyle name="ColStyle20 19 8" xfId="22202"/>
    <cellStyle name="ColStyle20 19 9" xfId="22203"/>
    <cellStyle name="ColStyle20 2" xfId="22204"/>
    <cellStyle name="ColStyle20 2 10" xfId="22205"/>
    <cellStyle name="ColStyle20 2 10 2" xfId="22206"/>
    <cellStyle name="ColStyle20 2 10 2 2" xfId="22207"/>
    <cellStyle name="ColStyle20 2 10 2 3" xfId="22208"/>
    <cellStyle name="ColStyle20 2 10 3" xfId="22209"/>
    <cellStyle name="ColStyle20 2 10 4" xfId="22210"/>
    <cellStyle name="ColStyle20 2 10 5" xfId="22211"/>
    <cellStyle name="ColStyle20 2 11" xfId="22212"/>
    <cellStyle name="ColStyle20 2 11 2" xfId="22213"/>
    <cellStyle name="ColStyle20 2 11 2 2" xfId="22214"/>
    <cellStyle name="ColStyle20 2 11 2 3" xfId="22215"/>
    <cellStyle name="ColStyle20 2 11 3" xfId="22216"/>
    <cellStyle name="ColStyle20 2 11 4" xfId="22217"/>
    <cellStyle name="ColStyle20 2 11 5" xfId="22218"/>
    <cellStyle name="ColStyle20 2 12" xfId="22219"/>
    <cellStyle name="ColStyle20 2 12 2" xfId="22220"/>
    <cellStyle name="ColStyle20 2 12 2 2" xfId="22221"/>
    <cellStyle name="ColStyle20 2 12 2 3" xfId="22222"/>
    <cellStyle name="ColStyle20 2 12 3" xfId="22223"/>
    <cellStyle name="ColStyle20 2 12 4" xfId="22224"/>
    <cellStyle name="ColStyle20 2 12 5" xfId="22225"/>
    <cellStyle name="ColStyle20 2 13" xfId="22226"/>
    <cellStyle name="ColStyle20 2 13 2" xfId="22227"/>
    <cellStyle name="ColStyle20 2 13 2 2" xfId="22228"/>
    <cellStyle name="ColStyle20 2 13 2 3" xfId="22229"/>
    <cellStyle name="ColStyle20 2 13 3" xfId="22230"/>
    <cellStyle name="ColStyle20 2 13 4" xfId="22231"/>
    <cellStyle name="ColStyle20 2 13 5" xfId="22232"/>
    <cellStyle name="ColStyle20 2 14" xfId="22233"/>
    <cellStyle name="ColStyle20 2 14 2" xfId="22234"/>
    <cellStyle name="ColStyle20 2 14 2 2" xfId="22235"/>
    <cellStyle name="ColStyle20 2 14 2 3" xfId="22236"/>
    <cellStyle name="ColStyle20 2 14 3" xfId="22237"/>
    <cellStyle name="ColStyle20 2 14 4" xfId="22238"/>
    <cellStyle name="ColStyle20 2 14 5" xfId="22239"/>
    <cellStyle name="ColStyle20 2 15" xfId="22240"/>
    <cellStyle name="ColStyle20 2 15 2" xfId="22241"/>
    <cellStyle name="ColStyle20 2 15 2 2" xfId="22242"/>
    <cellStyle name="ColStyle20 2 15 2 3" xfId="22243"/>
    <cellStyle name="ColStyle20 2 15 3" xfId="22244"/>
    <cellStyle name="ColStyle20 2 15 4" xfId="22245"/>
    <cellStyle name="ColStyle20 2 15 5" xfId="22246"/>
    <cellStyle name="ColStyle20 2 16" xfId="22247"/>
    <cellStyle name="ColStyle20 2 16 2" xfId="22248"/>
    <cellStyle name="ColStyle20 2 16 2 2" xfId="22249"/>
    <cellStyle name="ColStyle20 2 16 2 3" xfId="22250"/>
    <cellStyle name="ColStyle20 2 16 3" xfId="22251"/>
    <cellStyle name="ColStyle20 2 16 4" xfId="22252"/>
    <cellStyle name="ColStyle20 2 16 5" xfId="22253"/>
    <cellStyle name="ColStyle20 2 17" xfId="22254"/>
    <cellStyle name="ColStyle20 2 17 2" xfId="22255"/>
    <cellStyle name="ColStyle20 2 17 2 2" xfId="22256"/>
    <cellStyle name="ColStyle20 2 17 2 3" xfId="22257"/>
    <cellStyle name="ColStyle20 2 17 3" xfId="22258"/>
    <cellStyle name="ColStyle20 2 17 4" xfId="22259"/>
    <cellStyle name="ColStyle20 2 17 5" xfId="22260"/>
    <cellStyle name="ColStyle20 2 18" xfId="22261"/>
    <cellStyle name="ColStyle20 2 18 2" xfId="22262"/>
    <cellStyle name="ColStyle20 2 18 2 2" xfId="22263"/>
    <cellStyle name="ColStyle20 2 18 2 3" xfId="22264"/>
    <cellStyle name="ColStyle20 2 18 3" xfId="22265"/>
    <cellStyle name="ColStyle20 2 18 4" xfId="22266"/>
    <cellStyle name="ColStyle20 2 18 5" xfId="22267"/>
    <cellStyle name="ColStyle20 2 19" xfId="22268"/>
    <cellStyle name="ColStyle20 2 19 2" xfId="22269"/>
    <cellStyle name="ColStyle20 2 19 2 2" xfId="22270"/>
    <cellStyle name="ColStyle20 2 19 2 3" xfId="22271"/>
    <cellStyle name="ColStyle20 2 19 3" xfId="22272"/>
    <cellStyle name="ColStyle20 2 19 4" xfId="22273"/>
    <cellStyle name="ColStyle20 2 19 5" xfId="22274"/>
    <cellStyle name="ColStyle20 2 2" xfId="22275"/>
    <cellStyle name="ColStyle20 2 2 2" xfId="22276"/>
    <cellStyle name="ColStyle20 2 2 2 2" xfId="22277"/>
    <cellStyle name="ColStyle20 2 2 2 2 2" xfId="22278"/>
    <cellStyle name="ColStyle20 2 2 2 2 3" xfId="22279"/>
    <cellStyle name="ColStyle20 2 2 2 3" xfId="22280"/>
    <cellStyle name="ColStyle20 2 2 2 4" xfId="22281"/>
    <cellStyle name="ColStyle20 2 2 3" xfId="22282"/>
    <cellStyle name="ColStyle20 2 2 3 2" xfId="22283"/>
    <cellStyle name="ColStyle20 2 2 3 2 2" xfId="22284"/>
    <cellStyle name="ColStyle20 2 2 3 2 3" xfId="22285"/>
    <cellStyle name="ColStyle20 2 2 3 3" xfId="22286"/>
    <cellStyle name="ColStyle20 2 2 3 4" xfId="22287"/>
    <cellStyle name="ColStyle20 2 2 4" xfId="22288"/>
    <cellStyle name="ColStyle20 2 2 4 2" xfId="22289"/>
    <cellStyle name="ColStyle20 2 2 4 3" xfId="22290"/>
    <cellStyle name="ColStyle20 2 2 5" xfId="22291"/>
    <cellStyle name="ColStyle20 2 2 5 2" xfId="22292"/>
    <cellStyle name="ColStyle20 2 2 6" xfId="22293"/>
    <cellStyle name="ColStyle20 2 2 7" xfId="22294"/>
    <cellStyle name="ColStyle20 2 20" xfId="22295"/>
    <cellStyle name="ColStyle20 2 20 2" xfId="22296"/>
    <cellStyle name="ColStyle20 2 20 2 2" xfId="22297"/>
    <cellStyle name="ColStyle20 2 20 2 3" xfId="22298"/>
    <cellStyle name="ColStyle20 2 20 3" xfId="22299"/>
    <cellStyle name="ColStyle20 2 20 4" xfId="22300"/>
    <cellStyle name="ColStyle20 2 20 5" xfId="22301"/>
    <cellStyle name="ColStyle20 2 21" xfId="22302"/>
    <cellStyle name="ColStyle20 2 21 2" xfId="22303"/>
    <cellStyle name="ColStyle20 2 21 2 2" xfId="22304"/>
    <cellStyle name="ColStyle20 2 21 2 3" xfId="22305"/>
    <cellStyle name="ColStyle20 2 21 3" xfId="22306"/>
    <cellStyle name="ColStyle20 2 21 4" xfId="22307"/>
    <cellStyle name="ColStyle20 2 21 5" xfId="22308"/>
    <cellStyle name="ColStyle20 2 22" xfId="22309"/>
    <cellStyle name="ColStyle20 2 22 2" xfId="22310"/>
    <cellStyle name="ColStyle20 2 22 2 2" xfId="22311"/>
    <cellStyle name="ColStyle20 2 22 2 3" xfId="22312"/>
    <cellStyle name="ColStyle20 2 22 3" xfId="22313"/>
    <cellStyle name="ColStyle20 2 22 4" xfId="22314"/>
    <cellStyle name="ColStyle20 2 23" xfId="22315"/>
    <cellStyle name="ColStyle20 2 23 2" xfId="22316"/>
    <cellStyle name="ColStyle20 2 23 3" xfId="22317"/>
    <cellStyle name="ColStyle20 2 24" xfId="22318"/>
    <cellStyle name="ColStyle20 2 24 2" xfId="22319"/>
    <cellStyle name="ColStyle20 2 24 3" xfId="22320"/>
    <cellStyle name="ColStyle20 2 25" xfId="22321"/>
    <cellStyle name="ColStyle20 2 25 2" xfId="22322"/>
    <cellStyle name="ColStyle20 2 25 3" xfId="22323"/>
    <cellStyle name="ColStyle20 2 26" xfId="22324"/>
    <cellStyle name="ColStyle20 2 26 2" xfId="22325"/>
    <cellStyle name="ColStyle20 2 27" xfId="22326"/>
    <cellStyle name="ColStyle20 2 27 2" xfId="22327"/>
    <cellStyle name="ColStyle20 2 28" xfId="22328"/>
    <cellStyle name="ColStyle20 2 29" xfId="22329"/>
    <cellStyle name="ColStyle20 2 3" xfId="22330"/>
    <cellStyle name="ColStyle20 2 3 2" xfId="22331"/>
    <cellStyle name="ColStyle20 2 3 2 2" xfId="22332"/>
    <cellStyle name="ColStyle20 2 3 2 2 2" xfId="22333"/>
    <cellStyle name="ColStyle20 2 3 2 2 3" xfId="22334"/>
    <cellStyle name="ColStyle20 2 3 2 3" xfId="22335"/>
    <cellStyle name="ColStyle20 2 3 2 4" xfId="22336"/>
    <cellStyle name="ColStyle20 2 3 3" xfId="22337"/>
    <cellStyle name="ColStyle20 2 3 3 2" xfId="22338"/>
    <cellStyle name="ColStyle20 2 3 3 3" xfId="22339"/>
    <cellStyle name="ColStyle20 2 3 4" xfId="22340"/>
    <cellStyle name="ColStyle20 2 3 5" xfId="22341"/>
    <cellStyle name="ColStyle20 2 3 6" xfId="22342"/>
    <cellStyle name="ColStyle20 2 30" xfId="22343"/>
    <cellStyle name="ColStyle20 2 31" xfId="22344"/>
    <cellStyle name="ColStyle20 2 32" xfId="22345"/>
    <cellStyle name="ColStyle20 2 4" xfId="22346"/>
    <cellStyle name="ColStyle20 2 4 2" xfId="22347"/>
    <cellStyle name="ColStyle20 2 4 2 2" xfId="22348"/>
    <cellStyle name="ColStyle20 2 4 2 3" xfId="22349"/>
    <cellStyle name="ColStyle20 2 4 3" xfId="22350"/>
    <cellStyle name="ColStyle20 2 4 4" xfId="22351"/>
    <cellStyle name="ColStyle20 2 4 5" xfId="22352"/>
    <cellStyle name="ColStyle20 2 5" xfId="22353"/>
    <cellStyle name="ColStyle20 2 5 2" xfId="22354"/>
    <cellStyle name="ColStyle20 2 5 2 2" xfId="22355"/>
    <cellStyle name="ColStyle20 2 5 2 3" xfId="22356"/>
    <cellStyle name="ColStyle20 2 5 3" xfId="22357"/>
    <cellStyle name="ColStyle20 2 5 4" xfId="22358"/>
    <cellStyle name="ColStyle20 2 5 5" xfId="22359"/>
    <cellStyle name="ColStyle20 2 6" xfId="22360"/>
    <cellStyle name="ColStyle20 2 6 2" xfId="22361"/>
    <cellStyle name="ColStyle20 2 6 2 2" xfId="22362"/>
    <cellStyle name="ColStyle20 2 6 2 3" xfId="22363"/>
    <cellStyle name="ColStyle20 2 6 3" xfId="22364"/>
    <cellStyle name="ColStyle20 2 6 4" xfId="22365"/>
    <cellStyle name="ColStyle20 2 6 5" xfId="22366"/>
    <cellStyle name="ColStyle20 2 7" xfId="22367"/>
    <cellStyle name="ColStyle20 2 7 2" xfId="22368"/>
    <cellStyle name="ColStyle20 2 7 2 2" xfId="22369"/>
    <cellStyle name="ColStyle20 2 7 2 3" xfId="22370"/>
    <cellStyle name="ColStyle20 2 7 3" xfId="22371"/>
    <cellStyle name="ColStyle20 2 7 4" xfId="22372"/>
    <cellStyle name="ColStyle20 2 7 5" xfId="22373"/>
    <cellStyle name="ColStyle20 2 8" xfId="22374"/>
    <cellStyle name="ColStyle20 2 8 2" xfId="22375"/>
    <cellStyle name="ColStyle20 2 8 2 2" xfId="22376"/>
    <cellStyle name="ColStyle20 2 8 2 3" xfId="22377"/>
    <cellStyle name="ColStyle20 2 8 3" xfId="22378"/>
    <cellStyle name="ColStyle20 2 8 4" xfId="22379"/>
    <cellStyle name="ColStyle20 2 8 5" xfId="22380"/>
    <cellStyle name="ColStyle20 2 9" xfId="22381"/>
    <cellStyle name="ColStyle20 2 9 2" xfId="22382"/>
    <cellStyle name="ColStyle20 2 9 2 2" xfId="22383"/>
    <cellStyle name="ColStyle20 2 9 2 3" xfId="22384"/>
    <cellStyle name="ColStyle20 2 9 3" xfId="22385"/>
    <cellStyle name="ColStyle20 2 9 4" xfId="22386"/>
    <cellStyle name="ColStyle20 2 9 5" xfId="22387"/>
    <cellStyle name="ColStyle20 20" xfId="22388"/>
    <cellStyle name="ColStyle20 20 10" xfId="22389"/>
    <cellStyle name="ColStyle20 20 2" xfId="22390"/>
    <cellStyle name="ColStyle20 20 2 2" xfId="22391"/>
    <cellStyle name="ColStyle20 20 2 2 2" xfId="22392"/>
    <cellStyle name="ColStyle20 20 2 2 2 2" xfId="22393"/>
    <cellStyle name="ColStyle20 20 2 2 2 3" xfId="22394"/>
    <cellStyle name="ColStyle20 20 2 2 3" xfId="22395"/>
    <cellStyle name="ColStyle20 20 2 2 4" xfId="22396"/>
    <cellStyle name="ColStyle20 20 2 3" xfId="22397"/>
    <cellStyle name="ColStyle20 20 2 3 2" xfId="22398"/>
    <cellStyle name="ColStyle20 20 2 3 3" xfId="22399"/>
    <cellStyle name="ColStyle20 20 2 4" xfId="22400"/>
    <cellStyle name="ColStyle20 20 2 4 2" xfId="22401"/>
    <cellStyle name="ColStyle20 20 2 5" xfId="22402"/>
    <cellStyle name="ColStyle20 20 3" xfId="22403"/>
    <cellStyle name="ColStyle20 20 3 2" xfId="22404"/>
    <cellStyle name="ColStyle20 20 3 2 2" xfId="22405"/>
    <cellStyle name="ColStyle20 20 3 2 3" xfId="22406"/>
    <cellStyle name="ColStyle20 20 3 3" xfId="22407"/>
    <cellStyle name="ColStyle20 20 3 4" xfId="22408"/>
    <cellStyle name="ColStyle20 20 4" xfId="22409"/>
    <cellStyle name="ColStyle20 20 4 2" xfId="22410"/>
    <cellStyle name="ColStyle20 20 4 2 2" xfId="22411"/>
    <cellStyle name="ColStyle20 20 4 2 3" xfId="22412"/>
    <cellStyle name="ColStyle20 20 4 3" xfId="22413"/>
    <cellStyle name="ColStyle20 20 4 4" xfId="22414"/>
    <cellStyle name="ColStyle20 20 5" xfId="22415"/>
    <cellStyle name="ColStyle20 20 5 2" xfId="22416"/>
    <cellStyle name="ColStyle20 20 5 3" xfId="22417"/>
    <cellStyle name="ColStyle20 20 6" xfId="22418"/>
    <cellStyle name="ColStyle20 20 6 2" xfId="22419"/>
    <cellStyle name="ColStyle20 20 6 3" xfId="22420"/>
    <cellStyle name="ColStyle20 20 7" xfId="22421"/>
    <cellStyle name="ColStyle20 20 7 2" xfId="22422"/>
    <cellStyle name="ColStyle20 20 7 3" xfId="22423"/>
    <cellStyle name="ColStyle20 20 8" xfId="22424"/>
    <cellStyle name="ColStyle20 20 9" xfId="22425"/>
    <cellStyle name="ColStyle20 21" xfId="22426"/>
    <cellStyle name="ColStyle20 21 10" xfId="22427"/>
    <cellStyle name="ColStyle20 21 2" xfId="22428"/>
    <cellStyle name="ColStyle20 21 2 2" xfId="22429"/>
    <cellStyle name="ColStyle20 21 2 2 2" xfId="22430"/>
    <cellStyle name="ColStyle20 21 2 2 2 2" xfId="22431"/>
    <cellStyle name="ColStyle20 21 2 2 2 3" xfId="22432"/>
    <cellStyle name="ColStyle20 21 2 2 3" xfId="22433"/>
    <cellStyle name="ColStyle20 21 2 2 4" xfId="22434"/>
    <cellStyle name="ColStyle20 21 2 3" xfId="22435"/>
    <cellStyle name="ColStyle20 21 2 3 2" xfId="22436"/>
    <cellStyle name="ColStyle20 21 2 3 3" xfId="22437"/>
    <cellStyle name="ColStyle20 21 2 4" xfId="22438"/>
    <cellStyle name="ColStyle20 21 2 4 2" xfId="22439"/>
    <cellStyle name="ColStyle20 21 2 5" xfId="22440"/>
    <cellStyle name="ColStyle20 21 3" xfId="22441"/>
    <cellStyle name="ColStyle20 21 3 2" xfId="22442"/>
    <cellStyle name="ColStyle20 21 3 2 2" xfId="22443"/>
    <cellStyle name="ColStyle20 21 3 2 3" xfId="22444"/>
    <cellStyle name="ColStyle20 21 3 3" xfId="22445"/>
    <cellStyle name="ColStyle20 21 3 4" xfId="22446"/>
    <cellStyle name="ColStyle20 21 4" xfId="22447"/>
    <cellStyle name="ColStyle20 21 4 2" xfId="22448"/>
    <cellStyle name="ColStyle20 21 4 2 2" xfId="22449"/>
    <cellStyle name="ColStyle20 21 4 2 3" xfId="22450"/>
    <cellStyle name="ColStyle20 21 4 3" xfId="22451"/>
    <cellStyle name="ColStyle20 21 4 4" xfId="22452"/>
    <cellStyle name="ColStyle20 21 5" xfId="22453"/>
    <cellStyle name="ColStyle20 21 5 2" xfId="22454"/>
    <cellStyle name="ColStyle20 21 5 3" xfId="22455"/>
    <cellStyle name="ColStyle20 21 6" xfId="22456"/>
    <cellStyle name="ColStyle20 21 6 2" xfId="22457"/>
    <cellStyle name="ColStyle20 21 6 3" xfId="22458"/>
    <cellStyle name="ColStyle20 21 7" xfId="22459"/>
    <cellStyle name="ColStyle20 21 7 2" xfId="22460"/>
    <cellStyle name="ColStyle20 21 7 3" xfId="22461"/>
    <cellStyle name="ColStyle20 21 8" xfId="22462"/>
    <cellStyle name="ColStyle20 21 9" xfId="22463"/>
    <cellStyle name="ColStyle20 22" xfId="22464"/>
    <cellStyle name="ColStyle20 22 10" xfId="22465"/>
    <cellStyle name="ColStyle20 22 2" xfId="22466"/>
    <cellStyle name="ColStyle20 22 2 2" xfId="22467"/>
    <cellStyle name="ColStyle20 22 2 2 2" xfId="22468"/>
    <cellStyle name="ColStyle20 22 2 2 2 2" xfId="22469"/>
    <cellStyle name="ColStyle20 22 2 2 2 3" xfId="22470"/>
    <cellStyle name="ColStyle20 22 2 2 3" xfId="22471"/>
    <cellStyle name="ColStyle20 22 2 2 4" xfId="22472"/>
    <cellStyle name="ColStyle20 22 2 3" xfId="22473"/>
    <cellStyle name="ColStyle20 22 2 3 2" xfId="22474"/>
    <cellStyle name="ColStyle20 22 2 3 3" xfId="22475"/>
    <cellStyle name="ColStyle20 22 2 4" xfId="22476"/>
    <cellStyle name="ColStyle20 22 2 4 2" xfId="22477"/>
    <cellStyle name="ColStyle20 22 2 5" xfId="22478"/>
    <cellStyle name="ColStyle20 22 3" xfId="22479"/>
    <cellStyle name="ColStyle20 22 3 2" xfId="22480"/>
    <cellStyle name="ColStyle20 22 3 2 2" xfId="22481"/>
    <cellStyle name="ColStyle20 22 3 2 3" xfId="22482"/>
    <cellStyle name="ColStyle20 22 3 3" xfId="22483"/>
    <cellStyle name="ColStyle20 22 3 4" xfId="22484"/>
    <cellStyle name="ColStyle20 22 4" xfId="22485"/>
    <cellStyle name="ColStyle20 22 4 2" xfId="22486"/>
    <cellStyle name="ColStyle20 22 4 2 2" xfId="22487"/>
    <cellStyle name="ColStyle20 22 4 2 3" xfId="22488"/>
    <cellStyle name="ColStyle20 22 4 3" xfId="22489"/>
    <cellStyle name="ColStyle20 22 4 4" xfId="22490"/>
    <cellStyle name="ColStyle20 22 5" xfId="22491"/>
    <cellStyle name="ColStyle20 22 5 2" xfId="22492"/>
    <cellStyle name="ColStyle20 22 5 3" xfId="22493"/>
    <cellStyle name="ColStyle20 22 6" xfId="22494"/>
    <cellStyle name="ColStyle20 22 6 2" xfId="22495"/>
    <cellStyle name="ColStyle20 22 6 3" xfId="22496"/>
    <cellStyle name="ColStyle20 22 7" xfId="22497"/>
    <cellStyle name="ColStyle20 22 7 2" xfId="22498"/>
    <cellStyle name="ColStyle20 22 7 3" xfId="22499"/>
    <cellStyle name="ColStyle20 22 8" xfId="22500"/>
    <cellStyle name="ColStyle20 22 9" xfId="22501"/>
    <cellStyle name="ColStyle20 23" xfId="22502"/>
    <cellStyle name="ColStyle20 23 10" xfId="22503"/>
    <cellStyle name="ColStyle20 23 2" xfId="22504"/>
    <cellStyle name="ColStyle20 23 2 2" xfId="22505"/>
    <cellStyle name="ColStyle20 23 2 2 2" xfId="22506"/>
    <cellStyle name="ColStyle20 23 2 2 2 2" xfId="22507"/>
    <cellStyle name="ColStyle20 23 2 2 2 3" xfId="22508"/>
    <cellStyle name="ColStyle20 23 2 2 3" xfId="22509"/>
    <cellStyle name="ColStyle20 23 2 2 4" xfId="22510"/>
    <cellStyle name="ColStyle20 23 2 3" xfId="22511"/>
    <cellStyle name="ColStyle20 23 2 3 2" xfId="22512"/>
    <cellStyle name="ColStyle20 23 2 3 3" xfId="22513"/>
    <cellStyle name="ColStyle20 23 2 4" xfId="22514"/>
    <cellStyle name="ColStyle20 23 2 4 2" xfId="22515"/>
    <cellStyle name="ColStyle20 23 2 5" xfId="22516"/>
    <cellStyle name="ColStyle20 23 3" xfId="22517"/>
    <cellStyle name="ColStyle20 23 3 2" xfId="22518"/>
    <cellStyle name="ColStyle20 23 3 2 2" xfId="22519"/>
    <cellStyle name="ColStyle20 23 3 2 3" xfId="22520"/>
    <cellStyle name="ColStyle20 23 3 3" xfId="22521"/>
    <cellStyle name="ColStyle20 23 3 4" xfId="22522"/>
    <cellStyle name="ColStyle20 23 4" xfId="22523"/>
    <cellStyle name="ColStyle20 23 4 2" xfId="22524"/>
    <cellStyle name="ColStyle20 23 4 2 2" xfId="22525"/>
    <cellStyle name="ColStyle20 23 4 2 3" xfId="22526"/>
    <cellStyle name="ColStyle20 23 4 3" xfId="22527"/>
    <cellStyle name="ColStyle20 23 4 4" xfId="22528"/>
    <cellStyle name="ColStyle20 23 5" xfId="22529"/>
    <cellStyle name="ColStyle20 23 5 2" xfId="22530"/>
    <cellStyle name="ColStyle20 23 5 3" xfId="22531"/>
    <cellStyle name="ColStyle20 23 6" xfId="22532"/>
    <cellStyle name="ColStyle20 23 6 2" xfId="22533"/>
    <cellStyle name="ColStyle20 23 6 3" xfId="22534"/>
    <cellStyle name="ColStyle20 23 7" xfId="22535"/>
    <cellStyle name="ColStyle20 23 7 2" xfId="22536"/>
    <cellStyle name="ColStyle20 23 7 3" xfId="22537"/>
    <cellStyle name="ColStyle20 23 8" xfId="22538"/>
    <cellStyle name="ColStyle20 23 9" xfId="22539"/>
    <cellStyle name="ColStyle20 24" xfId="22540"/>
    <cellStyle name="ColStyle20 24 10" xfId="22541"/>
    <cellStyle name="ColStyle20 24 2" xfId="22542"/>
    <cellStyle name="ColStyle20 24 2 2" xfId="22543"/>
    <cellStyle name="ColStyle20 24 2 2 2" xfId="22544"/>
    <cellStyle name="ColStyle20 24 2 2 2 2" xfId="22545"/>
    <cellStyle name="ColStyle20 24 2 2 2 3" xfId="22546"/>
    <cellStyle name="ColStyle20 24 2 2 3" xfId="22547"/>
    <cellStyle name="ColStyle20 24 2 2 4" xfId="22548"/>
    <cellStyle name="ColStyle20 24 2 3" xfId="22549"/>
    <cellStyle name="ColStyle20 24 2 3 2" xfId="22550"/>
    <cellStyle name="ColStyle20 24 2 3 3" xfId="22551"/>
    <cellStyle name="ColStyle20 24 2 4" xfId="22552"/>
    <cellStyle name="ColStyle20 24 2 4 2" xfId="22553"/>
    <cellStyle name="ColStyle20 24 2 5" xfId="22554"/>
    <cellStyle name="ColStyle20 24 3" xfId="22555"/>
    <cellStyle name="ColStyle20 24 3 2" xfId="22556"/>
    <cellStyle name="ColStyle20 24 3 2 2" xfId="22557"/>
    <cellStyle name="ColStyle20 24 3 2 3" xfId="22558"/>
    <cellStyle name="ColStyle20 24 3 3" xfId="22559"/>
    <cellStyle name="ColStyle20 24 3 4" xfId="22560"/>
    <cellStyle name="ColStyle20 24 4" xfId="22561"/>
    <cellStyle name="ColStyle20 24 4 2" xfId="22562"/>
    <cellStyle name="ColStyle20 24 4 2 2" xfId="22563"/>
    <cellStyle name="ColStyle20 24 4 2 3" xfId="22564"/>
    <cellStyle name="ColStyle20 24 4 3" xfId="22565"/>
    <cellStyle name="ColStyle20 24 4 4" xfId="22566"/>
    <cellStyle name="ColStyle20 24 5" xfId="22567"/>
    <cellStyle name="ColStyle20 24 5 2" xfId="22568"/>
    <cellStyle name="ColStyle20 24 5 3" xfId="22569"/>
    <cellStyle name="ColStyle20 24 6" xfId="22570"/>
    <cellStyle name="ColStyle20 24 6 2" xfId="22571"/>
    <cellStyle name="ColStyle20 24 6 3" xfId="22572"/>
    <cellStyle name="ColStyle20 24 7" xfId="22573"/>
    <cellStyle name="ColStyle20 24 7 2" xfId="22574"/>
    <cellStyle name="ColStyle20 24 7 3" xfId="22575"/>
    <cellStyle name="ColStyle20 24 8" xfId="22576"/>
    <cellStyle name="ColStyle20 24 9" xfId="22577"/>
    <cellStyle name="ColStyle20 25" xfId="22578"/>
    <cellStyle name="ColStyle20 25 2" xfId="22579"/>
    <cellStyle name="ColStyle20 25 2 2" xfId="22580"/>
    <cellStyle name="ColStyle20 25 2 2 2" xfId="22581"/>
    <cellStyle name="ColStyle20 25 2 2 2 2" xfId="22582"/>
    <cellStyle name="ColStyle20 25 2 2 2 3" xfId="22583"/>
    <cellStyle name="ColStyle20 25 2 2 3" xfId="22584"/>
    <cellStyle name="ColStyle20 25 2 2 4" xfId="22585"/>
    <cellStyle name="ColStyle20 25 2 3" xfId="22586"/>
    <cellStyle name="ColStyle20 25 2 3 2" xfId="22587"/>
    <cellStyle name="ColStyle20 25 2 3 3" xfId="22588"/>
    <cellStyle name="ColStyle20 25 2 4" xfId="22589"/>
    <cellStyle name="ColStyle20 25 2 4 2" xfId="22590"/>
    <cellStyle name="ColStyle20 25 2 5" xfId="22591"/>
    <cellStyle name="ColStyle20 25 3" xfId="22592"/>
    <cellStyle name="ColStyle20 25 3 2" xfId="22593"/>
    <cellStyle name="ColStyle20 25 3 2 2" xfId="22594"/>
    <cellStyle name="ColStyle20 25 3 2 3" xfId="22595"/>
    <cellStyle name="ColStyle20 25 3 3" xfId="22596"/>
    <cellStyle name="ColStyle20 25 3 4" xfId="22597"/>
    <cellStyle name="ColStyle20 25 4" xfId="22598"/>
    <cellStyle name="ColStyle20 25 4 2" xfId="22599"/>
    <cellStyle name="ColStyle20 25 4 3" xfId="22600"/>
    <cellStyle name="ColStyle20 25 5" xfId="22601"/>
    <cellStyle name="ColStyle20 25 5 2" xfId="22602"/>
    <cellStyle name="ColStyle20 25 5 3" xfId="22603"/>
    <cellStyle name="ColStyle20 25 6" xfId="22604"/>
    <cellStyle name="ColStyle20 25 6 2" xfId="22605"/>
    <cellStyle name="ColStyle20 25 6 3" xfId="22606"/>
    <cellStyle name="ColStyle20 25 7" xfId="22607"/>
    <cellStyle name="ColStyle20 25 8" xfId="22608"/>
    <cellStyle name="ColStyle20 26" xfId="22609"/>
    <cellStyle name="ColStyle20 26 2" xfId="22610"/>
    <cellStyle name="ColStyle20 26 2 2" xfId="22611"/>
    <cellStyle name="ColStyle20 26 2 2 2" xfId="22612"/>
    <cellStyle name="ColStyle20 26 2 2 2 2" xfId="22613"/>
    <cellStyle name="ColStyle20 26 2 2 2 3" xfId="22614"/>
    <cellStyle name="ColStyle20 26 2 2 3" xfId="22615"/>
    <cellStyle name="ColStyle20 26 2 2 4" xfId="22616"/>
    <cellStyle name="ColStyle20 26 2 3" xfId="22617"/>
    <cellStyle name="ColStyle20 26 2 3 2" xfId="22618"/>
    <cellStyle name="ColStyle20 26 2 3 3" xfId="22619"/>
    <cellStyle name="ColStyle20 26 2 4" xfId="22620"/>
    <cellStyle name="ColStyle20 26 2 4 2" xfId="22621"/>
    <cellStyle name="ColStyle20 26 2 5" xfId="22622"/>
    <cellStyle name="ColStyle20 26 3" xfId="22623"/>
    <cellStyle name="ColStyle20 26 3 2" xfId="22624"/>
    <cellStyle name="ColStyle20 26 3 2 2" xfId="22625"/>
    <cellStyle name="ColStyle20 26 3 2 3" xfId="22626"/>
    <cellStyle name="ColStyle20 26 3 3" xfId="22627"/>
    <cellStyle name="ColStyle20 26 3 4" xfId="22628"/>
    <cellStyle name="ColStyle20 26 4" xfId="22629"/>
    <cellStyle name="ColStyle20 26 4 2" xfId="22630"/>
    <cellStyle name="ColStyle20 26 4 3" xfId="22631"/>
    <cellStyle name="ColStyle20 26 5" xfId="22632"/>
    <cellStyle name="ColStyle20 26 5 2" xfId="22633"/>
    <cellStyle name="ColStyle20 26 6" xfId="22634"/>
    <cellStyle name="ColStyle20 27" xfId="22635"/>
    <cellStyle name="ColStyle20 27 2" xfId="22636"/>
    <cellStyle name="ColStyle20 27 2 2" xfId="22637"/>
    <cellStyle name="ColStyle20 27 2 2 2" xfId="22638"/>
    <cellStyle name="ColStyle20 27 2 2 2 2" xfId="22639"/>
    <cellStyle name="ColStyle20 27 2 2 2 3" xfId="22640"/>
    <cellStyle name="ColStyle20 27 2 2 3" xfId="22641"/>
    <cellStyle name="ColStyle20 27 2 2 4" xfId="22642"/>
    <cellStyle name="ColStyle20 27 2 3" xfId="22643"/>
    <cellStyle name="ColStyle20 27 2 3 2" xfId="22644"/>
    <cellStyle name="ColStyle20 27 2 3 3" xfId="22645"/>
    <cellStyle name="ColStyle20 27 2 4" xfId="22646"/>
    <cellStyle name="ColStyle20 27 2 4 2" xfId="22647"/>
    <cellStyle name="ColStyle20 27 2 5" xfId="22648"/>
    <cellStyle name="ColStyle20 27 3" xfId="22649"/>
    <cellStyle name="ColStyle20 27 3 2" xfId="22650"/>
    <cellStyle name="ColStyle20 27 3 2 2" xfId="22651"/>
    <cellStyle name="ColStyle20 27 3 2 3" xfId="22652"/>
    <cellStyle name="ColStyle20 27 3 3" xfId="22653"/>
    <cellStyle name="ColStyle20 27 3 4" xfId="22654"/>
    <cellStyle name="ColStyle20 27 4" xfId="22655"/>
    <cellStyle name="ColStyle20 27 4 2" xfId="22656"/>
    <cellStyle name="ColStyle20 27 4 3" xfId="22657"/>
    <cellStyle name="ColStyle20 27 5" xfId="22658"/>
    <cellStyle name="ColStyle20 27 5 2" xfId="22659"/>
    <cellStyle name="ColStyle20 27 6" xfId="22660"/>
    <cellStyle name="ColStyle20 28" xfId="22661"/>
    <cellStyle name="ColStyle20 28 2" xfId="22662"/>
    <cellStyle name="ColStyle20 28 2 2" xfId="22663"/>
    <cellStyle name="ColStyle20 28 2 2 2" xfId="22664"/>
    <cellStyle name="ColStyle20 28 2 2 2 2" xfId="22665"/>
    <cellStyle name="ColStyle20 28 2 2 2 3" xfId="22666"/>
    <cellStyle name="ColStyle20 28 2 2 3" xfId="22667"/>
    <cellStyle name="ColStyle20 28 2 2 4" xfId="22668"/>
    <cellStyle name="ColStyle20 28 2 3" xfId="22669"/>
    <cellStyle name="ColStyle20 28 2 3 2" xfId="22670"/>
    <cellStyle name="ColStyle20 28 2 3 3" xfId="22671"/>
    <cellStyle name="ColStyle20 28 2 4" xfId="22672"/>
    <cellStyle name="ColStyle20 28 2 4 2" xfId="22673"/>
    <cellStyle name="ColStyle20 28 2 5" xfId="22674"/>
    <cellStyle name="ColStyle20 28 3" xfId="22675"/>
    <cellStyle name="ColStyle20 28 3 2" xfId="22676"/>
    <cellStyle name="ColStyle20 28 3 2 2" xfId="22677"/>
    <cellStyle name="ColStyle20 28 3 2 3" xfId="22678"/>
    <cellStyle name="ColStyle20 28 3 3" xfId="22679"/>
    <cellStyle name="ColStyle20 28 3 4" xfId="22680"/>
    <cellStyle name="ColStyle20 28 4" xfId="22681"/>
    <cellStyle name="ColStyle20 28 4 2" xfId="22682"/>
    <cellStyle name="ColStyle20 28 4 3" xfId="22683"/>
    <cellStyle name="ColStyle20 28 5" xfId="22684"/>
    <cellStyle name="ColStyle20 28 5 2" xfId="22685"/>
    <cellStyle name="ColStyle20 28 6" xfId="22686"/>
    <cellStyle name="ColStyle20 29" xfId="22687"/>
    <cellStyle name="ColStyle20 29 2" xfId="22688"/>
    <cellStyle name="ColStyle20 29 2 2" xfId="22689"/>
    <cellStyle name="ColStyle20 29 2 2 2" xfId="22690"/>
    <cellStyle name="ColStyle20 29 2 2 2 2" xfId="22691"/>
    <cellStyle name="ColStyle20 29 2 2 2 3" xfId="22692"/>
    <cellStyle name="ColStyle20 29 2 2 3" xfId="22693"/>
    <cellStyle name="ColStyle20 29 2 2 4" xfId="22694"/>
    <cellStyle name="ColStyle20 29 2 3" xfId="22695"/>
    <cellStyle name="ColStyle20 29 2 3 2" xfId="22696"/>
    <cellStyle name="ColStyle20 29 2 3 3" xfId="22697"/>
    <cellStyle name="ColStyle20 29 2 4" xfId="22698"/>
    <cellStyle name="ColStyle20 29 2 4 2" xfId="22699"/>
    <cellStyle name="ColStyle20 29 2 5" xfId="22700"/>
    <cellStyle name="ColStyle20 29 3" xfId="22701"/>
    <cellStyle name="ColStyle20 29 3 2" xfId="22702"/>
    <cellStyle name="ColStyle20 29 3 2 2" xfId="22703"/>
    <cellStyle name="ColStyle20 29 3 2 3" xfId="22704"/>
    <cellStyle name="ColStyle20 29 3 3" xfId="22705"/>
    <cellStyle name="ColStyle20 29 3 4" xfId="22706"/>
    <cellStyle name="ColStyle20 29 4" xfId="22707"/>
    <cellStyle name="ColStyle20 29 4 2" xfId="22708"/>
    <cellStyle name="ColStyle20 29 4 3" xfId="22709"/>
    <cellStyle name="ColStyle20 29 5" xfId="22710"/>
    <cellStyle name="ColStyle20 29 5 2" xfId="22711"/>
    <cellStyle name="ColStyle20 29 6" xfId="22712"/>
    <cellStyle name="ColStyle20 3" xfId="22713"/>
    <cellStyle name="ColStyle20 3 10" xfId="22714"/>
    <cellStyle name="ColStyle20 3 10 2" xfId="22715"/>
    <cellStyle name="ColStyle20 3 10 2 2" xfId="22716"/>
    <cellStyle name="ColStyle20 3 10 2 3" xfId="22717"/>
    <cellStyle name="ColStyle20 3 10 3" xfId="22718"/>
    <cellStyle name="ColStyle20 3 10 4" xfId="22719"/>
    <cellStyle name="ColStyle20 3 10 5" xfId="22720"/>
    <cellStyle name="ColStyle20 3 11" xfId="22721"/>
    <cellStyle name="ColStyle20 3 11 2" xfId="22722"/>
    <cellStyle name="ColStyle20 3 11 2 2" xfId="22723"/>
    <cellStyle name="ColStyle20 3 11 2 3" xfId="22724"/>
    <cellStyle name="ColStyle20 3 11 3" xfId="22725"/>
    <cellStyle name="ColStyle20 3 11 4" xfId="22726"/>
    <cellStyle name="ColStyle20 3 11 5" xfId="22727"/>
    <cellStyle name="ColStyle20 3 12" xfId="22728"/>
    <cellStyle name="ColStyle20 3 12 2" xfId="22729"/>
    <cellStyle name="ColStyle20 3 12 2 2" xfId="22730"/>
    <cellStyle name="ColStyle20 3 12 2 3" xfId="22731"/>
    <cellStyle name="ColStyle20 3 12 3" xfId="22732"/>
    <cellStyle name="ColStyle20 3 12 4" xfId="22733"/>
    <cellStyle name="ColStyle20 3 12 5" xfId="22734"/>
    <cellStyle name="ColStyle20 3 13" xfId="22735"/>
    <cellStyle name="ColStyle20 3 13 2" xfId="22736"/>
    <cellStyle name="ColStyle20 3 13 2 2" xfId="22737"/>
    <cellStyle name="ColStyle20 3 13 2 3" xfId="22738"/>
    <cellStyle name="ColStyle20 3 13 3" xfId="22739"/>
    <cellStyle name="ColStyle20 3 13 4" xfId="22740"/>
    <cellStyle name="ColStyle20 3 13 5" xfId="22741"/>
    <cellStyle name="ColStyle20 3 14" xfId="22742"/>
    <cellStyle name="ColStyle20 3 14 2" xfId="22743"/>
    <cellStyle name="ColStyle20 3 14 2 2" xfId="22744"/>
    <cellStyle name="ColStyle20 3 14 2 3" xfId="22745"/>
    <cellStyle name="ColStyle20 3 14 3" xfId="22746"/>
    <cellStyle name="ColStyle20 3 14 4" xfId="22747"/>
    <cellStyle name="ColStyle20 3 14 5" xfId="22748"/>
    <cellStyle name="ColStyle20 3 15" xfId="22749"/>
    <cellStyle name="ColStyle20 3 15 2" xfId="22750"/>
    <cellStyle name="ColStyle20 3 15 2 2" xfId="22751"/>
    <cellStyle name="ColStyle20 3 15 2 3" xfId="22752"/>
    <cellStyle name="ColStyle20 3 15 3" xfId="22753"/>
    <cellStyle name="ColStyle20 3 15 4" xfId="22754"/>
    <cellStyle name="ColStyle20 3 15 5" xfId="22755"/>
    <cellStyle name="ColStyle20 3 16" xfId="22756"/>
    <cellStyle name="ColStyle20 3 16 2" xfId="22757"/>
    <cellStyle name="ColStyle20 3 16 2 2" xfId="22758"/>
    <cellStyle name="ColStyle20 3 16 2 3" xfId="22759"/>
    <cellStyle name="ColStyle20 3 16 3" xfId="22760"/>
    <cellStyle name="ColStyle20 3 16 4" xfId="22761"/>
    <cellStyle name="ColStyle20 3 16 5" xfId="22762"/>
    <cellStyle name="ColStyle20 3 17" xfId="22763"/>
    <cellStyle name="ColStyle20 3 17 2" xfId="22764"/>
    <cellStyle name="ColStyle20 3 17 2 2" xfId="22765"/>
    <cellStyle name="ColStyle20 3 17 2 3" xfId="22766"/>
    <cellStyle name="ColStyle20 3 17 3" xfId="22767"/>
    <cellStyle name="ColStyle20 3 17 4" xfId="22768"/>
    <cellStyle name="ColStyle20 3 17 5" xfId="22769"/>
    <cellStyle name="ColStyle20 3 18" xfId="22770"/>
    <cellStyle name="ColStyle20 3 18 2" xfId="22771"/>
    <cellStyle name="ColStyle20 3 18 2 2" xfId="22772"/>
    <cellStyle name="ColStyle20 3 18 2 3" xfId="22773"/>
    <cellStyle name="ColStyle20 3 18 3" xfId="22774"/>
    <cellStyle name="ColStyle20 3 18 4" xfId="22775"/>
    <cellStyle name="ColStyle20 3 18 5" xfId="22776"/>
    <cellStyle name="ColStyle20 3 19" xfId="22777"/>
    <cellStyle name="ColStyle20 3 19 2" xfId="22778"/>
    <cellStyle name="ColStyle20 3 19 2 2" xfId="22779"/>
    <cellStyle name="ColStyle20 3 19 2 3" xfId="22780"/>
    <cellStyle name="ColStyle20 3 19 3" xfId="22781"/>
    <cellStyle name="ColStyle20 3 19 4" xfId="22782"/>
    <cellStyle name="ColStyle20 3 19 5" xfId="22783"/>
    <cellStyle name="ColStyle20 3 2" xfId="22784"/>
    <cellStyle name="ColStyle20 3 2 2" xfId="22785"/>
    <cellStyle name="ColStyle20 3 2 2 2" xfId="22786"/>
    <cellStyle name="ColStyle20 3 2 2 2 2" xfId="22787"/>
    <cellStyle name="ColStyle20 3 2 2 2 3" xfId="22788"/>
    <cellStyle name="ColStyle20 3 2 2 3" xfId="22789"/>
    <cellStyle name="ColStyle20 3 2 2 4" xfId="22790"/>
    <cellStyle name="ColStyle20 3 2 3" xfId="22791"/>
    <cellStyle name="ColStyle20 3 2 3 2" xfId="22792"/>
    <cellStyle name="ColStyle20 3 2 3 2 2" xfId="22793"/>
    <cellStyle name="ColStyle20 3 2 3 2 3" xfId="22794"/>
    <cellStyle name="ColStyle20 3 2 3 3" xfId="22795"/>
    <cellStyle name="ColStyle20 3 2 3 4" xfId="22796"/>
    <cellStyle name="ColStyle20 3 2 4" xfId="22797"/>
    <cellStyle name="ColStyle20 3 2 4 2" xfId="22798"/>
    <cellStyle name="ColStyle20 3 2 4 3" xfId="22799"/>
    <cellStyle name="ColStyle20 3 2 5" xfId="22800"/>
    <cellStyle name="ColStyle20 3 2 5 2" xfId="22801"/>
    <cellStyle name="ColStyle20 3 2 6" xfId="22802"/>
    <cellStyle name="ColStyle20 3 2 7" xfId="22803"/>
    <cellStyle name="ColStyle20 3 20" xfId="22804"/>
    <cellStyle name="ColStyle20 3 20 2" xfId="22805"/>
    <cellStyle name="ColStyle20 3 20 2 2" xfId="22806"/>
    <cellStyle name="ColStyle20 3 20 2 3" xfId="22807"/>
    <cellStyle name="ColStyle20 3 20 3" xfId="22808"/>
    <cellStyle name="ColStyle20 3 20 4" xfId="22809"/>
    <cellStyle name="ColStyle20 3 20 5" xfId="22810"/>
    <cellStyle name="ColStyle20 3 21" xfId="22811"/>
    <cellStyle name="ColStyle20 3 21 2" xfId="22812"/>
    <cellStyle name="ColStyle20 3 21 2 2" xfId="22813"/>
    <cellStyle name="ColStyle20 3 21 2 3" xfId="22814"/>
    <cellStyle name="ColStyle20 3 21 3" xfId="22815"/>
    <cellStyle name="ColStyle20 3 21 4" xfId="22816"/>
    <cellStyle name="ColStyle20 3 21 5" xfId="22817"/>
    <cellStyle name="ColStyle20 3 22" xfId="22818"/>
    <cellStyle name="ColStyle20 3 22 2" xfId="22819"/>
    <cellStyle name="ColStyle20 3 22 2 2" xfId="22820"/>
    <cellStyle name="ColStyle20 3 22 2 3" xfId="22821"/>
    <cellStyle name="ColStyle20 3 22 3" xfId="22822"/>
    <cellStyle name="ColStyle20 3 22 4" xfId="22823"/>
    <cellStyle name="ColStyle20 3 23" xfId="22824"/>
    <cellStyle name="ColStyle20 3 23 2" xfId="22825"/>
    <cellStyle name="ColStyle20 3 23 3" xfId="22826"/>
    <cellStyle name="ColStyle20 3 24" xfId="22827"/>
    <cellStyle name="ColStyle20 3 24 2" xfId="22828"/>
    <cellStyle name="ColStyle20 3 24 3" xfId="22829"/>
    <cellStyle name="ColStyle20 3 25" xfId="22830"/>
    <cellStyle name="ColStyle20 3 25 2" xfId="22831"/>
    <cellStyle name="ColStyle20 3 25 3" xfId="22832"/>
    <cellStyle name="ColStyle20 3 26" xfId="22833"/>
    <cellStyle name="ColStyle20 3 26 2" xfId="22834"/>
    <cellStyle name="ColStyle20 3 27" xfId="22835"/>
    <cellStyle name="ColStyle20 3 27 2" xfId="22836"/>
    <cellStyle name="ColStyle20 3 28" xfId="22837"/>
    <cellStyle name="ColStyle20 3 29" xfId="22838"/>
    <cellStyle name="ColStyle20 3 3" xfId="22839"/>
    <cellStyle name="ColStyle20 3 3 2" xfId="22840"/>
    <cellStyle name="ColStyle20 3 3 2 2" xfId="22841"/>
    <cellStyle name="ColStyle20 3 3 2 2 2" xfId="22842"/>
    <cellStyle name="ColStyle20 3 3 2 2 3" xfId="22843"/>
    <cellStyle name="ColStyle20 3 3 2 3" xfId="22844"/>
    <cellStyle name="ColStyle20 3 3 2 4" xfId="22845"/>
    <cellStyle name="ColStyle20 3 3 3" xfId="22846"/>
    <cellStyle name="ColStyle20 3 3 3 2" xfId="22847"/>
    <cellStyle name="ColStyle20 3 3 3 3" xfId="22848"/>
    <cellStyle name="ColStyle20 3 3 4" xfId="22849"/>
    <cellStyle name="ColStyle20 3 3 5" xfId="22850"/>
    <cellStyle name="ColStyle20 3 3 6" xfId="22851"/>
    <cellStyle name="ColStyle20 3 30" xfId="22852"/>
    <cellStyle name="ColStyle20 3 31" xfId="22853"/>
    <cellStyle name="ColStyle20 3 32" xfId="22854"/>
    <cellStyle name="ColStyle20 3 4" xfId="22855"/>
    <cellStyle name="ColStyle20 3 4 2" xfId="22856"/>
    <cellStyle name="ColStyle20 3 4 2 2" xfId="22857"/>
    <cellStyle name="ColStyle20 3 4 2 3" xfId="22858"/>
    <cellStyle name="ColStyle20 3 4 3" xfId="22859"/>
    <cellStyle name="ColStyle20 3 4 4" xfId="22860"/>
    <cellStyle name="ColStyle20 3 4 5" xfId="22861"/>
    <cellStyle name="ColStyle20 3 5" xfId="22862"/>
    <cellStyle name="ColStyle20 3 5 2" xfId="22863"/>
    <cellStyle name="ColStyle20 3 5 2 2" xfId="22864"/>
    <cellStyle name="ColStyle20 3 5 2 3" xfId="22865"/>
    <cellStyle name="ColStyle20 3 5 3" xfId="22866"/>
    <cellStyle name="ColStyle20 3 5 4" xfId="22867"/>
    <cellStyle name="ColStyle20 3 5 5" xfId="22868"/>
    <cellStyle name="ColStyle20 3 6" xfId="22869"/>
    <cellStyle name="ColStyle20 3 6 2" xfId="22870"/>
    <cellStyle name="ColStyle20 3 6 2 2" xfId="22871"/>
    <cellStyle name="ColStyle20 3 6 2 3" xfId="22872"/>
    <cellStyle name="ColStyle20 3 6 3" xfId="22873"/>
    <cellStyle name="ColStyle20 3 6 4" xfId="22874"/>
    <cellStyle name="ColStyle20 3 6 5" xfId="22875"/>
    <cellStyle name="ColStyle20 3 7" xfId="22876"/>
    <cellStyle name="ColStyle20 3 7 2" xfId="22877"/>
    <cellStyle name="ColStyle20 3 7 2 2" xfId="22878"/>
    <cellStyle name="ColStyle20 3 7 2 3" xfId="22879"/>
    <cellStyle name="ColStyle20 3 7 3" xfId="22880"/>
    <cellStyle name="ColStyle20 3 7 4" xfId="22881"/>
    <cellStyle name="ColStyle20 3 7 5" xfId="22882"/>
    <cellStyle name="ColStyle20 3 8" xfId="22883"/>
    <cellStyle name="ColStyle20 3 8 2" xfId="22884"/>
    <cellStyle name="ColStyle20 3 8 2 2" xfId="22885"/>
    <cellStyle name="ColStyle20 3 8 2 3" xfId="22886"/>
    <cellStyle name="ColStyle20 3 8 3" xfId="22887"/>
    <cellStyle name="ColStyle20 3 8 4" xfId="22888"/>
    <cellStyle name="ColStyle20 3 8 5" xfId="22889"/>
    <cellStyle name="ColStyle20 3 9" xfId="22890"/>
    <cellStyle name="ColStyle20 3 9 2" xfId="22891"/>
    <cellStyle name="ColStyle20 3 9 2 2" xfId="22892"/>
    <cellStyle name="ColStyle20 3 9 2 3" xfId="22893"/>
    <cellStyle name="ColStyle20 3 9 3" xfId="22894"/>
    <cellStyle name="ColStyle20 3 9 4" xfId="22895"/>
    <cellStyle name="ColStyle20 3 9 5" xfId="22896"/>
    <cellStyle name="ColStyle20 30" xfId="22897"/>
    <cellStyle name="ColStyle20 30 2" xfId="22898"/>
    <cellStyle name="ColStyle20 30 2 2" xfId="22899"/>
    <cellStyle name="ColStyle20 30 2 2 2" xfId="22900"/>
    <cellStyle name="ColStyle20 30 2 2 2 2" xfId="22901"/>
    <cellStyle name="ColStyle20 30 2 2 2 3" xfId="22902"/>
    <cellStyle name="ColStyle20 30 2 2 3" xfId="22903"/>
    <cellStyle name="ColStyle20 30 2 2 4" xfId="22904"/>
    <cellStyle name="ColStyle20 30 2 3" xfId="22905"/>
    <cellStyle name="ColStyle20 30 2 3 2" xfId="22906"/>
    <cellStyle name="ColStyle20 30 2 3 3" xfId="22907"/>
    <cellStyle name="ColStyle20 30 2 4" xfId="22908"/>
    <cellStyle name="ColStyle20 30 2 4 2" xfId="22909"/>
    <cellStyle name="ColStyle20 30 2 5" xfId="22910"/>
    <cellStyle name="ColStyle20 30 3" xfId="22911"/>
    <cellStyle name="ColStyle20 30 3 2" xfId="22912"/>
    <cellStyle name="ColStyle20 30 3 2 2" xfId="22913"/>
    <cellStyle name="ColStyle20 30 3 2 3" xfId="22914"/>
    <cellStyle name="ColStyle20 30 3 3" xfId="22915"/>
    <cellStyle name="ColStyle20 30 3 4" xfId="22916"/>
    <cellStyle name="ColStyle20 30 4" xfId="22917"/>
    <cellStyle name="ColStyle20 30 4 2" xfId="22918"/>
    <cellStyle name="ColStyle20 30 4 3" xfId="22919"/>
    <cellStyle name="ColStyle20 30 5" xfId="22920"/>
    <cellStyle name="ColStyle20 30 5 2" xfId="22921"/>
    <cellStyle name="ColStyle20 30 6" xfId="22922"/>
    <cellStyle name="ColStyle20 31" xfId="22923"/>
    <cellStyle name="ColStyle20 31 2" xfId="22924"/>
    <cellStyle name="ColStyle20 31 2 2" xfId="22925"/>
    <cellStyle name="ColStyle20 31 2 2 2" xfId="22926"/>
    <cellStyle name="ColStyle20 31 2 2 2 2" xfId="22927"/>
    <cellStyle name="ColStyle20 31 2 2 2 3" xfId="22928"/>
    <cellStyle name="ColStyle20 31 2 2 3" xfId="22929"/>
    <cellStyle name="ColStyle20 31 2 2 4" xfId="22930"/>
    <cellStyle name="ColStyle20 31 2 3" xfId="22931"/>
    <cellStyle name="ColStyle20 31 2 3 2" xfId="22932"/>
    <cellStyle name="ColStyle20 31 2 3 3" xfId="22933"/>
    <cellStyle name="ColStyle20 31 2 4" xfId="22934"/>
    <cellStyle name="ColStyle20 31 2 4 2" xfId="22935"/>
    <cellStyle name="ColStyle20 31 2 5" xfId="22936"/>
    <cellStyle name="ColStyle20 31 3" xfId="22937"/>
    <cellStyle name="ColStyle20 31 3 2" xfId="22938"/>
    <cellStyle name="ColStyle20 31 3 2 2" xfId="22939"/>
    <cellStyle name="ColStyle20 31 3 2 3" xfId="22940"/>
    <cellStyle name="ColStyle20 31 3 3" xfId="22941"/>
    <cellStyle name="ColStyle20 31 3 4" xfId="22942"/>
    <cellStyle name="ColStyle20 31 4" xfId="22943"/>
    <cellStyle name="ColStyle20 31 4 2" xfId="22944"/>
    <cellStyle name="ColStyle20 31 4 3" xfId="22945"/>
    <cellStyle name="ColStyle20 31 5" xfId="22946"/>
    <cellStyle name="ColStyle20 31 5 2" xfId="22947"/>
    <cellStyle name="ColStyle20 31 6" xfId="22948"/>
    <cellStyle name="ColStyle20 32" xfId="22949"/>
    <cellStyle name="ColStyle20 32 2" xfId="22950"/>
    <cellStyle name="ColStyle20 32 2 2" xfId="22951"/>
    <cellStyle name="ColStyle20 32 2 2 2" xfId="22952"/>
    <cellStyle name="ColStyle20 32 2 2 2 2" xfId="22953"/>
    <cellStyle name="ColStyle20 32 2 2 2 3" xfId="22954"/>
    <cellStyle name="ColStyle20 32 2 2 3" xfId="22955"/>
    <cellStyle name="ColStyle20 32 2 2 4" xfId="22956"/>
    <cellStyle name="ColStyle20 32 2 3" xfId="22957"/>
    <cellStyle name="ColStyle20 32 2 3 2" xfId="22958"/>
    <cellStyle name="ColStyle20 32 2 3 3" xfId="22959"/>
    <cellStyle name="ColStyle20 32 2 4" xfId="22960"/>
    <cellStyle name="ColStyle20 32 2 4 2" xfId="22961"/>
    <cellStyle name="ColStyle20 32 2 5" xfId="22962"/>
    <cellStyle name="ColStyle20 32 3" xfId="22963"/>
    <cellStyle name="ColStyle20 32 3 2" xfId="22964"/>
    <cellStyle name="ColStyle20 32 3 2 2" xfId="22965"/>
    <cellStyle name="ColStyle20 32 3 2 3" xfId="22966"/>
    <cellStyle name="ColStyle20 32 3 3" xfId="22967"/>
    <cellStyle name="ColStyle20 32 3 4" xfId="22968"/>
    <cellStyle name="ColStyle20 32 4" xfId="22969"/>
    <cellStyle name="ColStyle20 32 4 2" xfId="22970"/>
    <cellStyle name="ColStyle20 32 4 3" xfId="22971"/>
    <cellStyle name="ColStyle20 32 5" xfId="22972"/>
    <cellStyle name="ColStyle20 32 5 2" xfId="22973"/>
    <cellStyle name="ColStyle20 32 6" xfId="22974"/>
    <cellStyle name="ColStyle20 33" xfId="22975"/>
    <cellStyle name="ColStyle20 33 2" xfId="22976"/>
    <cellStyle name="ColStyle20 33 2 2" xfId="22977"/>
    <cellStyle name="ColStyle20 33 2 2 2" xfId="22978"/>
    <cellStyle name="ColStyle20 33 2 2 2 2" xfId="22979"/>
    <cellStyle name="ColStyle20 33 2 2 2 3" xfId="22980"/>
    <cellStyle name="ColStyle20 33 2 2 3" xfId="22981"/>
    <cellStyle name="ColStyle20 33 2 2 4" xfId="22982"/>
    <cellStyle name="ColStyle20 33 2 3" xfId="22983"/>
    <cellStyle name="ColStyle20 33 2 3 2" xfId="22984"/>
    <cellStyle name="ColStyle20 33 2 3 3" xfId="22985"/>
    <cellStyle name="ColStyle20 33 2 4" xfId="22986"/>
    <cellStyle name="ColStyle20 33 2 4 2" xfId="22987"/>
    <cellStyle name="ColStyle20 33 2 5" xfId="22988"/>
    <cellStyle name="ColStyle20 33 3" xfId="22989"/>
    <cellStyle name="ColStyle20 33 3 2" xfId="22990"/>
    <cellStyle name="ColStyle20 33 3 2 2" xfId="22991"/>
    <cellStyle name="ColStyle20 33 3 2 3" xfId="22992"/>
    <cellStyle name="ColStyle20 33 3 3" xfId="22993"/>
    <cellStyle name="ColStyle20 33 3 4" xfId="22994"/>
    <cellStyle name="ColStyle20 33 4" xfId="22995"/>
    <cellStyle name="ColStyle20 33 4 2" xfId="22996"/>
    <cellStyle name="ColStyle20 33 4 3" xfId="22997"/>
    <cellStyle name="ColStyle20 33 5" xfId="22998"/>
    <cellStyle name="ColStyle20 33 5 2" xfId="22999"/>
    <cellStyle name="ColStyle20 33 6" xfId="23000"/>
    <cellStyle name="ColStyle20 34" xfId="23001"/>
    <cellStyle name="ColStyle20 34 2" xfId="23002"/>
    <cellStyle name="ColStyle20 34 2 2" xfId="23003"/>
    <cellStyle name="ColStyle20 34 2 2 2" xfId="23004"/>
    <cellStyle name="ColStyle20 34 2 2 2 2" xfId="23005"/>
    <cellStyle name="ColStyle20 34 2 2 2 3" xfId="23006"/>
    <cellStyle name="ColStyle20 34 2 2 3" xfId="23007"/>
    <cellStyle name="ColStyle20 34 2 2 4" xfId="23008"/>
    <cellStyle name="ColStyle20 34 2 3" xfId="23009"/>
    <cellStyle name="ColStyle20 34 2 3 2" xfId="23010"/>
    <cellStyle name="ColStyle20 34 2 3 3" xfId="23011"/>
    <cellStyle name="ColStyle20 34 2 4" xfId="23012"/>
    <cellStyle name="ColStyle20 34 2 4 2" xfId="23013"/>
    <cellStyle name="ColStyle20 34 2 5" xfId="23014"/>
    <cellStyle name="ColStyle20 34 3" xfId="23015"/>
    <cellStyle name="ColStyle20 34 3 2" xfId="23016"/>
    <cellStyle name="ColStyle20 34 3 2 2" xfId="23017"/>
    <cellStyle name="ColStyle20 34 3 2 3" xfId="23018"/>
    <cellStyle name="ColStyle20 34 3 3" xfId="23019"/>
    <cellStyle name="ColStyle20 34 3 4" xfId="23020"/>
    <cellStyle name="ColStyle20 34 4" xfId="23021"/>
    <cellStyle name="ColStyle20 34 4 2" xfId="23022"/>
    <cellStyle name="ColStyle20 34 4 3" xfId="23023"/>
    <cellStyle name="ColStyle20 34 5" xfId="23024"/>
    <cellStyle name="ColStyle20 34 5 2" xfId="23025"/>
    <cellStyle name="ColStyle20 34 6" xfId="23026"/>
    <cellStyle name="ColStyle20 35" xfId="23027"/>
    <cellStyle name="ColStyle20 35 2" xfId="23028"/>
    <cellStyle name="ColStyle20 35 2 2" xfId="23029"/>
    <cellStyle name="ColStyle20 35 2 2 2" xfId="23030"/>
    <cellStyle name="ColStyle20 35 2 2 2 2" xfId="23031"/>
    <cellStyle name="ColStyle20 35 2 2 2 3" xfId="23032"/>
    <cellStyle name="ColStyle20 35 2 2 3" xfId="23033"/>
    <cellStyle name="ColStyle20 35 2 2 4" xfId="23034"/>
    <cellStyle name="ColStyle20 35 2 3" xfId="23035"/>
    <cellStyle name="ColStyle20 35 2 3 2" xfId="23036"/>
    <cellStyle name="ColStyle20 35 2 3 3" xfId="23037"/>
    <cellStyle name="ColStyle20 35 2 4" xfId="23038"/>
    <cellStyle name="ColStyle20 35 2 4 2" xfId="23039"/>
    <cellStyle name="ColStyle20 35 2 5" xfId="23040"/>
    <cellStyle name="ColStyle20 35 3" xfId="23041"/>
    <cellStyle name="ColStyle20 35 3 2" xfId="23042"/>
    <cellStyle name="ColStyle20 35 3 2 2" xfId="23043"/>
    <cellStyle name="ColStyle20 35 3 2 3" xfId="23044"/>
    <cellStyle name="ColStyle20 35 3 3" xfId="23045"/>
    <cellStyle name="ColStyle20 35 3 4" xfId="23046"/>
    <cellStyle name="ColStyle20 35 4" xfId="23047"/>
    <cellStyle name="ColStyle20 35 4 2" xfId="23048"/>
    <cellStyle name="ColStyle20 35 4 3" xfId="23049"/>
    <cellStyle name="ColStyle20 35 5" xfId="23050"/>
    <cellStyle name="ColStyle20 35 5 2" xfId="23051"/>
    <cellStyle name="ColStyle20 35 6" xfId="23052"/>
    <cellStyle name="ColStyle20 36" xfId="23053"/>
    <cellStyle name="ColStyle20 36 2" xfId="23054"/>
    <cellStyle name="ColStyle20 36 2 2" xfId="23055"/>
    <cellStyle name="ColStyle20 36 2 2 2" xfId="23056"/>
    <cellStyle name="ColStyle20 36 2 2 3" xfId="23057"/>
    <cellStyle name="ColStyle20 36 2 3" xfId="23058"/>
    <cellStyle name="ColStyle20 36 2 4" xfId="23059"/>
    <cellStyle name="ColStyle20 36 3" xfId="23060"/>
    <cellStyle name="ColStyle20 36 3 2" xfId="23061"/>
    <cellStyle name="ColStyle20 36 3 3" xfId="23062"/>
    <cellStyle name="ColStyle20 36 4" xfId="23063"/>
    <cellStyle name="ColStyle20 36 4 2" xfId="23064"/>
    <cellStyle name="ColStyle20 36 5" xfId="23065"/>
    <cellStyle name="ColStyle20 37" xfId="23066"/>
    <cellStyle name="ColStyle20 37 2" xfId="23067"/>
    <cellStyle name="ColStyle20 37 2 2" xfId="23068"/>
    <cellStyle name="ColStyle20 37 2 2 2" xfId="23069"/>
    <cellStyle name="ColStyle20 37 2 2 3" xfId="23070"/>
    <cellStyle name="ColStyle20 37 2 3" xfId="23071"/>
    <cellStyle name="ColStyle20 37 2 4" xfId="23072"/>
    <cellStyle name="ColStyle20 37 3" xfId="23073"/>
    <cellStyle name="ColStyle20 37 3 2" xfId="23074"/>
    <cellStyle name="ColStyle20 37 3 3" xfId="23075"/>
    <cellStyle name="ColStyle20 37 4" xfId="23076"/>
    <cellStyle name="ColStyle20 37 4 2" xfId="23077"/>
    <cellStyle name="ColStyle20 37 5" xfId="23078"/>
    <cellStyle name="ColStyle20 38" xfId="23079"/>
    <cellStyle name="ColStyle20 38 2" xfId="23080"/>
    <cellStyle name="ColStyle20 38 2 2" xfId="23081"/>
    <cellStyle name="ColStyle20 38 2 2 2" xfId="23082"/>
    <cellStyle name="ColStyle20 38 2 2 3" xfId="23083"/>
    <cellStyle name="ColStyle20 38 2 3" xfId="23084"/>
    <cellStyle name="ColStyle20 38 2 4" xfId="23085"/>
    <cellStyle name="ColStyle20 38 3" xfId="23086"/>
    <cellStyle name="ColStyle20 38 3 2" xfId="23087"/>
    <cellStyle name="ColStyle20 38 3 3" xfId="23088"/>
    <cellStyle name="ColStyle20 38 4" xfId="23089"/>
    <cellStyle name="ColStyle20 38 4 2" xfId="23090"/>
    <cellStyle name="ColStyle20 38 5" xfId="23091"/>
    <cellStyle name="ColStyle20 39" xfId="23092"/>
    <cellStyle name="ColStyle20 39 2" xfId="23093"/>
    <cellStyle name="ColStyle20 39 2 2" xfId="23094"/>
    <cellStyle name="ColStyle20 39 2 3" xfId="23095"/>
    <cellStyle name="ColStyle20 39 3" xfId="23096"/>
    <cellStyle name="ColStyle20 39 4" xfId="23097"/>
    <cellStyle name="ColStyle20 4" xfId="23098"/>
    <cellStyle name="ColStyle20 4 10" xfId="23099"/>
    <cellStyle name="ColStyle20 4 11" xfId="23100"/>
    <cellStyle name="ColStyle20 4 12" xfId="23101"/>
    <cellStyle name="ColStyle20 4 13" xfId="23102"/>
    <cellStyle name="ColStyle20 4 14" xfId="23103"/>
    <cellStyle name="ColStyle20 4 2" xfId="23104"/>
    <cellStyle name="ColStyle20 4 2 2" xfId="23105"/>
    <cellStyle name="ColStyle20 4 2 2 2" xfId="23106"/>
    <cellStyle name="ColStyle20 4 2 2 2 2" xfId="23107"/>
    <cellStyle name="ColStyle20 4 2 2 2 3" xfId="23108"/>
    <cellStyle name="ColStyle20 4 2 2 3" xfId="23109"/>
    <cellStyle name="ColStyle20 4 2 2 4" xfId="23110"/>
    <cellStyle name="ColStyle20 4 2 3" xfId="23111"/>
    <cellStyle name="ColStyle20 4 2 3 2" xfId="23112"/>
    <cellStyle name="ColStyle20 4 2 3 3" xfId="23113"/>
    <cellStyle name="ColStyle20 4 2 4" xfId="23114"/>
    <cellStyle name="ColStyle20 4 2 4 2" xfId="23115"/>
    <cellStyle name="ColStyle20 4 2 5" xfId="23116"/>
    <cellStyle name="ColStyle20 4 3" xfId="23117"/>
    <cellStyle name="ColStyle20 4 3 2" xfId="23118"/>
    <cellStyle name="ColStyle20 4 3 2 2" xfId="23119"/>
    <cellStyle name="ColStyle20 4 3 2 3" xfId="23120"/>
    <cellStyle name="ColStyle20 4 3 3" xfId="23121"/>
    <cellStyle name="ColStyle20 4 3 4" xfId="23122"/>
    <cellStyle name="ColStyle20 4 4" xfId="23123"/>
    <cellStyle name="ColStyle20 4 4 2" xfId="23124"/>
    <cellStyle name="ColStyle20 4 4 2 2" xfId="23125"/>
    <cellStyle name="ColStyle20 4 4 2 3" xfId="23126"/>
    <cellStyle name="ColStyle20 4 4 3" xfId="23127"/>
    <cellStyle name="ColStyle20 4 4 4" xfId="23128"/>
    <cellStyle name="ColStyle20 4 5" xfId="23129"/>
    <cellStyle name="ColStyle20 4 5 2" xfId="23130"/>
    <cellStyle name="ColStyle20 4 5 3" xfId="23131"/>
    <cellStyle name="ColStyle20 4 6" xfId="23132"/>
    <cellStyle name="ColStyle20 4 6 2" xfId="23133"/>
    <cellStyle name="ColStyle20 4 6 3" xfId="23134"/>
    <cellStyle name="ColStyle20 4 7" xfId="23135"/>
    <cellStyle name="ColStyle20 4 7 2" xfId="23136"/>
    <cellStyle name="ColStyle20 4 7 3" xfId="23137"/>
    <cellStyle name="ColStyle20 4 8" xfId="23138"/>
    <cellStyle name="ColStyle20 4 8 2" xfId="23139"/>
    <cellStyle name="ColStyle20 4 9" xfId="23140"/>
    <cellStyle name="ColStyle20 4 9 2" xfId="23141"/>
    <cellStyle name="ColStyle20 40" xfId="23142"/>
    <cellStyle name="ColStyle20 40 2" xfId="23143"/>
    <cellStyle name="ColStyle20 40 2 2" xfId="23144"/>
    <cellStyle name="ColStyle20 40 2 3" xfId="23145"/>
    <cellStyle name="ColStyle20 40 3" xfId="23146"/>
    <cellStyle name="ColStyle20 40 4" xfId="23147"/>
    <cellStyle name="ColStyle20 41" xfId="23148"/>
    <cellStyle name="ColStyle20 41 2" xfId="23149"/>
    <cellStyle name="ColStyle20 41 2 2" xfId="23150"/>
    <cellStyle name="ColStyle20 41 2 3" xfId="23151"/>
    <cellStyle name="ColStyle20 41 3" xfId="23152"/>
    <cellStyle name="ColStyle20 41 4" xfId="23153"/>
    <cellStyle name="ColStyle20 42" xfId="23154"/>
    <cellStyle name="ColStyle20 42 2" xfId="23155"/>
    <cellStyle name="ColStyle20 42 2 2" xfId="23156"/>
    <cellStyle name="ColStyle20 42 2 3" xfId="23157"/>
    <cellStyle name="ColStyle20 42 3" xfId="23158"/>
    <cellStyle name="ColStyle20 42 4" xfId="23159"/>
    <cellStyle name="ColStyle20 43" xfId="23160"/>
    <cellStyle name="ColStyle20 43 2" xfId="23161"/>
    <cellStyle name="ColStyle20 43 3" xfId="23162"/>
    <cellStyle name="ColStyle20 44" xfId="23163"/>
    <cellStyle name="ColStyle20 44 2" xfId="23164"/>
    <cellStyle name="ColStyle20 44 3" xfId="23165"/>
    <cellStyle name="ColStyle20 45" xfId="23166"/>
    <cellStyle name="ColStyle20 45 2" xfId="23167"/>
    <cellStyle name="ColStyle20 46" xfId="23168"/>
    <cellStyle name="ColStyle20 46 2" xfId="23169"/>
    <cellStyle name="ColStyle20 47" xfId="23170"/>
    <cellStyle name="ColStyle20 48" xfId="23171"/>
    <cellStyle name="ColStyle20 49" xfId="23172"/>
    <cellStyle name="ColStyle20 5" xfId="23173"/>
    <cellStyle name="ColStyle20 5 10" xfId="23174"/>
    <cellStyle name="ColStyle20 5 11" xfId="23175"/>
    <cellStyle name="ColStyle20 5 12" xfId="23176"/>
    <cellStyle name="ColStyle20 5 13" xfId="23177"/>
    <cellStyle name="ColStyle20 5 14" xfId="23178"/>
    <cellStyle name="ColStyle20 5 2" xfId="23179"/>
    <cellStyle name="ColStyle20 5 2 2" xfId="23180"/>
    <cellStyle name="ColStyle20 5 2 2 2" xfId="23181"/>
    <cellStyle name="ColStyle20 5 2 2 2 2" xfId="23182"/>
    <cellStyle name="ColStyle20 5 2 2 2 3" xfId="23183"/>
    <cellStyle name="ColStyle20 5 2 2 3" xfId="23184"/>
    <cellStyle name="ColStyle20 5 2 2 4" xfId="23185"/>
    <cellStyle name="ColStyle20 5 2 3" xfId="23186"/>
    <cellStyle name="ColStyle20 5 2 3 2" xfId="23187"/>
    <cellStyle name="ColStyle20 5 2 3 3" xfId="23188"/>
    <cellStyle name="ColStyle20 5 2 4" xfId="23189"/>
    <cellStyle name="ColStyle20 5 2 4 2" xfId="23190"/>
    <cellStyle name="ColStyle20 5 2 5" xfId="23191"/>
    <cellStyle name="ColStyle20 5 3" xfId="23192"/>
    <cellStyle name="ColStyle20 5 3 2" xfId="23193"/>
    <cellStyle name="ColStyle20 5 3 2 2" xfId="23194"/>
    <cellStyle name="ColStyle20 5 3 2 3" xfId="23195"/>
    <cellStyle name="ColStyle20 5 3 3" xfId="23196"/>
    <cellStyle name="ColStyle20 5 3 4" xfId="23197"/>
    <cellStyle name="ColStyle20 5 4" xfId="23198"/>
    <cellStyle name="ColStyle20 5 4 2" xfId="23199"/>
    <cellStyle name="ColStyle20 5 4 2 2" xfId="23200"/>
    <cellStyle name="ColStyle20 5 4 2 3" xfId="23201"/>
    <cellStyle name="ColStyle20 5 4 3" xfId="23202"/>
    <cellStyle name="ColStyle20 5 4 4" xfId="23203"/>
    <cellStyle name="ColStyle20 5 5" xfId="23204"/>
    <cellStyle name="ColStyle20 5 5 2" xfId="23205"/>
    <cellStyle name="ColStyle20 5 5 3" xfId="23206"/>
    <cellStyle name="ColStyle20 5 6" xfId="23207"/>
    <cellStyle name="ColStyle20 5 6 2" xfId="23208"/>
    <cellStyle name="ColStyle20 5 6 3" xfId="23209"/>
    <cellStyle name="ColStyle20 5 7" xfId="23210"/>
    <cellStyle name="ColStyle20 5 7 2" xfId="23211"/>
    <cellStyle name="ColStyle20 5 7 3" xfId="23212"/>
    <cellStyle name="ColStyle20 5 8" xfId="23213"/>
    <cellStyle name="ColStyle20 5 8 2" xfId="23214"/>
    <cellStyle name="ColStyle20 5 9" xfId="23215"/>
    <cellStyle name="ColStyle20 5 9 2" xfId="23216"/>
    <cellStyle name="ColStyle20 50" xfId="23217"/>
    <cellStyle name="ColStyle20 51" xfId="23218"/>
    <cellStyle name="ColStyle20 52" xfId="23219"/>
    <cellStyle name="ColStyle20 53" xfId="23220"/>
    <cellStyle name="ColStyle20 54" xfId="23221"/>
    <cellStyle name="ColStyle20 55" xfId="23222"/>
    <cellStyle name="ColStyle20 6" xfId="23223"/>
    <cellStyle name="ColStyle20 6 10" xfId="23224"/>
    <cellStyle name="ColStyle20 6 11" xfId="23225"/>
    <cellStyle name="ColStyle20 6 12" xfId="23226"/>
    <cellStyle name="ColStyle20 6 13" xfId="23227"/>
    <cellStyle name="ColStyle20 6 14" xfId="23228"/>
    <cellStyle name="ColStyle20 6 2" xfId="23229"/>
    <cellStyle name="ColStyle20 6 2 2" xfId="23230"/>
    <cellStyle name="ColStyle20 6 2 2 2" xfId="23231"/>
    <cellStyle name="ColStyle20 6 2 2 2 2" xfId="23232"/>
    <cellStyle name="ColStyle20 6 2 2 2 3" xfId="23233"/>
    <cellStyle name="ColStyle20 6 2 2 3" xfId="23234"/>
    <cellStyle name="ColStyle20 6 2 2 4" xfId="23235"/>
    <cellStyle name="ColStyle20 6 2 3" xfId="23236"/>
    <cellStyle name="ColStyle20 6 2 3 2" xfId="23237"/>
    <cellStyle name="ColStyle20 6 2 3 3" xfId="23238"/>
    <cellStyle name="ColStyle20 6 2 4" xfId="23239"/>
    <cellStyle name="ColStyle20 6 2 4 2" xfId="23240"/>
    <cellStyle name="ColStyle20 6 2 5" xfId="23241"/>
    <cellStyle name="ColStyle20 6 3" xfId="23242"/>
    <cellStyle name="ColStyle20 6 3 2" xfId="23243"/>
    <cellStyle name="ColStyle20 6 3 2 2" xfId="23244"/>
    <cellStyle name="ColStyle20 6 3 2 3" xfId="23245"/>
    <cellStyle name="ColStyle20 6 3 3" xfId="23246"/>
    <cellStyle name="ColStyle20 6 3 4" xfId="23247"/>
    <cellStyle name="ColStyle20 6 4" xfId="23248"/>
    <cellStyle name="ColStyle20 6 4 2" xfId="23249"/>
    <cellStyle name="ColStyle20 6 4 2 2" xfId="23250"/>
    <cellStyle name="ColStyle20 6 4 2 3" xfId="23251"/>
    <cellStyle name="ColStyle20 6 4 3" xfId="23252"/>
    <cellStyle name="ColStyle20 6 4 4" xfId="23253"/>
    <cellStyle name="ColStyle20 6 5" xfId="23254"/>
    <cellStyle name="ColStyle20 6 5 2" xfId="23255"/>
    <cellStyle name="ColStyle20 6 5 3" xfId="23256"/>
    <cellStyle name="ColStyle20 6 6" xfId="23257"/>
    <cellStyle name="ColStyle20 6 6 2" xfId="23258"/>
    <cellStyle name="ColStyle20 6 6 3" xfId="23259"/>
    <cellStyle name="ColStyle20 6 7" xfId="23260"/>
    <cellStyle name="ColStyle20 6 7 2" xfId="23261"/>
    <cellStyle name="ColStyle20 6 7 3" xfId="23262"/>
    <cellStyle name="ColStyle20 6 8" xfId="23263"/>
    <cellStyle name="ColStyle20 6 8 2" xfId="23264"/>
    <cellStyle name="ColStyle20 6 9" xfId="23265"/>
    <cellStyle name="ColStyle20 6 9 2" xfId="23266"/>
    <cellStyle name="ColStyle20 7" xfId="23267"/>
    <cellStyle name="ColStyle20 7 10" xfId="23268"/>
    <cellStyle name="ColStyle20 7 2" xfId="23269"/>
    <cellStyle name="ColStyle20 7 2 2" xfId="23270"/>
    <cellStyle name="ColStyle20 7 2 2 2" xfId="23271"/>
    <cellStyle name="ColStyle20 7 2 2 2 2" xfId="23272"/>
    <cellStyle name="ColStyle20 7 2 2 2 3" xfId="23273"/>
    <cellStyle name="ColStyle20 7 2 2 3" xfId="23274"/>
    <cellStyle name="ColStyle20 7 2 2 4" xfId="23275"/>
    <cellStyle name="ColStyle20 7 2 3" xfId="23276"/>
    <cellStyle name="ColStyle20 7 2 3 2" xfId="23277"/>
    <cellStyle name="ColStyle20 7 2 3 3" xfId="23278"/>
    <cellStyle name="ColStyle20 7 2 4" xfId="23279"/>
    <cellStyle name="ColStyle20 7 2 4 2" xfId="23280"/>
    <cellStyle name="ColStyle20 7 2 5" xfId="23281"/>
    <cellStyle name="ColStyle20 7 3" xfId="23282"/>
    <cellStyle name="ColStyle20 7 3 2" xfId="23283"/>
    <cellStyle name="ColStyle20 7 3 2 2" xfId="23284"/>
    <cellStyle name="ColStyle20 7 3 2 3" xfId="23285"/>
    <cellStyle name="ColStyle20 7 3 3" xfId="23286"/>
    <cellStyle name="ColStyle20 7 3 4" xfId="23287"/>
    <cellStyle name="ColStyle20 7 4" xfId="23288"/>
    <cellStyle name="ColStyle20 7 4 2" xfId="23289"/>
    <cellStyle name="ColStyle20 7 4 2 2" xfId="23290"/>
    <cellStyle name="ColStyle20 7 4 2 3" xfId="23291"/>
    <cellStyle name="ColStyle20 7 4 3" xfId="23292"/>
    <cellStyle name="ColStyle20 7 4 4" xfId="23293"/>
    <cellStyle name="ColStyle20 7 5" xfId="23294"/>
    <cellStyle name="ColStyle20 7 5 2" xfId="23295"/>
    <cellStyle name="ColStyle20 7 5 3" xfId="23296"/>
    <cellStyle name="ColStyle20 7 6" xfId="23297"/>
    <cellStyle name="ColStyle20 7 6 2" xfId="23298"/>
    <cellStyle name="ColStyle20 7 6 3" xfId="23299"/>
    <cellStyle name="ColStyle20 7 7" xfId="23300"/>
    <cellStyle name="ColStyle20 7 7 2" xfId="23301"/>
    <cellStyle name="ColStyle20 7 7 3" xfId="23302"/>
    <cellStyle name="ColStyle20 7 8" xfId="23303"/>
    <cellStyle name="ColStyle20 7 9" xfId="23304"/>
    <cellStyle name="ColStyle20 8" xfId="23305"/>
    <cellStyle name="ColStyle20 8 10" xfId="23306"/>
    <cellStyle name="ColStyle20 8 2" xfId="23307"/>
    <cellStyle name="ColStyle20 8 2 2" xfId="23308"/>
    <cellStyle name="ColStyle20 8 2 2 2" xfId="23309"/>
    <cellStyle name="ColStyle20 8 2 2 2 2" xfId="23310"/>
    <cellStyle name="ColStyle20 8 2 2 2 3" xfId="23311"/>
    <cellStyle name="ColStyle20 8 2 2 3" xfId="23312"/>
    <cellStyle name="ColStyle20 8 2 2 4" xfId="23313"/>
    <cellStyle name="ColStyle20 8 2 3" xfId="23314"/>
    <cellStyle name="ColStyle20 8 2 3 2" xfId="23315"/>
    <cellStyle name="ColStyle20 8 2 3 3" xfId="23316"/>
    <cellStyle name="ColStyle20 8 2 4" xfId="23317"/>
    <cellStyle name="ColStyle20 8 2 4 2" xfId="23318"/>
    <cellStyle name="ColStyle20 8 2 5" xfId="23319"/>
    <cellStyle name="ColStyle20 8 3" xfId="23320"/>
    <cellStyle name="ColStyle20 8 3 2" xfId="23321"/>
    <cellStyle name="ColStyle20 8 3 2 2" xfId="23322"/>
    <cellStyle name="ColStyle20 8 3 2 3" xfId="23323"/>
    <cellStyle name="ColStyle20 8 3 3" xfId="23324"/>
    <cellStyle name="ColStyle20 8 3 4" xfId="23325"/>
    <cellStyle name="ColStyle20 8 4" xfId="23326"/>
    <cellStyle name="ColStyle20 8 4 2" xfId="23327"/>
    <cellStyle name="ColStyle20 8 4 2 2" xfId="23328"/>
    <cellStyle name="ColStyle20 8 4 2 3" xfId="23329"/>
    <cellStyle name="ColStyle20 8 4 3" xfId="23330"/>
    <cellStyle name="ColStyle20 8 4 4" xfId="23331"/>
    <cellStyle name="ColStyle20 8 5" xfId="23332"/>
    <cellStyle name="ColStyle20 8 5 2" xfId="23333"/>
    <cellStyle name="ColStyle20 8 5 3" xfId="23334"/>
    <cellStyle name="ColStyle20 8 6" xfId="23335"/>
    <cellStyle name="ColStyle20 8 6 2" xfId="23336"/>
    <cellStyle name="ColStyle20 8 6 3" xfId="23337"/>
    <cellStyle name="ColStyle20 8 7" xfId="23338"/>
    <cellStyle name="ColStyle20 8 7 2" xfId="23339"/>
    <cellStyle name="ColStyle20 8 7 3" xfId="23340"/>
    <cellStyle name="ColStyle20 8 8" xfId="23341"/>
    <cellStyle name="ColStyle20 8 9" xfId="23342"/>
    <cellStyle name="ColStyle20 9" xfId="23343"/>
    <cellStyle name="ColStyle20 9 10" xfId="23344"/>
    <cellStyle name="ColStyle20 9 2" xfId="23345"/>
    <cellStyle name="ColStyle20 9 2 2" xfId="23346"/>
    <cellStyle name="ColStyle20 9 2 2 2" xfId="23347"/>
    <cellStyle name="ColStyle20 9 2 2 2 2" xfId="23348"/>
    <cellStyle name="ColStyle20 9 2 2 2 3" xfId="23349"/>
    <cellStyle name="ColStyle20 9 2 2 3" xfId="23350"/>
    <cellStyle name="ColStyle20 9 2 2 4" xfId="23351"/>
    <cellStyle name="ColStyle20 9 2 3" xfId="23352"/>
    <cellStyle name="ColStyle20 9 2 3 2" xfId="23353"/>
    <cellStyle name="ColStyle20 9 2 3 3" xfId="23354"/>
    <cellStyle name="ColStyle20 9 2 4" xfId="23355"/>
    <cellStyle name="ColStyle20 9 2 4 2" xfId="23356"/>
    <cellStyle name="ColStyle20 9 2 5" xfId="23357"/>
    <cellStyle name="ColStyle20 9 3" xfId="23358"/>
    <cellStyle name="ColStyle20 9 3 2" xfId="23359"/>
    <cellStyle name="ColStyle20 9 3 2 2" xfId="23360"/>
    <cellStyle name="ColStyle20 9 3 2 3" xfId="23361"/>
    <cellStyle name="ColStyle20 9 3 3" xfId="23362"/>
    <cellStyle name="ColStyle20 9 3 4" xfId="23363"/>
    <cellStyle name="ColStyle20 9 4" xfId="23364"/>
    <cellStyle name="ColStyle20 9 4 2" xfId="23365"/>
    <cellStyle name="ColStyle20 9 4 2 2" xfId="23366"/>
    <cellStyle name="ColStyle20 9 4 2 3" xfId="23367"/>
    <cellStyle name="ColStyle20 9 4 3" xfId="23368"/>
    <cellStyle name="ColStyle20 9 4 4" xfId="23369"/>
    <cellStyle name="ColStyle20 9 5" xfId="23370"/>
    <cellStyle name="ColStyle20 9 5 2" xfId="23371"/>
    <cellStyle name="ColStyle20 9 5 3" xfId="23372"/>
    <cellStyle name="ColStyle20 9 6" xfId="23373"/>
    <cellStyle name="ColStyle20 9 6 2" xfId="23374"/>
    <cellStyle name="ColStyle20 9 6 3" xfId="23375"/>
    <cellStyle name="ColStyle20 9 7" xfId="23376"/>
    <cellStyle name="ColStyle20 9 7 2" xfId="23377"/>
    <cellStyle name="ColStyle20 9 7 3" xfId="23378"/>
    <cellStyle name="ColStyle20 9 8" xfId="23379"/>
    <cellStyle name="ColStyle20 9 9" xfId="23380"/>
    <cellStyle name="ColStyle21" xfId="23381"/>
    <cellStyle name="ColStyle21 10" xfId="23382"/>
    <cellStyle name="ColStyle21 10 10" xfId="23383"/>
    <cellStyle name="ColStyle21 10 2" xfId="23384"/>
    <cellStyle name="ColStyle21 10 2 2" xfId="23385"/>
    <cellStyle name="ColStyle21 10 2 2 2" xfId="23386"/>
    <cellStyle name="ColStyle21 10 2 2 2 2" xfId="23387"/>
    <cellStyle name="ColStyle21 10 2 2 2 3" xfId="23388"/>
    <cellStyle name="ColStyle21 10 2 2 3" xfId="23389"/>
    <cellStyle name="ColStyle21 10 2 2 4" xfId="23390"/>
    <cellStyle name="ColStyle21 10 2 3" xfId="23391"/>
    <cellStyle name="ColStyle21 10 2 3 2" xfId="23392"/>
    <cellStyle name="ColStyle21 10 2 3 3" xfId="23393"/>
    <cellStyle name="ColStyle21 10 2 4" xfId="23394"/>
    <cellStyle name="ColStyle21 10 2 4 2" xfId="23395"/>
    <cellStyle name="ColStyle21 10 2 5" xfId="23396"/>
    <cellStyle name="ColStyle21 10 3" xfId="23397"/>
    <cellStyle name="ColStyle21 10 3 2" xfId="23398"/>
    <cellStyle name="ColStyle21 10 3 2 2" xfId="23399"/>
    <cellStyle name="ColStyle21 10 3 2 3" xfId="23400"/>
    <cellStyle name="ColStyle21 10 3 3" xfId="23401"/>
    <cellStyle name="ColStyle21 10 3 4" xfId="23402"/>
    <cellStyle name="ColStyle21 10 4" xfId="23403"/>
    <cellStyle name="ColStyle21 10 4 2" xfId="23404"/>
    <cellStyle name="ColStyle21 10 4 2 2" xfId="23405"/>
    <cellStyle name="ColStyle21 10 4 2 3" xfId="23406"/>
    <cellStyle name="ColStyle21 10 4 3" xfId="23407"/>
    <cellStyle name="ColStyle21 10 4 4" xfId="23408"/>
    <cellStyle name="ColStyle21 10 5" xfId="23409"/>
    <cellStyle name="ColStyle21 10 5 2" xfId="23410"/>
    <cellStyle name="ColStyle21 10 5 3" xfId="23411"/>
    <cellStyle name="ColStyle21 10 6" xfId="23412"/>
    <cellStyle name="ColStyle21 10 6 2" xfId="23413"/>
    <cellStyle name="ColStyle21 10 6 3" xfId="23414"/>
    <cellStyle name="ColStyle21 10 7" xfId="23415"/>
    <cellStyle name="ColStyle21 10 7 2" xfId="23416"/>
    <cellStyle name="ColStyle21 10 7 3" xfId="23417"/>
    <cellStyle name="ColStyle21 10 8" xfId="23418"/>
    <cellStyle name="ColStyle21 10 9" xfId="23419"/>
    <cellStyle name="ColStyle21 11" xfId="23420"/>
    <cellStyle name="ColStyle21 11 10" xfId="23421"/>
    <cellStyle name="ColStyle21 11 2" xfId="23422"/>
    <cellStyle name="ColStyle21 11 2 2" xfId="23423"/>
    <cellStyle name="ColStyle21 11 2 2 2" xfId="23424"/>
    <cellStyle name="ColStyle21 11 2 2 2 2" xfId="23425"/>
    <cellStyle name="ColStyle21 11 2 2 2 3" xfId="23426"/>
    <cellStyle name="ColStyle21 11 2 2 3" xfId="23427"/>
    <cellStyle name="ColStyle21 11 2 2 4" xfId="23428"/>
    <cellStyle name="ColStyle21 11 2 3" xfId="23429"/>
    <cellStyle name="ColStyle21 11 2 3 2" xfId="23430"/>
    <cellStyle name="ColStyle21 11 2 3 3" xfId="23431"/>
    <cellStyle name="ColStyle21 11 2 4" xfId="23432"/>
    <cellStyle name="ColStyle21 11 2 4 2" xfId="23433"/>
    <cellStyle name="ColStyle21 11 2 5" xfId="23434"/>
    <cellStyle name="ColStyle21 11 3" xfId="23435"/>
    <cellStyle name="ColStyle21 11 3 2" xfId="23436"/>
    <cellStyle name="ColStyle21 11 3 2 2" xfId="23437"/>
    <cellStyle name="ColStyle21 11 3 2 3" xfId="23438"/>
    <cellStyle name="ColStyle21 11 3 3" xfId="23439"/>
    <cellStyle name="ColStyle21 11 3 4" xfId="23440"/>
    <cellStyle name="ColStyle21 11 4" xfId="23441"/>
    <cellStyle name="ColStyle21 11 4 2" xfId="23442"/>
    <cellStyle name="ColStyle21 11 4 2 2" xfId="23443"/>
    <cellStyle name="ColStyle21 11 4 2 3" xfId="23444"/>
    <cellStyle name="ColStyle21 11 4 3" xfId="23445"/>
    <cellStyle name="ColStyle21 11 4 4" xfId="23446"/>
    <cellStyle name="ColStyle21 11 5" xfId="23447"/>
    <cellStyle name="ColStyle21 11 5 2" xfId="23448"/>
    <cellStyle name="ColStyle21 11 5 3" xfId="23449"/>
    <cellStyle name="ColStyle21 11 6" xfId="23450"/>
    <cellStyle name="ColStyle21 11 6 2" xfId="23451"/>
    <cellStyle name="ColStyle21 11 6 3" xfId="23452"/>
    <cellStyle name="ColStyle21 11 7" xfId="23453"/>
    <cellStyle name="ColStyle21 11 7 2" xfId="23454"/>
    <cellStyle name="ColStyle21 11 7 3" xfId="23455"/>
    <cellStyle name="ColStyle21 11 8" xfId="23456"/>
    <cellStyle name="ColStyle21 11 9" xfId="23457"/>
    <cellStyle name="ColStyle21 12" xfId="23458"/>
    <cellStyle name="ColStyle21 12 10" xfId="23459"/>
    <cellStyle name="ColStyle21 12 2" xfId="23460"/>
    <cellStyle name="ColStyle21 12 2 2" xfId="23461"/>
    <cellStyle name="ColStyle21 12 2 2 2" xfId="23462"/>
    <cellStyle name="ColStyle21 12 2 2 2 2" xfId="23463"/>
    <cellStyle name="ColStyle21 12 2 2 2 3" xfId="23464"/>
    <cellStyle name="ColStyle21 12 2 2 3" xfId="23465"/>
    <cellStyle name="ColStyle21 12 2 2 4" xfId="23466"/>
    <cellStyle name="ColStyle21 12 2 3" xfId="23467"/>
    <cellStyle name="ColStyle21 12 2 3 2" xfId="23468"/>
    <cellStyle name="ColStyle21 12 2 3 3" xfId="23469"/>
    <cellStyle name="ColStyle21 12 2 4" xfId="23470"/>
    <cellStyle name="ColStyle21 12 2 4 2" xfId="23471"/>
    <cellStyle name="ColStyle21 12 2 5" xfId="23472"/>
    <cellStyle name="ColStyle21 12 3" xfId="23473"/>
    <cellStyle name="ColStyle21 12 3 2" xfId="23474"/>
    <cellStyle name="ColStyle21 12 3 2 2" xfId="23475"/>
    <cellStyle name="ColStyle21 12 3 2 3" xfId="23476"/>
    <cellStyle name="ColStyle21 12 3 3" xfId="23477"/>
    <cellStyle name="ColStyle21 12 3 4" xfId="23478"/>
    <cellStyle name="ColStyle21 12 4" xfId="23479"/>
    <cellStyle name="ColStyle21 12 4 2" xfId="23480"/>
    <cellStyle name="ColStyle21 12 4 2 2" xfId="23481"/>
    <cellStyle name="ColStyle21 12 4 2 3" xfId="23482"/>
    <cellStyle name="ColStyle21 12 4 3" xfId="23483"/>
    <cellStyle name="ColStyle21 12 4 4" xfId="23484"/>
    <cellStyle name="ColStyle21 12 5" xfId="23485"/>
    <cellStyle name="ColStyle21 12 5 2" xfId="23486"/>
    <cellStyle name="ColStyle21 12 5 3" xfId="23487"/>
    <cellStyle name="ColStyle21 12 6" xfId="23488"/>
    <cellStyle name="ColStyle21 12 6 2" xfId="23489"/>
    <cellStyle name="ColStyle21 12 6 3" xfId="23490"/>
    <cellStyle name="ColStyle21 12 7" xfId="23491"/>
    <cellStyle name="ColStyle21 12 7 2" xfId="23492"/>
    <cellStyle name="ColStyle21 12 7 3" xfId="23493"/>
    <cellStyle name="ColStyle21 12 8" xfId="23494"/>
    <cellStyle name="ColStyle21 12 9" xfId="23495"/>
    <cellStyle name="ColStyle21 13" xfId="23496"/>
    <cellStyle name="ColStyle21 13 10" xfId="23497"/>
    <cellStyle name="ColStyle21 13 2" xfId="23498"/>
    <cellStyle name="ColStyle21 13 2 2" xfId="23499"/>
    <cellStyle name="ColStyle21 13 2 2 2" xfId="23500"/>
    <cellStyle name="ColStyle21 13 2 2 2 2" xfId="23501"/>
    <cellStyle name="ColStyle21 13 2 2 2 3" xfId="23502"/>
    <cellStyle name="ColStyle21 13 2 2 3" xfId="23503"/>
    <cellStyle name="ColStyle21 13 2 2 4" xfId="23504"/>
    <cellStyle name="ColStyle21 13 2 3" xfId="23505"/>
    <cellStyle name="ColStyle21 13 2 3 2" xfId="23506"/>
    <cellStyle name="ColStyle21 13 2 3 3" xfId="23507"/>
    <cellStyle name="ColStyle21 13 2 4" xfId="23508"/>
    <cellStyle name="ColStyle21 13 2 4 2" xfId="23509"/>
    <cellStyle name="ColStyle21 13 2 5" xfId="23510"/>
    <cellStyle name="ColStyle21 13 3" xfId="23511"/>
    <cellStyle name="ColStyle21 13 3 2" xfId="23512"/>
    <cellStyle name="ColStyle21 13 3 2 2" xfId="23513"/>
    <cellStyle name="ColStyle21 13 3 2 3" xfId="23514"/>
    <cellStyle name="ColStyle21 13 3 3" xfId="23515"/>
    <cellStyle name="ColStyle21 13 3 4" xfId="23516"/>
    <cellStyle name="ColStyle21 13 4" xfId="23517"/>
    <cellStyle name="ColStyle21 13 4 2" xfId="23518"/>
    <cellStyle name="ColStyle21 13 4 2 2" xfId="23519"/>
    <cellStyle name="ColStyle21 13 4 2 3" xfId="23520"/>
    <cellStyle name="ColStyle21 13 4 3" xfId="23521"/>
    <cellStyle name="ColStyle21 13 4 4" xfId="23522"/>
    <cellStyle name="ColStyle21 13 5" xfId="23523"/>
    <cellStyle name="ColStyle21 13 5 2" xfId="23524"/>
    <cellStyle name="ColStyle21 13 5 3" xfId="23525"/>
    <cellStyle name="ColStyle21 13 6" xfId="23526"/>
    <cellStyle name="ColStyle21 13 6 2" xfId="23527"/>
    <cellStyle name="ColStyle21 13 6 3" xfId="23528"/>
    <cellStyle name="ColStyle21 13 7" xfId="23529"/>
    <cellStyle name="ColStyle21 13 7 2" xfId="23530"/>
    <cellStyle name="ColStyle21 13 7 3" xfId="23531"/>
    <cellStyle name="ColStyle21 13 8" xfId="23532"/>
    <cellStyle name="ColStyle21 13 9" xfId="23533"/>
    <cellStyle name="ColStyle21 14" xfId="23534"/>
    <cellStyle name="ColStyle21 14 10" xfId="23535"/>
    <cellStyle name="ColStyle21 14 2" xfId="23536"/>
    <cellStyle name="ColStyle21 14 2 2" xfId="23537"/>
    <cellStyle name="ColStyle21 14 2 2 2" xfId="23538"/>
    <cellStyle name="ColStyle21 14 2 2 2 2" xfId="23539"/>
    <cellStyle name="ColStyle21 14 2 2 2 3" xfId="23540"/>
    <cellStyle name="ColStyle21 14 2 2 3" xfId="23541"/>
    <cellStyle name="ColStyle21 14 2 2 4" xfId="23542"/>
    <cellStyle name="ColStyle21 14 2 3" xfId="23543"/>
    <cellStyle name="ColStyle21 14 2 3 2" xfId="23544"/>
    <cellStyle name="ColStyle21 14 2 3 3" xfId="23545"/>
    <cellStyle name="ColStyle21 14 2 4" xfId="23546"/>
    <cellStyle name="ColStyle21 14 2 4 2" xfId="23547"/>
    <cellStyle name="ColStyle21 14 2 5" xfId="23548"/>
    <cellStyle name="ColStyle21 14 3" xfId="23549"/>
    <cellStyle name="ColStyle21 14 3 2" xfId="23550"/>
    <cellStyle name="ColStyle21 14 3 2 2" xfId="23551"/>
    <cellStyle name="ColStyle21 14 3 2 3" xfId="23552"/>
    <cellStyle name="ColStyle21 14 3 3" xfId="23553"/>
    <cellStyle name="ColStyle21 14 3 4" xfId="23554"/>
    <cellStyle name="ColStyle21 14 4" xfId="23555"/>
    <cellStyle name="ColStyle21 14 4 2" xfId="23556"/>
    <cellStyle name="ColStyle21 14 4 2 2" xfId="23557"/>
    <cellStyle name="ColStyle21 14 4 2 3" xfId="23558"/>
    <cellStyle name="ColStyle21 14 4 3" xfId="23559"/>
    <cellStyle name="ColStyle21 14 4 4" xfId="23560"/>
    <cellStyle name="ColStyle21 14 5" xfId="23561"/>
    <cellStyle name="ColStyle21 14 5 2" xfId="23562"/>
    <cellStyle name="ColStyle21 14 5 3" xfId="23563"/>
    <cellStyle name="ColStyle21 14 6" xfId="23564"/>
    <cellStyle name="ColStyle21 14 6 2" xfId="23565"/>
    <cellStyle name="ColStyle21 14 6 3" xfId="23566"/>
    <cellStyle name="ColStyle21 14 7" xfId="23567"/>
    <cellStyle name="ColStyle21 14 7 2" xfId="23568"/>
    <cellStyle name="ColStyle21 14 7 3" xfId="23569"/>
    <cellStyle name="ColStyle21 14 8" xfId="23570"/>
    <cellStyle name="ColStyle21 14 9" xfId="23571"/>
    <cellStyle name="ColStyle21 15" xfId="23572"/>
    <cellStyle name="ColStyle21 15 10" xfId="23573"/>
    <cellStyle name="ColStyle21 15 2" xfId="23574"/>
    <cellStyle name="ColStyle21 15 2 2" xfId="23575"/>
    <cellStyle name="ColStyle21 15 2 2 2" xfId="23576"/>
    <cellStyle name="ColStyle21 15 2 2 2 2" xfId="23577"/>
    <cellStyle name="ColStyle21 15 2 2 2 3" xfId="23578"/>
    <cellStyle name="ColStyle21 15 2 2 3" xfId="23579"/>
    <cellStyle name="ColStyle21 15 2 2 4" xfId="23580"/>
    <cellStyle name="ColStyle21 15 2 3" xfId="23581"/>
    <cellStyle name="ColStyle21 15 2 3 2" xfId="23582"/>
    <cellStyle name="ColStyle21 15 2 3 3" xfId="23583"/>
    <cellStyle name="ColStyle21 15 2 4" xfId="23584"/>
    <cellStyle name="ColStyle21 15 2 4 2" xfId="23585"/>
    <cellStyle name="ColStyle21 15 2 5" xfId="23586"/>
    <cellStyle name="ColStyle21 15 3" xfId="23587"/>
    <cellStyle name="ColStyle21 15 3 2" xfId="23588"/>
    <cellStyle name="ColStyle21 15 3 2 2" xfId="23589"/>
    <cellStyle name="ColStyle21 15 3 2 3" xfId="23590"/>
    <cellStyle name="ColStyle21 15 3 3" xfId="23591"/>
    <cellStyle name="ColStyle21 15 3 4" xfId="23592"/>
    <cellStyle name="ColStyle21 15 4" xfId="23593"/>
    <cellStyle name="ColStyle21 15 4 2" xfId="23594"/>
    <cellStyle name="ColStyle21 15 4 2 2" xfId="23595"/>
    <cellStyle name="ColStyle21 15 4 2 3" xfId="23596"/>
    <cellStyle name="ColStyle21 15 4 3" xfId="23597"/>
    <cellStyle name="ColStyle21 15 4 4" xfId="23598"/>
    <cellStyle name="ColStyle21 15 5" xfId="23599"/>
    <cellStyle name="ColStyle21 15 5 2" xfId="23600"/>
    <cellStyle name="ColStyle21 15 5 3" xfId="23601"/>
    <cellStyle name="ColStyle21 15 6" xfId="23602"/>
    <cellStyle name="ColStyle21 15 6 2" xfId="23603"/>
    <cellStyle name="ColStyle21 15 6 3" xfId="23604"/>
    <cellStyle name="ColStyle21 15 7" xfId="23605"/>
    <cellStyle name="ColStyle21 15 7 2" xfId="23606"/>
    <cellStyle name="ColStyle21 15 7 3" xfId="23607"/>
    <cellStyle name="ColStyle21 15 8" xfId="23608"/>
    <cellStyle name="ColStyle21 15 9" xfId="23609"/>
    <cellStyle name="ColStyle21 16" xfId="23610"/>
    <cellStyle name="ColStyle21 16 10" xfId="23611"/>
    <cellStyle name="ColStyle21 16 2" xfId="23612"/>
    <cellStyle name="ColStyle21 16 2 2" xfId="23613"/>
    <cellStyle name="ColStyle21 16 2 2 2" xfId="23614"/>
    <cellStyle name="ColStyle21 16 2 2 2 2" xfId="23615"/>
    <cellStyle name="ColStyle21 16 2 2 2 3" xfId="23616"/>
    <cellStyle name="ColStyle21 16 2 2 3" xfId="23617"/>
    <cellStyle name="ColStyle21 16 2 2 4" xfId="23618"/>
    <cellStyle name="ColStyle21 16 2 3" xfId="23619"/>
    <cellStyle name="ColStyle21 16 2 3 2" xfId="23620"/>
    <cellStyle name="ColStyle21 16 2 3 3" xfId="23621"/>
    <cellStyle name="ColStyle21 16 2 4" xfId="23622"/>
    <cellStyle name="ColStyle21 16 2 4 2" xfId="23623"/>
    <cellStyle name="ColStyle21 16 2 5" xfId="23624"/>
    <cellStyle name="ColStyle21 16 3" xfId="23625"/>
    <cellStyle name="ColStyle21 16 3 2" xfId="23626"/>
    <cellStyle name="ColStyle21 16 3 2 2" xfId="23627"/>
    <cellStyle name="ColStyle21 16 3 2 3" xfId="23628"/>
    <cellStyle name="ColStyle21 16 3 3" xfId="23629"/>
    <cellStyle name="ColStyle21 16 3 4" xfId="23630"/>
    <cellStyle name="ColStyle21 16 4" xfId="23631"/>
    <cellStyle name="ColStyle21 16 4 2" xfId="23632"/>
    <cellStyle name="ColStyle21 16 4 2 2" xfId="23633"/>
    <cellStyle name="ColStyle21 16 4 2 3" xfId="23634"/>
    <cellStyle name="ColStyle21 16 4 3" xfId="23635"/>
    <cellStyle name="ColStyle21 16 4 4" xfId="23636"/>
    <cellStyle name="ColStyle21 16 5" xfId="23637"/>
    <cellStyle name="ColStyle21 16 5 2" xfId="23638"/>
    <cellStyle name="ColStyle21 16 5 3" xfId="23639"/>
    <cellStyle name="ColStyle21 16 6" xfId="23640"/>
    <cellStyle name="ColStyle21 16 6 2" xfId="23641"/>
    <cellStyle name="ColStyle21 16 6 3" xfId="23642"/>
    <cellStyle name="ColStyle21 16 7" xfId="23643"/>
    <cellStyle name="ColStyle21 16 7 2" xfId="23644"/>
    <cellStyle name="ColStyle21 16 7 3" xfId="23645"/>
    <cellStyle name="ColStyle21 16 8" xfId="23646"/>
    <cellStyle name="ColStyle21 16 9" xfId="23647"/>
    <cellStyle name="ColStyle21 17" xfId="23648"/>
    <cellStyle name="ColStyle21 17 10" xfId="23649"/>
    <cellStyle name="ColStyle21 17 2" xfId="23650"/>
    <cellStyle name="ColStyle21 17 2 2" xfId="23651"/>
    <cellStyle name="ColStyle21 17 2 2 2" xfId="23652"/>
    <cellStyle name="ColStyle21 17 2 2 2 2" xfId="23653"/>
    <cellStyle name="ColStyle21 17 2 2 2 3" xfId="23654"/>
    <cellStyle name="ColStyle21 17 2 2 3" xfId="23655"/>
    <cellStyle name="ColStyle21 17 2 2 4" xfId="23656"/>
    <cellStyle name="ColStyle21 17 2 3" xfId="23657"/>
    <cellStyle name="ColStyle21 17 2 3 2" xfId="23658"/>
    <cellStyle name="ColStyle21 17 2 3 3" xfId="23659"/>
    <cellStyle name="ColStyle21 17 2 4" xfId="23660"/>
    <cellStyle name="ColStyle21 17 2 4 2" xfId="23661"/>
    <cellStyle name="ColStyle21 17 2 5" xfId="23662"/>
    <cellStyle name="ColStyle21 17 3" xfId="23663"/>
    <cellStyle name="ColStyle21 17 3 2" xfId="23664"/>
    <cellStyle name="ColStyle21 17 3 2 2" xfId="23665"/>
    <cellStyle name="ColStyle21 17 3 2 3" xfId="23666"/>
    <cellStyle name="ColStyle21 17 3 3" xfId="23667"/>
    <cellStyle name="ColStyle21 17 3 4" xfId="23668"/>
    <cellStyle name="ColStyle21 17 4" xfId="23669"/>
    <cellStyle name="ColStyle21 17 4 2" xfId="23670"/>
    <cellStyle name="ColStyle21 17 4 2 2" xfId="23671"/>
    <cellStyle name="ColStyle21 17 4 2 3" xfId="23672"/>
    <cellStyle name="ColStyle21 17 4 3" xfId="23673"/>
    <cellStyle name="ColStyle21 17 4 4" xfId="23674"/>
    <cellStyle name="ColStyle21 17 5" xfId="23675"/>
    <cellStyle name="ColStyle21 17 5 2" xfId="23676"/>
    <cellStyle name="ColStyle21 17 5 3" xfId="23677"/>
    <cellStyle name="ColStyle21 17 6" xfId="23678"/>
    <cellStyle name="ColStyle21 17 6 2" xfId="23679"/>
    <cellStyle name="ColStyle21 17 6 3" xfId="23680"/>
    <cellStyle name="ColStyle21 17 7" xfId="23681"/>
    <cellStyle name="ColStyle21 17 7 2" xfId="23682"/>
    <cellStyle name="ColStyle21 17 7 3" xfId="23683"/>
    <cellStyle name="ColStyle21 17 8" xfId="23684"/>
    <cellStyle name="ColStyle21 17 9" xfId="23685"/>
    <cellStyle name="ColStyle21 18" xfId="23686"/>
    <cellStyle name="ColStyle21 18 10" xfId="23687"/>
    <cellStyle name="ColStyle21 18 2" xfId="23688"/>
    <cellStyle name="ColStyle21 18 2 2" xfId="23689"/>
    <cellStyle name="ColStyle21 18 2 2 2" xfId="23690"/>
    <cellStyle name="ColStyle21 18 2 2 2 2" xfId="23691"/>
    <cellStyle name="ColStyle21 18 2 2 2 3" xfId="23692"/>
    <cellStyle name="ColStyle21 18 2 2 3" xfId="23693"/>
    <cellStyle name="ColStyle21 18 2 2 4" xfId="23694"/>
    <cellStyle name="ColStyle21 18 2 3" xfId="23695"/>
    <cellStyle name="ColStyle21 18 2 3 2" xfId="23696"/>
    <cellStyle name="ColStyle21 18 2 3 3" xfId="23697"/>
    <cellStyle name="ColStyle21 18 2 4" xfId="23698"/>
    <cellStyle name="ColStyle21 18 2 4 2" xfId="23699"/>
    <cellStyle name="ColStyle21 18 2 5" xfId="23700"/>
    <cellStyle name="ColStyle21 18 3" xfId="23701"/>
    <cellStyle name="ColStyle21 18 3 2" xfId="23702"/>
    <cellStyle name="ColStyle21 18 3 2 2" xfId="23703"/>
    <cellStyle name="ColStyle21 18 3 2 3" xfId="23704"/>
    <cellStyle name="ColStyle21 18 3 3" xfId="23705"/>
    <cellStyle name="ColStyle21 18 3 4" xfId="23706"/>
    <cellStyle name="ColStyle21 18 4" xfId="23707"/>
    <cellStyle name="ColStyle21 18 4 2" xfId="23708"/>
    <cellStyle name="ColStyle21 18 4 2 2" xfId="23709"/>
    <cellStyle name="ColStyle21 18 4 2 3" xfId="23710"/>
    <cellStyle name="ColStyle21 18 4 3" xfId="23711"/>
    <cellStyle name="ColStyle21 18 4 4" xfId="23712"/>
    <cellStyle name="ColStyle21 18 5" xfId="23713"/>
    <cellStyle name="ColStyle21 18 5 2" xfId="23714"/>
    <cellStyle name="ColStyle21 18 5 3" xfId="23715"/>
    <cellStyle name="ColStyle21 18 6" xfId="23716"/>
    <cellStyle name="ColStyle21 18 6 2" xfId="23717"/>
    <cellStyle name="ColStyle21 18 6 3" xfId="23718"/>
    <cellStyle name="ColStyle21 18 7" xfId="23719"/>
    <cellStyle name="ColStyle21 18 7 2" xfId="23720"/>
    <cellStyle name="ColStyle21 18 7 3" xfId="23721"/>
    <cellStyle name="ColStyle21 18 8" xfId="23722"/>
    <cellStyle name="ColStyle21 18 9" xfId="23723"/>
    <cellStyle name="ColStyle21 19" xfId="23724"/>
    <cellStyle name="ColStyle21 19 10" xfId="23725"/>
    <cellStyle name="ColStyle21 19 2" xfId="23726"/>
    <cellStyle name="ColStyle21 19 2 2" xfId="23727"/>
    <cellStyle name="ColStyle21 19 2 2 2" xfId="23728"/>
    <cellStyle name="ColStyle21 19 2 2 2 2" xfId="23729"/>
    <cellStyle name="ColStyle21 19 2 2 2 3" xfId="23730"/>
    <cellStyle name="ColStyle21 19 2 2 3" xfId="23731"/>
    <cellStyle name="ColStyle21 19 2 2 4" xfId="23732"/>
    <cellStyle name="ColStyle21 19 2 3" xfId="23733"/>
    <cellStyle name="ColStyle21 19 2 3 2" xfId="23734"/>
    <cellStyle name="ColStyle21 19 2 3 3" xfId="23735"/>
    <cellStyle name="ColStyle21 19 2 4" xfId="23736"/>
    <cellStyle name="ColStyle21 19 2 4 2" xfId="23737"/>
    <cellStyle name="ColStyle21 19 2 5" xfId="23738"/>
    <cellStyle name="ColStyle21 19 3" xfId="23739"/>
    <cellStyle name="ColStyle21 19 3 2" xfId="23740"/>
    <cellStyle name="ColStyle21 19 3 2 2" xfId="23741"/>
    <cellStyle name="ColStyle21 19 3 2 3" xfId="23742"/>
    <cellStyle name="ColStyle21 19 3 3" xfId="23743"/>
    <cellStyle name="ColStyle21 19 3 4" xfId="23744"/>
    <cellStyle name="ColStyle21 19 4" xfId="23745"/>
    <cellStyle name="ColStyle21 19 4 2" xfId="23746"/>
    <cellStyle name="ColStyle21 19 4 2 2" xfId="23747"/>
    <cellStyle name="ColStyle21 19 4 2 3" xfId="23748"/>
    <cellStyle name="ColStyle21 19 4 3" xfId="23749"/>
    <cellStyle name="ColStyle21 19 4 4" xfId="23750"/>
    <cellStyle name="ColStyle21 19 5" xfId="23751"/>
    <cellStyle name="ColStyle21 19 5 2" xfId="23752"/>
    <cellStyle name="ColStyle21 19 5 3" xfId="23753"/>
    <cellStyle name="ColStyle21 19 6" xfId="23754"/>
    <cellStyle name="ColStyle21 19 6 2" xfId="23755"/>
    <cellStyle name="ColStyle21 19 6 3" xfId="23756"/>
    <cellStyle name="ColStyle21 19 7" xfId="23757"/>
    <cellStyle name="ColStyle21 19 7 2" xfId="23758"/>
    <cellStyle name="ColStyle21 19 7 3" xfId="23759"/>
    <cellStyle name="ColStyle21 19 8" xfId="23760"/>
    <cellStyle name="ColStyle21 19 9" xfId="23761"/>
    <cellStyle name="ColStyle21 2" xfId="23762"/>
    <cellStyle name="ColStyle21 2 10" xfId="23763"/>
    <cellStyle name="ColStyle21 2 10 2" xfId="23764"/>
    <cellStyle name="ColStyle21 2 10 2 2" xfId="23765"/>
    <cellStyle name="ColStyle21 2 10 2 3" xfId="23766"/>
    <cellStyle name="ColStyle21 2 10 3" xfId="23767"/>
    <cellStyle name="ColStyle21 2 10 4" xfId="23768"/>
    <cellStyle name="ColStyle21 2 10 5" xfId="23769"/>
    <cellStyle name="ColStyle21 2 11" xfId="23770"/>
    <cellStyle name="ColStyle21 2 11 2" xfId="23771"/>
    <cellStyle name="ColStyle21 2 11 2 2" xfId="23772"/>
    <cellStyle name="ColStyle21 2 11 2 3" xfId="23773"/>
    <cellStyle name="ColStyle21 2 11 3" xfId="23774"/>
    <cellStyle name="ColStyle21 2 11 4" xfId="23775"/>
    <cellStyle name="ColStyle21 2 11 5" xfId="23776"/>
    <cellStyle name="ColStyle21 2 12" xfId="23777"/>
    <cellStyle name="ColStyle21 2 12 2" xfId="23778"/>
    <cellStyle name="ColStyle21 2 12 2 2" xfId="23779"/>
    <cellStyle name="ColStyle21 2 12 2 3" xfId="23780"/>
    <cellStyle name="ColStyle21 2 12 3" xfId="23781"/>
    <cellStyle name="ColStyle21 2 12 4" xfId="23782"/>
    <cellStyle name="ColStyle21 2 12 5" xfId="23783"/>
    <cellStyle name="ColStyle21 2 13" xfId="23784"/>
    <cellStyle name="ColStyle21 2 13 2" xfId="23785"/>
    <cellStyle name="ColStyle21 2 13 2 2" xfId="23786"/>
    <cellStyle name="ColStyle21 2 13 2 3" xfId="23787"/>
    <cellStyle name="ColStyle21 2 13 3" xfId="23788"/>
    <cellStyle name="ColStyle21 2 13 4" xfId="23789"/>
    <cellStyle name="ColStyle21 2 13 5" xfId="23790"/>
    <cellStyle name="ColStyle21 2 14" xfId="23791"/>
    <cellStyle name="ColStyle21 2 14 2" xfId="23792"/>
    <cellStyle name="ColStyle21 2 14 2 2" xfId="23793"/>
    <cellStyle name="ColStyle21 2 14 2 3" xfId="23794"/>
    <cellStyle name="ColStyle21 2 14 3" xfId="23795"/>
    <cellStyle name="ColStyle21 2 14 4" xfId="23796"/>
    <cellStyle name="ColStyle21 2 14 5" xfId="23797"/>
    <cellStyle name="ColStyle21 2 15" xfId="23798"/>
    <cellStyle name="ColStyle21 2 15 2" xfId="23799"/>
    <cellStyle name="ColStyle21 2 15 2 2" xfId="23800"/>
    <cellStyle name="ColStyle21 2 15 2 3" xfId="23801"/>
    <cellStyle name="ColStyle21 2 15 3" xfId="23802"/>
    <cellStyle name="ColStyle21 2 15 4" xfId="23803"/>
    <cellStyle name="ColStyle21 2 15 5" xfId="23804"/>
    <cellStyle name="ColStyle21 2 16" xfId="23805"/>
    <cellStyle name="ColStyle21 2 16 2" xfId="23806"/>
    <cellStyle name="ColStyle21 2 16 2 2" xfId="23807"/>
    <cellStyle name="ColStyle21 2 16 2 3" xfId="23808"/>
    <cellStyle name="ColStyle21 2 16 3" xfId="23809"/>
    <cellStyle name="ColStyle21 2 16 4" xfId="23810"/>
    <cellStyle name="ColStyle21 2 16 5" xfId="23811"/>
    <cellStyle name="ColStyle21 2 17" xfId="23812"/>
    <cellStyle name="ColStyle21 2 17 2" xfId="23813"/>
    <cellStyle name="ColStyle21 2 17 2 2" xfId="23814"/>
    <cellStyle name="ColStyle21 2 17 2 3" xfId="23815"/>
    <cellStyle name="ColStyle21 2 17 3" xfId="23816"/>
    <cellStyle name="ColStyle21 2 17 4" xfId="23817"/>
    <cellStyle name="ColStyle21 2 17 5" xfId="23818"/>
    <cellStyle name="ColStyle21 2 18" xfId="23819"/>
    <cellStyle name="ColStyle21 2 18 2" xfId="23820"/>
    <cellStyle name="ColStyle21 2 18 2 2" xfId="23821"/>
    <cellStyle name="ColStyle21 2 18 2 3" xfId="23822"/>
    <cellStyle name="ColStyle21 2 18 3" xfId="23823"/>
    <cellStyle name="ColStyle21 2 18 4" xfId="23824"/>
    <cellStyle name="ColStyle21 2 18 5" xfId="23825"/>
    <cellStyle name="ColStyle21 2 19" xfId="23826"/>
    <cellStyle name="ColStyle21 2 19 2" xfId="23827"/>
    <cellStyle name="ColStyle21 2 19 2 2" xfId="23828"/>
    <cellStyle name="ColStyle21 2 19 2 3" xfId="23829"/>
    <cellStyle name="ColStyle21 2 19 3" xfId="23830"/>
    <cellStyle name="ColStyle21 2 19 4" xfId="23831"/>
    <cellStyle name="ColStyle21 2 19 5" xfId="23832"/>
    <cellStyle name="ColStyle21 2 2" xfId="23833"/>
    <cellStyle name="ColStyle21 2 2 2" xfId="23834"/>
    <cellStyle name="ColStyle21 2 2 2 2" xfId="23835"/>
    <cellStyle name="ColStyle21 2 2 2 2 2" xfId="23836"/>
    <cellStyle name="ColStyle21 2 2 2 2 3" xfId="23837"/>
    <cellStyle name="ColStyle21 2 2 2 3" xfId="23838"/>
    <cellStyle name="ColStyle21 2 2 2 4" xfId="23839"/>
    <cellStyle name="ColStyle21 2 2 3" xfId="23840"/>
    <cellStyle name="ColStyle21 2 2 3 2" xfId="23841"/>
    <cellStyle name="ColStyle21 2 2 3 2 2" xfId="23842"/>
    <cellStyle name="ColStyle21 2 2 3 2 3" xfId="23843"/>
    <cellStyle name="ColStyle21 2 2 3 3" xfId="23844"/>
    <cellStyle name="ColStyle21 2 2 3 4" xfId="23845"/>
    <cellStyle name="ColStyle21 2 2 4" xfId="23846"/>
    <cellStyle name="ColStyle21 2 2 4 2" xfId="23847"/>
    <cellStyle name="ColStyle21 2 2 4 3" xfId="23848"/>
    <cellStyle name="ColStyle21 2 2 5" xfId="23849"/>
    <cellStyle name="ColStyle21 2 2 5 2" xfId="23850"/>
    <cellStyle name="ColStyle21 2 2 6" xfId="23851"/>
    <cellStyle name="ColStyle21 2 2 7" xfId="23852"/>
    <cellStyle name="ColStyle21 2 20" xfId="23853"/>
    <cellStyle name="ColStyle21 2 20 2" xfId="23854"/>
    <cellStyle name="ColStyle21 2 20 2 2" xfId="23855"/>
    <cellStyle name="ColStyle21 2 20 2 3" xfId="23856"/>
    <cellStyle name="ColStyle21 2 20 3" xfId="23857"/>
    <cellStyle name="ColStyle21 2 20 4" xfId="23858"/>
    <cellStyle name="ColStyle21 2 20 5" xfId="23859"/>
    <cellStyle name="ColStyle21 2 21" xfId="23860"/>
    <cellStyle name="ColStyle21 2 21 2" xfId="23861"/>
    <cellStyle name="ColStyle21 2 21 2 2" xfId="23862"/>
    <cellStyle name="ColStyle21 2 21 2 3" xfId="23863"/>
    <cellStyle name="ColStyle21 2 21 3" xfId="23864"/>
    <cellStyle name="ColStyle21 2 21 4" xfId="23865"/>
    <cellStyle name="ColStyle21 2 21 5" xfId="23866"/>
    <cellStyle name="ColStyle21 2 22" xfId="23867"/>
    <cellStyle name="ColStyle21 2 22 2" xfId="23868"/>
    <cellStyle name="ColStyle21 2 22 2 2" xfId="23869"/>
    <cellStyle name="ColStyle21 2 22 2 3" xfId="23870"/>
    <cellStyle name="ColStyle21 2 22 3" xfId="23871"/>
    <cellStyle name="ColStyle21 2 22 4" xfId="23872"/>
    <cellStyle name="ColStyle21 2 23" xfId="23873"/>
    <cellStyle name="ColStyle21 2 23 2" xfId="23874"/>
    <cellStyle name="ColStyle21 2 23 3" xfId="23875"/>
    <cellStyle name="ColStyle21 2 24" xfId="23876"/>
    <cellStyle name="ColStyle21 2 24 2" xfId="23877"/>
    <cellStyle name="ColStyle21 2 24 3" xfId="23878"/>
    <cellStyle name="ColStyle21 2 25" xfId="23879"/>
    <cellStyle name="ColStyle21 2 25 2" xfId="23880"/>
    <cellStyle name="ColStyle21 2 25 3" xfId="23881"/>
    <cellStyle name="ColStyle21 2 26" xfId="23882"/>
    <cellStyle name="ColStyle21 2 26 2" xfId="23883"/>
    <cellStyle name="ColStyle21 2 27" xfId="23884"/>
    <cellStyle name="ColStyle21 2 27 2" xfId="23885"/>
    <cellStyle name="ColStyle21 2 28" xfId="23886"/>
    <cellStyle name="ColStyle21 2 29" xfId="23887"/>
    <cellStyle name="ColStyle21 2 3" xfId="23888"/>
    <cellStyle name="ColStyle21 2 3 2" xfId="23889"/>
    <cellStyle name="ColStyle21 2 3 2 2" xfId="23890"/>
    <cellStyle name="ColStyle21 2 3 2 2 2" xfId="23891"/>
    <cellStyle name="ColStyle21 2 3 2 2 3" xfId="23892"/>
    <cellStyle name="ColStyle21 2 3 2 3" xfId="23893"/>
    <cellStyle name="ColStyle21 2 3 2 4" xfId="23894"/>
    <cellStyle name="ColStyle21 2 3 3" xfId="23895"/>
    <cellStyle name="ColStyle21 2 3 3 2" xfId="23896"/>
    <cellStyle name="ColStyle21 2 3 3 3" xfId="23897"/>
    <cellStyle name="ColStyle21 2 3 4" xfId="23898"/>
    <cellStyle name="ColStyle21 2 3 5" xfId="23899"/>
    <cellStyle name="ColStyle21 2 3 6" xfId="23900"/>
    <cellStyle name="ColStyle21 2 30" xfId="23901"/>
    <cellStyle name="ColStyle21 2 31" xfId="23902"/>
    <cellStyle name="ColStyle21 2 32" xfId="23903"/>
    <cellStyle name="ColStyle21 2 4" xfId="23904"/>
    <cellStyle name="ColStyle21 2 4 2" xfId="23905"/>
    <cellStyle name="ColStyle21 2 4 2 2" xfId="23906"/>
    <cellStyle name="ColStyle21 2 4 2 3" xfId="23907"/>
    <cellStyle name="ColStyle21 2 4 3" xfId="23908"/>
    <cellStyle name="ColStyle21 2 4 4" xfId="23909"/>
    <cellStyle name="ColStyle21 2 4 5" xfId="23910"/>
    <cellStyle name="ColStyle21 2 5" xfId="23911"/>
    <cellStyle name="ColStyle21 2 5 2" xfId="23912"/>
    <cellStyle name="ColStyle21 2 5 2 2" xfId="23913"/>
    <cellStyle name="ColStyle21 2 5 2 3" xfId="23914"/>
    <cellStyle name="ColStyle21 2 5 3" xfId="23915"/>
    <cellStyle name="ColStyle21 2 5 4" xfId="23916"/>
    <cellStyle name="ColStyle21 2 5 5" xfId="23917"/>
    <cellStyle name="ColStyle21 2 6" xfId="23918"/>
    <cellStyle name="ColStyle21 2 6 2" xfId="23919"/>
    <cellStyle name="ColStyle21 2 6 2 2" xfId="23920"/>
    <cellStyle name="ColStyle21 2 6 2 3" xfId="23921"/>
    <cellStyle name="ColStyle21 2 6 3" xfId="23922"/>
    <cellStyle name="ColStyle21 2 6 4" xfId="23923"/>
    <cellStyle name="ColStyle21 2 6 5" xfId="23924"/>
    <cellStyle name="ColStyle21 2 7" xfId="23925"/>
    <cellStyle name="ColStyle21 2 7 2" xfId="23926"/>
    <cellStyle name="ColStyle21 2 7 2 2" xfId="23927"/>
    <cellStyle name="ColStyle21 2 7 2 3" xfId="23928"/>
    <cellStyle name="ColStyle21 2 7 3" xfId="23929"/>
    <cellStyle name="ColStyle21 2 7 4" xfId="23930"/>
    <cellStyle name="ColStyle21 2 7 5" xfId="23931"/>
    <cellStyle name="ColStyle21 2 8" xfId="23932"/>
    <cellStyle name="ColStyle21 2 8 2" xfId="23933"/>
    <cellStyle name="ColStyle21 2 8 2 2" xfId="23934"/>
    <cellStyle name="ColStyle21 2 8 2 3" xfId="23935"/>
    <cellStyle name="ColStyle21 2 8 3" xfId="23936"/>
    <cellStyle name="ColStyle21 2 8 4" xfId="23937"/>
    <cellStyle name="ColStyle21 2 8 5" xfId="23938"/>
    <cellStyle name="ColStyle21 2 9" xfId="23939"/>
    <cellStyle name="ColStyle21 2 9 2" xfId="23940"/>
    <cellStyle name="ColStyle21 2 9 2 2" xfId="23941"/>
    <cellStyle name="ColStyle21 2 9 2 3" xfId="23942"/>
    <cellStyle name="ColStyle21 2 9 3" xfId="23943"/>
    <cellStyle name="ColStyle21 2 9 4" xfId="23944"/>
    <cellStyle name="ColStyle21 2 9 5" xfId="23945"/>
    <cellStyle name="ColStyle21 20" xfId="23946"/>
    <cellStyle name="ColStyle21 20 10" xfId="23947"/>
    <cellStyle name="ColStyle21 20 2" xfId="23948"/>
    <cellStyle name="ColStyle21 20 2 2" xfId="23949"/>
    <cellStyle name="ColStyle21 20 2 2 2" xfId="23950"/>
    <cellStyle name="ColStyle21 20 2 2 2 2" xfId="23951"/>
    <cellStyle name="ColStyle21 20 2 2 2 3" xfId="23952"/>
    <cellStyle name="ColStyle21 20 2 2 3" xfId="23953"/>
    <cellStyle name="ColStyle21 20 2 2 4" xfId="23954"/>
    <cellStyle name="ColStyle21 20 2 3" xfId="23955"/>
    <cellStyle name="ColStyle21 20 2 3 2" xfId="23956"/>
    <cellStyle name="ColStyle21 20 2 3 3" xfId="23957"/>
    <cellStyle name="ColStyle21 20 2 4" xfId="23958"/>
    <cellStyle name="ColStyle21 20 2 4 2" xfId="23959"/>
    <cellStyle name="ColStyle21 20 2 5" xfId="23960"/>
    <cellStyle name="ColStyle21 20 3" xfId="23961"/>
    <cellStyle name="ColStyle21 20 3 2" xfId="23962"/>
    <cellStyle name="ColStyle21 20 3 2 2" xfId="23963"/>
    <cellStyle name="ColStyle21 20 3 2 3" xfId="23964"/>
    <cellStyle name="ColStyle21 20 3 3" xfId="23965"/>
    <cellStyle name="ColStyle21 20 3 4" xfId="23966"/>
    <cellStyle name="ColStyle21 20 4" xfId="23967"/>
    <cellStyle name="ColStyle21 20 4 2" xfId="23968"/>
    <cellStyle name="ColStyle21 20 4 2 2" xfId="23969"/>
    <cellStyle name="ColStyle21 20 4 2 3" xfId="23970"/>
    <cellStyle name="ColStyle21 20 4 3" xfId="23971"/>
    <cellStyle name="ColStyle21 20 4 4" xfId="23972"/>
    <cellStyle name="ColStyle21 20 5" xfId="23973"/>
    <cellStyle name="ColStyle21 20 5 2" xfId="23974"/>
    <cellStyle name="ColStyle21 20 5 3" xfId="23975"/>
    <cellStyle name="ColStyle21 20 6" xfId="23976"/>
    <cellStyle name="ColStyle21 20 6 2" xfId="23977"/>
    <cellStyle name="ColStyle21 20 6 3" xfId="23978"/>
    <cellStyle name="ColStyle21 20 7" xfId="23979"/>
    <cellStyle name="ColStyle21 20 7 2" xfId="23980"/>
    <cellStyle name="ColStyle21 20 7 3" xfId="23981"/>
    <cellStyle name="ColStyle21 20 8" xfId="23982"/>
    <cellStyle name="ColStyle21 20 9" xfId="23983"/>
    <cellStyle name="ColStyle21 21" xfId="23984"/>
    <cellStyle name="ColStyle21 21 10" xfId="23985"/>
    <cellStyle name="ColStyle21 21 2" xfId="23986"/>
    <cellStyle name="ColStyle21 21 2 2" xfId="23987"/>
    <cellStyle name="ColStyle21 21 2 2 2" xfId="23988"/>
    <cellStyle name="ColStyle21 21 2 2 2 2" xfId="23989"/>
    <cellStyle name="ColStyle21 21 2 2 2 3" xfId="23990"/>
    <cellStyle name="ColStyle21 21 2 2 3" xfId="23991"/>
    <cellStyle name="ColStyle21 21 2 2 4" xfId="23992"/>
    <cellStyle name="ColStyle21 21 2 3" xfId="23993"/>
    <cellStyle name="ColStyle21 21 2 3 2" xfId="23994"/>
    <cellStyle name="ColStyle21 21 2 3 3" xfId="23995"/>
    <cellStyle name="ColStyle21 21 2 4" xfId="23996"/>
    <cellStyle name="ColStyle21 21 2 4 2" xfId="23997"/>
    <cellStyle name="ColStyle21 21 2 5" xfId="23998"/>
    <cellStyle name="ColStyle21 21 3" xfId="23999"/>
    <cellStyle name="ColStyle21 21 3 2" xfId="24000"/>
    <cellStyle name="ColStyle21 21 3 2 2" xfId="24001"/>
    <cellStyle name="ColStyle21 21 3 2 3" xfId="24002"/>
    <cellStyle name="ColStyle21 21 3 3" xfId="24003"/>
    <cellStyle name="ColStyle21 21 3 4" xfId="24004"/>
    <cellStyle name="ColStyle21 21 4" xfId="24005"/>
    <cellStyle name="ColStyle21 21 4 2" xfId="24006"/>
    <cellStyle name="ColStyle21 21 4 2 2" xfId="24007"/>
    <cellStyle name="ColStyle21 21 4 2 3" xfId="24008"/>
    <cellStyle name="ColStyle21 21 4 3" xfId="24009"/>
    <cellStyle name="ColStyle21 21 4 4" xfId="24010"/>
    <cellStyle name="ColStyle21 21 5" xfId="24011"/>
    <cellStyle name="ColStyle21 21 5 2" xfId="24012"/>
    <cellStyle name="ColStyle21 21 5 3" xfId="24013"/>
    <cellStyle name="ColStyle21 21 6" xfId="24014"/>
    <cellStyle name="ColStyle21 21 6 2" xfId="24015"/>
    <cellStyle name="ColStyle21 21 6 3" xfId="24016"/>
    <cellStyle name="ColStyle21 21 7" xfId="24017"/>
    <cellStyle name="ColStyle21 21 7 2" xfId="24018"/>
    <cellStyle name="ColStyle21 21 7 3" xfId="24019"/>
    <cellStyle name="ColStyle21 21 8" xfId="24020"/>
    <cellStyle name="ColStyle21 21 9" xfId="24021"/>
    <cellStyle name="ColStyle21 22" xfId="24022"/>
    <cellStyle name="ColStyle21 22 10" xfId="24023"/>
    <cellStyle name="ColStyle21 22 2" xfId="24024"/>
    <cellStyle name="ColStyle21 22 2 2" xfId="24025"/>
    <cellStyle name="ColStyle21 22 2 2 2" xfId="24026"/>
    <cellStyle name="ColStyle21 22 2 2 2 2" xfId="24027"/>
    <cellStyle name="ColStyle21 22 2 2 2 3" xfId="24028"/>
    <cellStyle name="ColStyle21 22 2 2 3" xfId="24029"/>
    <cellStyle name="ColStyle21 22 2 2 4" xfId="24030"/>
    <cellStyle name="ColStyle21 22 2 3" xfId="24031"/>
    <cellStyle name="ColStyle21 22 2 3 2" xfId="24032"/>
    <cellStyle name="ColStyle21 22 2 3 3" xfId="24033"/>
    <cellStyle name="ColStyle21 22 2 4" xfId="24034"/>
    <cellStyle name="ColStyle21 22 2 4 2" xfId="24035"/>
    <cellStyle name="ColStyle21 22 2 5" xfId="24036"/>
    <cellStyle name="ColStyle21 22 3" xfId="24037"/>
    <cellStyle name="ColStyle21 22 3 2" xfId="24038"/>
    <cellStyle name="ColStyle21 22 3 2 2" xfId="24039"/>
    <cellStyle name="ColStyle21 22 3 2 3" xfId="24040"/>
    <cellStyle name="ColStyle21 22 3 3" xfId="24041"/>
    <cellStyle name="ColStyle21 22 3 4" xfId="24042"/>
    <cellStyle name="ColStyle21 22 4" xfId="24043"/>
    <cellStyle name="ColStyle21 22 4 2" xfId="24044"/>
    <cellStyle name="ColStyle21 22 4 2 2" xfId="24045"/>
    <cellStyle name="ColStyle21 22 4 2 3" xfId="24046"/>
    <cellStyle name="ColStyle21 22 4 3" xfId="24047"/>
    <cellStyle name="ColStyle21 22 4 4" xfId="24048"/>
    <cellStyle name="ColStyle21 22 5" xfId="24049"/>
    <cellStyle name="ColStyle21 22 5 2" xfId="24050"/>
    <cellStyle name="ColStyle21 22 5 3" xfId="24051"/>
    <cellStyle name="ColStyle21 22 6" xfId="24052"/>
    <cellStyle name="ColStyle21 22 6 2" xfId="24053"/>
    <cellStyle name="ColStyle21 22 6 3" xfId="24054"/>
    <cellStyle name="ColStyle21 22 7" xfId="24055"/>
    <cellStyle name="ColStyle21 22 7 2" xfId="24056"/>
    <cellStyle name="ColStyle21 22 7 3" xfId="24057"/>
    <cellStyle name="ColStyle21 22 8" xfId="24058"/>
    <cellStyle name="ColStyle21 22 9" xfId="24059"/>
    <cellStyle name="ColStyle21 23" xfId="24060"/>
    <cellStyle name="ColStyle21 23 10" xfId="24061"/>
    <cellStyle name="ColStyle21 23 2" xfId="24062"/>
    <cellStyle name="ColStyle21 23 2 2" xfId="24063"/>
    <cellStyle name="ColStyle21 23 2 2 2" xfId="24064"/>
    <cellStyle name="ColStyle21 23 2 2 2 2" xfId="24065"/>
    <cellStyle name="ColStyle21 23 2 2 2 3" xfId="24066"/>
    <cellStyle name="ColStyle21 23 2 2 3" xfId="24067"/>
    <cellStyle name="ColStyle21 23 2 2 4" xfId="24068"/>
    <cellStyle name="ColStyle21 23 2 3" xfId="24069"/>
    <cellStyle name="ColStyle21 23 2 3 2" xfId="24070"/>
    <cellStyle name="ColStyle21 23 2 3 3" xfId="24071"/>
    <cellStyle name="ColStyle21 23 2 4" xfId="24072"/>
    <cellStyle name="ColStyle21 23 2 4 2" xfId="24073"/>
    <cellStyle name="ColStyle21 23 2 5" xfId="24074"/>
    <cellStyle name="ColStyle21 23 3" xfId="24075"/>
    <cellStyle name="ColStyle21 23 3 2" xfId="24076"/>
    <cellStyle name="ColStyle21 23 3 2 2" xfId="24077"/>
    <cellStyle name="ColStyle21 23 3 2 3" xfId="24078"/>
    <cellStyle name="ColStyle21 23 3 3" xfId="24079"/>
    <cellStyle name="ColStyle21 23 3 4" xfId="24080"/>
    <cellStyle name="ColStyle21 23 4" xfId="24081"/>
    <cellStyle name="ColStyle21 23 4 2" xfId="24082"/>
    <cellStyle name="ColStyle21 23 4 2 2" xfId="24083"/>
    <cellStyle name="ColStyle21 23 4 2 3" xfId="24084"/>
    <cellStyle name="ColStyle21 23 4 3" xfId="24085"/>
    <cellStyle name="ColStyle21 23 4 4" xfId="24086"/>
    <cellStyle name="ColStyle21 23 5" xfId="24087"/>
    <cellStyle name="ColStyle21 23 5 2" xfId="24088"/>
    <cellStyle name="ColStyle21 23 5 3" xfId="24089"/>
    <cellStyle name="ColStyle21 23 6" xfId="24090"/>
    <cellStyle name="ColStyle21 23 6 2" xfId="24091"/>
    <cellStyle name="ColStyle21 23 6 3" xfId="24092"/>
    <cellStyle name="ColStyle21 23 7" xfId="24093"/>
    <cellStyle name="ColStyle21 23 7 2" xfId="24094"/>
    <cellStyle name="ColStyle21 23 7 3" xfId="24095"/>
    <cellStyle name="ColStyle21 23 8" xfId="24096"/>
    <cellStyle name="ColStyle21 23 9" xfId="24097"/>
    <cellStyle name="ColStyle21 24" xfId="24098"/>
    <cellStyle name="ColStyle21 24 10" xfId="24099"/>
    <cellStyle name="ColStyle21 24 2" xfId="24100"/>
    <cellStyle name="ColStyle21 24 2 2" xfId="24101"/>
    <cellStyle name="ColStyle21 24 2 2 2" xfId="24102"/>
    <cellStyle name="ColStyle21 24 2 2 2 2" xfId="24103"/>
    <cellStyle name="ColStyle21 24 2 2 2 3" xfId="24104"/>
    <cellStyle name="ColStyle21 24 2 2 3" xfId="24105"/>
    <cellStyle name="ColStyle21 24 2 2 4" xfId="24106"/>
    <cellStyle name="ColStyle21 24 2 3" xfId="24107"/>
    <cellStyle name="ColStyle21 24 2 3 2" xfId="24108"/>
    <cellStyle name="ColStyle21 24 2 3 3" xfId="24109"/>
    <cellStyle name="ColStyle21 24 2 4" xfId="24110"/>
    <cellStyle name="ColStyle21 24 2 4 2" xfId="24111"/>
    <cellStyle name="ColStyle21 24 2 5" xfId="24112"/>
    <cellStyle name="ColStyle21 24 3" xfId="24113"/>
    <cellStyle name="ColStyle21 24 3 2" xfId="24114"/>
    <cellStyle name="ColStyle21 24 3 2 2" xfId="24115"/>
    <cellStyle name="ColStyle21 24 3 2 3" xfId="24116"/>
    <cellStyle name="ColStyle21 24 3 3" xfId="24117"/>
    <cellStyle name="ColStyle21 24 3 4" xfId="24118"/>
    <cellStyle name="ColStyle21 24 4" xfId="24119"/>
    <cellStyle name="ColStyle21 24 4 2" xfId="24120"/>
    <cellStyle name="ColStyle21 24 4 2 2" xfId="24121"/>
    <cellStyle name="ColStyle21 24 4 2 3" xfId="24122"/>
    <cellStyle name="ColStyle21 24 4 3" xfId="24123"/>
    <cellStyle name="ColStyle21 24 4 4" xfId="24124"/>
    <cellStyle name="ColStyle21 24 5" xfId="24125"/>
    <cellStyle name="ColStyle21 24 5 2" xfId="24126"/>
    <cellStyle name="ColStyle21 24 5 3" xfId="24127"/>
    <cellStyle name="ColStyle21 24 6" xfId="24128"/>
    <cellStyle name="ColStyle21 24 6 2" xfId="24129"/>
    <cellStyle name="ColStyle21 24 6 3" xfId="24130"/>
    <cellStyle name="ColStyle21 24 7" xfId="24131"/>
    <cellStyle name="ColStyle21 24 7 2" xfId="24132"/>
    <cellStyle name="ColStyle21 24 7 3" xfId="24133"/>
    <cellStyle name="ColStyle21 24 8" xfId="24134"/>
    <cellStyle name="ColStyle21 24 9" xfId="24135"/>
    <cellStyle name="ColStyle21 25" xfId="24136"/>
    <cellStyle name="ColStyle21 25 2" xfId="24137"/>
    <cellStyle name="ColStyle21 25 2 2" xfId="24138"/>
    <cellStyle name="ColStyle21 25 2 2 2" xfId="24139"/>
    <cellStyle name="ColStyle21 25 2 2 2 2" xfId="24140"/>
    <cellStyle name="ColStyle21 25 2 2 2 3" xfId="24141"/>
    <cellStyle name="ColStyle21 25 2 2 3" xfId="24142"/>
    <cellStyle name="ColStyle21 25 2 2 4" xfId="24143"/>
    <cellStyle name="ColStyle21 25 2 3" xfId="24144"/>
    <cellStyle name="ColStyle21 25 2 3 2" xfId="24145"/>
    <cellStyle name="ColStyle21 25 2 3 3" xfId="24146"/>
    <cellStyle name="ColStyle21 25 2 4" xfId="24147"/>
    <cellStyle name="ColStyle21 25 2 4 2" xfId="24148"/>
    <cellStyle name="ColStyle21 25 2 5" xfId="24149"/>
    <cellStyle name="ColStyle21 25 3" xfId="24150"/>
    <cellStyle name="ColStyle21 25 3 2" xfId="24151"/>
    <cellStyle name="ColStyle21 25 3 2 2" xfId="24152"/>
    <cellStyle name="ColStyle21 25 3 2 3" xfId="24153"/>
    <cellStyle name="ColStyle21 25 3 3" xfId="24154"/>
    <cellStyle name="ColStyle21 25 3 4" xfId="24155"/>
    <cellStyle name="ColStyle21 25 4" xfId="24156"/>
    <cellStyle name="ColStyle21 25 4 2" xfId="24157"/>
    <cellStyle name="ColStyle21 25 4 3" xfId="24158"/>
    <cellStyle name="ColStyle21 25 5" xfId="24159"/>
    <cellStyle name="ColStyle21 25 5 2" xfId="24160"/>
    <cellStyle name="ColStyle21 25 5 3" xfId="24161"/>
    <cellStyle name="ColStyle21 25 6" xfId="24162"/>
    <cellStyle name="ColStyle21 25 6 2" xfId="24163"/>
    <cellStyle name="ColStyle21 25 6 3" xfId="24164"/>
    <cellStyle name="ColStyle21 25 7" xfId="24165"/>
    <cellStyle name="ColStyle21 25 8" xfId="24166"/>
    <cellStyle name="ColStyle21 26" xfId="24167"/>
    <cellStyle name="ColStyle21 26 2" xfId="24168"/>
    <cellStyle name="ColStyle21 26 2 2" xfId="24169"/>
    <cellStyle name="ColStyle21 26 2 2 2" xfId="24170"/>
    <cellStyle name="ColStyle21 26 2 2 2 2" xfId="24171"/>
    <cellStyle name="ColStyle21 26 2 2 2 3" xfId="24172"/>
    <cellStyle name="ColStyle21 26 2 2 3" xfId="24173"/>
    <cellStyle name="ColStyle21 26 2 2 4" xfId="24174"/>
    <cellStyle name="ColStyle21 26 2 3" xfId="24175"/>
    <cellStyle name="ColStyle21 26 2 3 2" xfId="24176"/>
    <cellStyle name="ColStyle21 26 2 3 3" xfId="24177"/>
    <cellStyle name="ColStyle21 26 2 4" xfId="24178"/>
    <cellStyle name="ColStyle21 26 2 4 2" xfId="24179"/>
    <cellStyle name="ColStyle21 26 2 5" xfId="24180"/>
    <cellStyle name="ColStyle21 26 3" xfId="24181"/>
    <cellStyle name="ColStyle21 26 3 2" xfId="24182"/>
    <cellStyle name="ColStyle21 26 3 2 2" xfId="24183"/>
    <cellStyle name="ColStyle21 26 3 2 3" xfId="24184"/>
    <cellStyle name="ColStyle21 26 3 3" xfId="24185"/>
    <cellStyle name="ColStyle21 26 3 4" xfId="24186"/>
    <cellStyle name="ColStyle21 26 4" xfId="24187"/>
    <cellStyle name="ColStyle21 26 4 2" xfId="24188"/>
    <cellStyle name="ColStyle21 26 4 3" xfId="24189"/>
    <cellStyle name="ColStyle21 26 5" xfId="24190"/>
    <cellStyle name="ColStyle21 26 5 2" xfId="24191"/>
    <cellStyle name="ColStyle21 26 6" xfId="24192"/>
    <cellStyle name="ColStyle21 27" xfId="24193"/>
    <cellStyle name="ColStyle21 27 2" xfId="24194"/>
    <cellStyle name="ColStyle21 27 2 2" xfId="24195"/>
    <cellStyle name="ColStyle21 27 2 2 2" xfId="24196"/>
    <cellStyle name="ColStyle21 27 2 2 2 2" xfId="24197"/>
    <cellStyle name="ColStyle21 27 2 2 2 3" xfId="24198"/>
    <cellStyle name="ColStyle21 27 2 2 3" xfId="24199"/>
    <cellStyle name="ColStyle21 27 2 2 4" xfId="24200"/>
    <cellStyle name="ColStyle21 27 2 3" xfId="24201"/>
    <cellStyle name="ColStyle21 27 2 3 2" xfId="24202"/>
    <cellStyle name="ColStyle21 27 2 3 3" xfId="24203"/>
    <cellStyle name="ColStyle21 27 2 4" xfId="24204"/>
    <cellStyle name="ColStyle21 27 2 4 2" xfId="24205"/>
    <cellStyle name="ColStyle21 27 2 5" xfId="24206"/>
    <cellStyle name="ColStyle21 27 3" xfId="24207"/>
    <cellStyle name="ColStyle21 27 3 2" xfId="24208"/>
    <cellStyle name="ColStyle21 27 3 2 2" xfId="24209"/>
    <cellStyle name="ColStyle21 27 3 2 3" xfId="24210"/>
    <cellStyle name="ColStyle21 27 3 3" xfId="24211"/>
    <cellStyle name="ColStyle21 27 3 4" xfId="24212"/>
    <cellStyle name="ColStyle21 27 4" xfId="24213"/>
    <cellStyle name="ColStyle21 27 4 2" xfId="24214"/>
    <cellStyle name="ColStyle21 27 4 3" xfId="24215"/>
    <cellStyle name="ColStyle21 27 5" xfId="24216"/>
    <cellStyle name="ColStyle21 27 5 2" xfId="24217"/>
    <cellStyle name="ColStyle21 27 6" xfId="24218"/>
    <cellStyle name="ColStyle21 28" xfId="24219"/>
    <cellStyle name="ColStyle21 28 2" xfId="24220"/>
    <cellStyle name="ColStyle21 28 2 2" xfId="24221"/>
    <cellStyle name="ColStyle21 28 2 2 2" xfId="24222"/>
    <cellStyle name="ColStyle21 28 2 2 2 2" xfId="24223"/>
    <cellStyle name="ColStyle21 28 2 2 2 3" xfId="24224"/>
    <cellStyle name="ColStyle21 28 2 2 3" xfId="24225"/>
    <cellStyle name="ColStyle21 28 2 2 4" xfId="24226"/>
    <cellStyle name="ColStyle21 28 2 3" xfId="24227"/>
    <cellStyle name="ColStyle21 28 2 3 2" xfId="24228"/>
    <cellStyle name="ColStyle21 28 2 3 3" xfId="24229"/>
    <cellStyle name="ColStyle21 28 2 4" xfId="24230"/>
    <cellStyle name="ColStyle21 28 2 4 2" xfId="24231"/>
    <cellStyle name="ColStyle21 28 2 5" xfId="24232"/>
    <cellStyle name="ColStyle21 28 3" xfId="24233"/>
    <cellStyle name="ColStyle21 28 3 2" xfId="24234"/>
    <cellStyle name="ColStyle21 28 3 2 2" xfId="24235"/>
    <cellStyle name="ColStyle21 28 3 2 3" xfId="24236"/>
    <cellStyle name="ColStyle21 28 3 3" xfId="24237"/>
    <cellStyle name="ColStyle21 28 3 4" xfId="24238"/>
    <cellStyle name="ColStyle21 28 4" xfId="24239"/>
    <cellStyle name="ColStyle21 28 4 2" xfId="24240"/>
    <cellStyle name="ColStyle21 28 4 3" xfId="24241"/>
    <cellStyle name="ColStyle21 28 5" xfId="24242"/>
    <cellStyle name="ColStyle21 28 5 2" xfId="24243"/>
    <cellStyle name="ColStyle21 28 6" xfId="24244"/>
    <cellStyle name="ColStyle21 29" xfId="24245"/>
    <cellStyle name="ColStyle21 29 2" xfId="24246"/>
    <cellStyle name="ColStyle21 29 2 2" xfId="24247"/>
    <cellStyle name="ColStyle21 29 2 2 2" xfId="24248"/>
    <cellStyle name="ColStyle21 29 2 2 2 2" xfId="24249"/>
    <cellStyle name="ColStyle21 29 2 2 2 3" xfId="24250"/>
    <cellStyle name="ColStyle21 29 2 2 3" xfId="24251"/>
    <cellStyle name="ColStyle21 29 2 2 4" xfId="24252"/>
    <cellStyle name="ColStyle21 29 2 3" xfId="24253"/>
    <cellStyle name="ColStyle21 29 2 3 2" xfId="24254"/>
    <cellStyle name="ColStyle21 29 2 3 3" xfId="24255"/>
    <cellStyle name="ColStyle21 29 2 4" xfId="24256"/>
    <cellStyle name="ColStyle21 29 2 4 2" xfId="24257"/>
    <cellStyle name="ColStyle21 29 2 5" xfId="24258"/>
    <cellStyle name="ColStyle21 29 3" xfId="24259"/>
    <cellStyle name="ColStyle21 29 3 2" xfId="24260"/>
    <cellStyle name="ColStyle21 29 3 2 2" xfId="24261"/>
    <cellStyle name="ColStyle21 29 3 2 3" xfId="24262"/>
    <cellStyle name="ColStyle21 29 3 3" xfId="24263"/>
    <cellStyle name="ColStyle21 29 3 4" xfId="24264"/>
    <cellStyle name="ColStyle21 29 4" xfId="24265"/>
    <cellStyle name="ColStyle21 29 4 2" xfId="24266"/>
    <cellStyle name="ColStyle21 29 4 3" xfId="24267"/>
    <cellStyle name="ColStyle21 29 5" xfId="24268"/>
    <cellStyle name="ColStyle21 29 5 2" xfId="24269"/>
    <cellStyle name="ColStyle21 29 6" xfId="24270"/>
    <cellStyle name="ColStyle21 3" xfId="24271"/>
    <cellStyle name="ColStyle21 3 10" xfId="24272"/>
    <cellStyle name="ColStyle21 3 10 2" xfId="24273"/>
    <cellStyle name="ColStyle21 3 10 2 2" xfId="24274"/>
    <cellStyle name="ColStyle21 3 10 2 3" xfId="24275"/>
    <cellStyle name="ColStyle21 3 10 3" xfId="24276"/>
    <cellStyle name="ColStyle21 3 10 4" xfId="24277"/>
    <cellStyle name="ColStyle21 3 10 5" xfId="24278"/>
    <cellStyle name="ColStyle21 3 11" xfId="24279"/>
    <cellStyle name="ColStyle21 3 11 2" xfId="24280"/>
    <cellStyle name="ColStyle21 3 11 2 2" xfId="24281"/>
    <cellStyle name="ColStyle21 3 11 2 3" xfId="24282"/>
    <cellStyle name="ColStyle21 3 11 3" xfId="24283"/>
    <cellStyle name="ColStyle21 3 11 4" xfId="24284"/>
    <cellStyle name="ColStyle21 3 11 5" xfId="24285"/>
    <cellStyle name="ColStyle21 3 12" xfId="24286"/>
    <cellStyle name="ColStyle21 3 12 2" xfId="24287"/>
    <cellStyle name="ColStyle21 3 12 2 2" xfId="24288"/>
    <cellStyle name="ColStyle21 3 12 2 3" xfId="24289"/>
    <cellStyle name="ColStyle21 3 12 3" xfId="24290"/>
    <cellStyle name="ColStyle21 3 12 4" xfId="24291"/>
    <cellStyle name="ColStyle21 3 12 5" xfId="24292"/>
    <cellStyle name="ColStyle21 3 13" xfId="24293"/>
    <cellStyle name="ColStyle21 3 13 2" xfId="24294"/>
    <cellStyle name="ColStyle21 3 13 2 2" xfId="24295"/>
    <cellStyle name="ColStyle21 3 13 2 3" xfId="24296"/>
    <cellStyle name="ColStyle21 3 13 3" xfId="24297"/>
    <cellStyle name="ColStyle21 3 13 4" xfId="24298"/>
    <cellStyle name="ColStyle21 3 13 5" xfId="24299"/>
    <cellStyle name="ColStyle21 3 14" xfId="24300"/>
    <cellStyle name="ColStyle21 3 14 2" xfId="24301"/>
    <cellStyle name="ColStyle21 3 14 2 2" xfId="24302"/>
    <cellStyle name="ColStyle21 3 14 2 3" xfId="24303"/>
    <cellStyle name="ColStyle21 3 14 3" xfId="24304"/>
    <cellStyle name="ColStyle21 3 14 4" xfId="24305"/>
    <cellStyle name="ColStyle21 3 14 5" xfId="24306"/>
    <cellStyle name="ColStyle21 3 15" xfId="24307"/>
    <cellStyle name="ColStyle21 3 15 2" xfId="24308"/>
    <cellStyle name="ColStyle21 3 15 2 2" xfId="24309"/>
    <cellStyle name="ColStyle21 3 15 2 3" xfId="24310"/>
    <cellStyle name="ColStyle21 3 15 3" xfId="24311"/>
    <cellStyle name="ColStyle21 3 15 4" xfId="24312"/>
    <cellStyle name="ColStyle21 3 15 5" xfId="24313"/>
    <cellStyle name="ColStyle21 3 16" xfId="24314"/>
    <cellStyle name="ColStyle21 3 16 2" xfId="24315"/>
    <cellStyle name="ColStyle21 3 16 2 2" xfId="24316"/>
    <cellStyle name="ColStyle21 3 16 2 3" xfId="24317"/>
    <cellStyle name="ColStyle21 3 16 3" xfId="24318"/>
    <cellStyle name="ColStyle21 3 16 4" xfId="24319"/>
    <cellStyle name="ColStyle21 3 16 5" xfId="24320"/>
    <cellStyle name="ColStyle21 3 17" xfId="24321"/>
    <cellStyle name="ColStyle21 3 17 2" xfId="24322"/>
    <cellStyle name="ColStyle21 3 17 2 2" xfId="24323"/>
    <cellStyle name="ColStyle21 3 17 2 3" xfId="24324"/>
    <cellStyle name="ColStyle21 3 17 3" xfId="24325"/>
    <cellStyle name="ColStyle21 3 17 4" xfId="24326"/>
    <cellStyle name="ColStyle21 3 17 5" xfId="24327"/>
    <cellStyle name="ColStyle21 3 18" xfId="24328"/>
    <cellStyle name="ColStyle21 3 18 2" xfId="24329"/>
    <cellStyle name="ColStyle21 3 18 2 2" xfId="24330"/>
    <cellStyle name="ColStyle21 3 18 2 3" xfId="24331"/>
    <cellStyle name="ColStyle21 3 18 3" xfId="24332"/>
    <cellStyle name="ColStyle21 3 18 4" xfId="24333"/>
    <cellStyle name="ColStyle21 3 18 5" xfId="24334"/>
    <cellStyle name="ColStyle21 3 19" xfId="24335"/>
    <cellStyle name="ColStyle21 3 19 2" xfId="24336"/>
    <cellStyle name="ColStyle21 3 19 2 2" xfId="24337"/>
    <cellStyle name="ColStyle21 3 19 2 3" xfId="24338"/>
    <cellStyle name="ColStyle21 3 19 3" xfId="24339"/>
    <cellStyle name="ColStyle21 3 19 4" xfId="24340"/>
    <cellStyle name="ColStyle21 3 19 5" xfId="24341"/>
    <cellStyle name="ColStyle21 3 2" xfId="24342"/>
    <cellStyle name="ColStyle21 3 2 2" xfId="24343"/>
    <cellStyle name="ColStyle21 3 2 2 2" xfId="24344"/>
    <cellStyle name="ColStyle21 3 2 2 2 2" xfId="24345"/>
    <cellStyle name="ColStyle21 3 2 2 2 3" xfId="24346"/>
    <cellStyle name="ColStyle21 3 2 2 3" xfId="24347"/>
    <cellStyle name="ColStyle21 3 2 2 4" xfId="24348"/>
    <cellStyle name="ColStyle21 3 2 3" xfId="24349"/>
    <cellStyle name="ColStyle21 3 2 3 2" xfId="24350"/>
    <cellStyle name="ColStyle21 3 2 3 2 2" xfId="24351"/>
    <cellStyle name="ColStyle21 3 2 3 2 3" xfId="24352"/>
    <cellStyle name="ColStyle21 3 2 3 3" xfId="24353"/>
    <cellStyle name="ColStyle21 3 2 3 4" xfId="24354"/>
    <cellStyle name="ColStyle21 3 2 4" xfId="24355"/>
    <cellStyle name="ColStyle21 3 2 4 2" xfId="24356"/>
    <cellStyle name="ColStyle21 3 2 4 3" xfId="24357"/>
    <cellStyle name="ColStyle21 3 2 5" xfId="24358"/>
    <cellStyle name="ColStyle21 3 2 5 2" xfId="24359"/>
    <cellStyle name="ColStyle21 3 2 6" xfId="24360"/>
    <cellStyle name="ColStyle21 3 2 7" xfId="24361"/>
    <cellStyle name="ColStyle21 3 20" xfId="24362"/>
    <cellStyle name="ColStyle21 3 20 2" xfId="24363"/>
    <cellStyle name="ColStyle21 3 20 2 2" xfId="24364"/>
    <cellStyle name="ColStyle21 3 20 2 3" xfId="24365"/>
    <cellStyle name="ColStyle21 3 20 3" xfId="24366"/>
    <cellStyle name="ColStyle21 3 20 4" xfId="24367"/>
    <cellStyle name="ColStyle21 3 20 5" xfId="24368"/>
    <cellStyle name="ColStyle21 3 21" xfId="24369"/>
    <cellStyle name="ColStyle21 3 21 2" xfId="24370"/>
    <cellStyle name="ColStyle21 3 21 2 2" xfId="24371"/>
    <cellStyle name="ColStyle21 3 21 2 3" xfId="24372"/>
    <cellStyle name="ColStyle21 3 21 3" xfId="24373"/>
    <cellStyle name="ColStyle21 3 21 4" xfId="24374"/>
    <cellStyle name="ColStyle21 3 21 5" xfId="24375"/>
    <cellStyle name="ColStyle21 3 22" xfId="24376"/>
    <cellStyle name="ColStyle21 3 22 2" xfId="24377"/>
    <cellStyle name="ColStyle21 3 22 2 2" xfId="24378"/>
    <cellStyle name="ColStyle21 3 22 2 3" xfId="24379"/>
    <cellStyle name="ColStyle21 3 22 3" xfId="24380"/>
    <cellStyle name="ColStyle21 3 22 4" xfId="24381"/>
    <cellStyle name="ColStyle21 3 23" xfId="24382"/>
    <cellStyle name="ColStyle21 3 23 2" xfId="24383"/>
    <cellStyle name="ColStyle21 3 23 3" xfId="24384"/>
    <cellStyle name="ColStyle21 3 24" xfId="24385"/>
    <cellStyle name="ColStyle21 3 24 2" xfId="24386"/>
    <cellStyle name="ColStyle21 3 24 3" xfId="24387"/>
    <cellStyle name="ColStyle21 3 25" xfId="24388"/>
    <cellStyle name="ColStyle21 3 25 2" xfId="24389"/>
    <cellStyle name="ColStyle21 3 25 3" xfId="24390"/>
    <cellStyle name="ColStyle21 3 26" xfId="24391"/>
    <cellStyle name="ColStyle21 3 26 2" xfId="24392"/>
    <cellStyle name="ColStyle21 3 27" xfId="24393"/>
    <cellStyle name="ColStyle21 3 27 2" xfId="24394"/>
    <cellStyle name="ColStyle21 3 28" xfId="24395"/>
    <cellStyle name="ColStyle21 3 29" xfId="24396"/>
    <cellStyle name="ColStyle21 3 3" xfId="24397"/>
    <cellStyle name="ColStyle21 3 3 2" xfId="24398"/>
    <cellStyle name="ColStyle21 3 3 2 2" xfId="24399"/>
    <cellStyle name="ColStyle21 3 3 2 2 2" xfId="24400"/>
    <cellStyle name="ColStyle21 3 3 2 2 3" xfId="24401"/>
    <cellStyle name="ColStyle21 3 3 2 3" xfId="24402"/>
    <cellStyle name="ColStyle21 3 3 2 4" xfId="24403"/>
    <cellStyle name="ColStyle21 3 3 3" xfId="24404"/>
    <cellStyle name="ColStyle21 3 3 3 2" xfId="24405"/>
    <cellStyle name="ColStyle21 3 3 3 3" xfId="24406"/>
    <cellStyle name="ColStyle21 3 3 4" xfId="24407"/>
    <cellStyle name="ColStyle21 3 3 5" xfId="24408"/>
    <cellStyle name="ColStyle21 3 3 6" xfId="24409"/>
    <cellStyle name="ColStyle21 3 30" xfId="24410"/>
    <cellStyle name="ColStyle21 3 31" xfId="24411"/>
    <cellStyle name="ColStyle21 3 32" xfId="24412"/>
    <cellStyle name="ColStyle21 3 4" xfId="24413"/>
    <cellStyle name="ColStyle21 3 4 2" xfId="24414"/>
    <cellStyle name="ColStyle21 3 4 2 2" xfId="24415"/>
    <cellStyle name="ColStyle21 3 4 2 3" xfId="24416"/>
    <cellStyle name="ColStyle21 3 4 3" xfId="24417"/>
    <cellStyle name="ColStyle21 3 4 4" xfId="24418"/>
    <cellStyle name="ColStyle21 3 4 5" xfId="24419"/>
    <cellStyle name="ColStyle21 3 5" xfId="24420"/>
    <cellStyle name="ColStyle21 3 5 2" xfId="24421"/>
    <cellStyle name="ColStyle21 3 5 2 2" xfId="24422"/>
    <cellStyle name="ColStyle21 3 5 2 3" xfId="24423"/>
    <cellStyle name="ColStyle21 3 5 3" xfId="24424"/>
    <cellStyle name="ColStyle21 3 5 4" xfId="24425"/>
    <cellStyle name="ColStyle21 3 5 5" xfId="24426"/>
    <cellStyle name="ColStyle21 3 6" xfId="24427"/>
    <cellStyle name="ColStyle21 3 6 2" xfId="24428"/>
    <cellStyle name="ColStyle21 3 6 2 2" xfId="24429"/>
    <cellStyle name="ColStyle21 3 6 2 3" xfId="24430"/>
    <cellStyle name="ColStyle21 3 6 3" xfId="24431"/>
    <cellStyle name="ColStyle21 3 6 4" xfId="24432"/>
    <cellStyle name="ColStyle21 3 6 5" xfId="24433"/>
    <cellStyle name="ColStyle21 3 7" xfId="24434"/>
    <cellStyle name="ColStyle21 3 7 2" xfId="24435"/>
    <cellStyle name="ColStyle21 3 7 2 2" xfId="24436"/>
    <cellStyle name="ColStyle21 3 7 2 3" xfId="24437"/>
    <cellStyle name="ColStyle21 3 7 3" xfId="24438"/>
    <cellStyle name="ColStyle21 3 7 4" xfId="24439"/>
    <cellStyle name="ColStyle21 3 7 5" xfId="24440"/>
    <cellStyle name="ColStyle21 3 8" xfId="24441"/>
    <cellStyle name="ColStyle21 3 8 2" xfId="24442"/>
    <cellStyle name="ColStyle21 3 8 2 2" xfId="24443"/>
    <cellStyle name="ColStyle21 3 8 2 3" xfId="24444"/>
    <cellStyle name="ColStyle21 3 8 3" xfId="24445"/>
    <cellStyle name="ColStyle21 3 8 4" xfId="24446"/>
    <cellStyle name="ColStyle21 3 8 5" xfId="24447"/>
    <cellStyle name="ColStyle21 3 9" xfId="24448"/>
    <cellStyle name="ColStyle21 3 9 2" xfId="24449"/>
    <cellStyle name="ColStyle21 3 9 2 2" xfId="24450"/>
    <cellStyle name="ColStyle21 3 9 2 3" xfId="24451"/>
    <cellStyle name="ColStyle21 3 9 3" xfId="24452"/>
    <cellStyle name="ColStyle21 3 9 4" xfId="24453"/>
    <cellStyle name="ColStyle21 3 9 5" xfId="24454"/>
    <cellStyle name="ColStyle21 30" xfId="24455"/>
    <cellStyle name="ColStyle21 30 2" xfId="24456"/>
    <cellStyle name="ColStyle21 30 2 2" xfId="24457"/>
    <cellStyle name="ColStyle21 30 2 2 2" xfId="24458"/>
    <cellStyle name="ColStyle21 30 2 2 2 2" xfId="24459"/>
    <cellStyle name="ColStyle21 30 2 2 2 3" xfId="24460"/>
    <cellStyle name="ColStyle21 30 2 2 3" xfId="24461"/>
    <cellStyle name="ColStyle21 30 2 2 4" xfId="24462"/>
    <cellStyle name="ColStyle21 30 2 3" xfId="24463"/>
    <cellStyle name="ColStyle21 30 2 3 2" xfId="24464"/>
    <cellStyle name="ColStyle21 30 2 3 3" xfId="24465"/>
    <cellStyle name="ColStyle21 30 2 4" xfId="24466"/>
    <cellStyle name="ColStyle21 30 2 4 2" xfId="24467"/>
    <cellStyle name="ColStyle21 30 2 5" xfId="24468"/>
    <cellStyle name="ColStyle21 30 3" xfId="24469"/>
    <cellStyle name="ColStyle21 30 3 2" xfId="24470"/>
    <cellStyle name="ColStyle21 30 3 2 2" xfId="24471"/>
    <cellStyle name="ColStyle21 30 3 2 3" xfId="24472"/>
    <cellStyle name="ColStyle21 30 3 3" xfId="24473"/>
    <cellStyle name="ColStyle21 30 3 4" xfId="24474"/>
    <cellStyle name="ColStyle21 30 4" xfId="24475"/>
    <cellStyle name="ColStyle21 30 4 2" xfId="24476"/>
    <cellStyle name="ColStyle21 30 4 3" xfId="24477"/>
    <cellStyle name="ColStyle21 30 5" xfId="24478"/>
    <cellStyle name="ColStyle21 30 5 2" xfId="24479"/>
    <cellStyle name="ColStyle21 30 6" xfId="24480"/>
    <cellStyle name="ColStyle21 31" xfId="24481"/>
    <cellStyle name="ColStyle21 31 2" xfId="24482"/>
    <cellStyle name="ColStyle21 31 2 2" xfId="24483"/>
    <cellStyle name="ColStyle21 31 2 2 2" xfId="24484"/>
    <cellStyle name="ColStyle21 31 2 2 2 2" xfId="24485"/>
    <cellStyle name="ColStyle21 31 2 2 2 3" xfId="24486"/>
    <cellStyle name="ColStyle21 31 2 2 3" xfId="24487"/>
    <cellStyle name="ColStyle21 31 2 2 4" xfId="24488"/>
    <cellStyle name="ColStyle21 31 2 3" xfId="24489"/>
    <cellStyle name="ColStyle21 31 2 3 2" xfId="24490"/>
    <cellStyle name="ColStyle21 31 2 3 3" xfId="24491"/>
    <cellStyle name="ColStyle21 31 2 4" xfId="24492"/>
    <cellStyle name="ColStyle21 31 2 4 2" xfId="24493"/>
    <cellStyle name="ColStyle21 31 2 5" xfId="24494"/>
    <cellStyle name="ColStyle21 31 3" xfId="24495"/>
    <cellStyle name="ColStyle21 31 3 2" xfId="24496"/>
    <cellStyle name="ColStyle21 31 3 2 2" xfId="24497"/>
    <cellStyle name="ColStyle21 31 3 2 3" xfId="24498"/>
    <cellStyle name="ColStyle21 31 3 3" xfId="24499"/>
    <cellStyle name="ColStyle21 31 3 4" xfId="24500"/>
    <cellStyle name="ColStyle21 31 4" xfId="24501"/>
    <cellStyle name="ColStyle21 31 4 2" xfId="24502"/>
    <cellStyle name="ColStyle21 31 4 3" xfId="24503"/>
    <cellStyle name="ColStyle21 31 5" xfId="24504"/>
    <cellStyle name="ColStyle21 31 5 2" xfId="24505"/>
    <cellStyle name="ColStyle21 31 6" xfId="24506"/>
    <cellStyle name="ColStyle21 32" xfId="24507"/>
    <cellStyle name="ColStyle21 32 2" xfId="24508"/>
    <cellStyle name="ColStyle21 32 2 2" xfId="24509"/>
    <cellStyle name="ColStyle21 32 2 2 2" xfId="24510"/>
    <cellStyle name="ColStyle21 32 2 2 2 2" xfId="24511"/>
    <cellStyle name="ColStyle21 32 2 2 2 3" xfId="24512"/>
    <cellStyle name="ColStyle21 32 2 2 3" xfId="24513"/>
    <cellStyle name="ColStyle21 32 2 2 4" xfId="24514"/>
    <cellStyle name="ColStyle21 32 2 3" xfId="24515"/>
    <cellStyle name="ColStyle21 32 2 3 2" xfId="24516"/>
    <cellStyle name="ColStyle21 32 2 3 3" xfId="24517"/>
    <cellStyle name="ColStyle21 32 2 4" xfId="24518"/>
    <cellStyle name="ColStyle21 32 2 4 2" xfId="24519"/>
    <cellStyle name="ColStyle21 32 2 5" xfId="24520"/>
    <cellStyle name="ColStyle21 32 3" xfId="24521"/>
    <cellStyle name="ColStyle21 32 3 2" xfId="24522"/>
    <cellStyle name="ColStyle21 32 3 2 2" xfId="24523"/>
    <cellStyle name="ColStyle21 32 3 2 3" xfId="24524"/>
    <cellStyle name="ColStyle21 32 3 3" xfId="24525"/>
    <cellStyle name="ColStyle21 32 3 4" xfId="24526"/>
    <cellStyle name="ColStyle21 32 4" xfId="24527"/>
    <cellStyle name="ColStyle21 32 4 2" xfId="24528"/>
    <cellStyle name="ColStyle21 32 4 3" xfId="24529"/>
    <cellStyle name="ColStyle21 32 5" xfId="24530"/>
    <cellStyle name="ColStyle21 32 5 2" xfId="24531"/>
    <cellStyle name="ColStyle21 32 6" xfId="24532"/>
    <cellStyle name="ColStyle21 33" xfId="24533"/>
    <cellStyle name="ColStyle21 33 2" xfId="24534"/>
    <cellStyle name="ColStyle21 33 2 2" xfId="24535"/>
    <cellStyle name="ColStyle21 33 2 2 2" xfId="24536"/>
    <cellStyle name="ColStyle21 33 2 2 2 2" xfId="24537"/>
    <cellStyle name="ColStyle21 33 2 2 2 3" xfId="24538"/>
    <cellStyle name="ColStyle21 33 2 2 3" xfId="24539"/>
    <cellStyle name="ColStyle21 33 2 2 4" xfId="24540"/>
    <cellStyle name="ColStyle21 33 2 3" xfId="24541"/>
    <cellStyle name="ColStyle21 33 2 3 2" xfId="24542"/>
    <cellStyle name="ColStyle21 33 2 3 3" xfId="24543"/>
    <cellStyle name="ColStyle21 33 2 4" xfId="24544"/>
    <cellStyle name="ColStyle21 33 2 4 2" xfId="24545"/>
    <cellStyle name="ColStyle21 33 2 5" xfId="24546"/>
    <cellStyle name="ColStyle21 33 3" xfId="24547"/>
    <cellStyle name="ColStyle21 33 3 2" xfId="24548"/>
    <cellStyle name="ColStyle21 33 3 2 2" xfId="24549"/>
    <cellStyle name="ColStyle21 33 3 2 3" xfId="24550"/>
    <cellStyle name="ColStyle21 33 3 3" xfId="24551"/>
    <cellStyle name="ColStyle21 33 3 4" xfId="24552"/>
    <cellStyle name="ColStyle21 33 4" xfId="24553"/>
    <cellStyle name="ColStyle21 33 4 2" xfId="24554"/>
    <cellStyle name="ColStyle21 33 4 3" xfId="24555"/>
    <cellStyle name="ColStyle21 33 5" xfId="24556"/>
    <cellStyle name="ColStyle21 33 5 2" xfId="24557"/>
    <cellStyle name="ColStyle21 33 6" xfId="24558"/>
    <cellStyle name="ColStyle21 34" xfId="24559"/>
    <cellStyle name="ColStyle21 34 2" xfId="24560"/>
    <cellStyle name="ColStyle21 34 2 2" xfId="24561"/>
    <cellStyle name="ColStyle21 34 2 2 2" xfId="24562"/>
    <cellStyle name="ColStyle21 34 2 2 2 2" xfId="24563"/>
    <cellStyle name="ColStyle21 34 2 2 2 3" xfId="24564"/>
    <cellStyle name="ColStyle21 34 2 2 3" xfId="24565"/>
    <cellStyle name="ColStyle21 34 2 2 4" xfId="24566"/>
    <cellStyle name="ColStyle21 34 2 3" xfId="24567"/>
    <cellStyle name="ColStyle21 34 2 3 2" xfId="24568"/>
    <cellStyle name="ColStyle21 34 2 3 3" xfId="24569"/>
    <cellStyle name="ColStyle21 34 2 4" xfId="24570"/>
    <cellStyle name="ColStyle21 34 2 4 2" xfId="24571"/>
    <cellStyle name="ColStyle21 34 2 5" xfId="24572"/>
    <cellStyle name="ColStyle21 34 3" xfId="24573"/>
    <cellStyle name="ColStyle21 34 3 2" xfId="24574"/>
    <cellStyle name="ColStyle21 34 3 2 2" xfId="24575"/>
    <cellStyle name="ColStyle21 34 3 2 3" xfId="24576"/>
    <cellStyle name="ColStyle21 34 3 3" xfId="24577"/>
    <cellStyle name="ColStyle21 34 3 4" xfId="24578"/>
    <cellStyle name="ColStyle21 34 4" xfId="24579"/>
    <cellStyle name="ColStyle21 34 4 2" xfId="24580"/>
    <cellStyle name="ColStyle21 34 4 3" xfId="24581"/>
    <cellStyle name="ColStyle21 34 5" xfId="24582"/>
    <cellStyle name="ColStyle21 34 5 2" xfId="24583"/>
    <cellStyle name="ColStyle21 34 6" xfId="24584"/>
    <cellStyle name="ColStyle21 35" xfId="24585"/>
    <cellStyle name="ColStyle21 35 2" xfId="24586"/>
    <cellStyle name="ColStyle21 35 2 2" xfId="24587"/>
    <cellStyle name="ColStyle21 35 2 2 2" xfId="24588"/>
    <cellStyle name="ColStyle21 35 2 2 2 2" xfId="24589"/>
    <cellStyle name="ColStyle21 35 2 2 2 3" xfId="24590"/>
    <cellStyle name="ColStyle21 35 2 2 3" xfId="24591"/>
    <cellStyle name="ColStyle21 35 2 2 4" xfId="24592"/>
    <cellStyle name="ColStyle21 35 2 3" xfId="24593"/>
    <cellStyle name="ColStyle21 35 2 3 2" xfId="24594"/>
    <cellStyle name="ColStyle21 35 2 3 3" xfId="24595"/>
    <cellStyle name="ColStyle21 35 2 4" xfId="24596"/>
    <cellStyle name="ColStyle21 35 2 4 2" xfId="24597"/>
    <cellStyle name="ColStyle21 35 2 5" xfId="24598"/>
    <cellStyle name="ColStyle21 35 3" xfId="24599"/>
    <cellStyle name="ColStyle21 35 3 2" xfId="24600"/>
    <cellStyle name="ColStyle21 35 3 2 2" xfId="24601"/>
    <cellStyle name="ColStyle21 35 3 2 3" xfId="24602"/>
    <cellStyle name="ColStyle21 35 3 3" xfId="24603"/>
    <cellStyle name="ColStyle21 35 3 4" xfId="24604"/>
    <cellStyle name="ColStyle21 35 4" xfId="24605"/>
    <cellStyle name="ColStyle21 35 4 2" xfId="24606"/>
    <cellStyle name="ColStyle21 35 4 3" xfId="24607"/>
    <cellStyle name="ColStyle21 35 5" xfId="24608"/>
    <cellStyle name="ColStyle21 35 5 2" xfId="24609"/>
    <cellStyle name="ColStyle21 35 6" xfId="24610"/>
    <cellStyle name="ColStyle21 36" xfId="24611"/>
    <cellStyle name="ColStyle21 36 2" xfId="24612"/>
    <cellStyle name="ColStyle21 36 2 2" xfId="24613"/>
    <cellStyle name="ColStyle21 36 2 2 2" xfId="24614"/>
    <cellStyle name="ColStyle21 36 2 2 3" xfId="24615"/>
    <cellStyle name="ColStyle21 36 2 3" xfId="24616"/>
    <cellStyle name="ColStyle21 36 2 4" xfId="24617"/>
    <cellStyle name="ColStyle21 36 3" xfId="24618"/>
    <cellStyle name="ColStyle21 36 3 2" xfId="24619"/>
    <cellStyle name="ColStyle21 36 3 3" xfId="24620"/>
    <cellStyle name="ColStyle21 36 4" xfId="24621"/>
    <cellStyle name="ColStyle21 36 4 2" xfId="24622"/>
    <cellStyle name="ColStyle21 36 5" xfId="24623"/>
    <cellStyle name="ColStyle21 37" xfId="24624"/>
    <cellStyle name="ColStyle21 37 2" xfId="24625"/>
    <cellStyle name="ColStyle21 37 2 2" xfId="24626"/>
    <cellStyle name="ColStyle21 37 2 2 2" xfId="24627"/>
    <cellStyle name="ColStyle21 37 2 2 3" xfId="24628"/>
    <cellStyle name="ColStyle21 37 2 3" xfId="24629"/>
    <cellStyle name="ColStyle21 37 2 4" xfId="24630"/>
    <cellStyle name="ColStyle21 37 3" xfId="24631"/>
    <cellStyle name="ColStyle21 37 3 2" xfId="24632"/>
    <cellStyle name="ColStyle21 37 3 3" xfId="24633"/>
    <cellStyle name="ColStyle21 37 4" xfId="24634"/>
    <cellStyle name="ColStyle21 37 4 2" xfId="24635"/>
    <cellStyle name="ColStyle21 37 5" xfId="24636"/>
    <cellStyle name="ColStyle21 38" xfId="24637"/>
    <cellStyle name="ColStyle21 38 2" xfId="24638"/>
    <cellStyle name="ColStyle21 38 2 2" xfId="24639"/>
    <cellStyle name="ColStyle21 38 2 2 2" xfId="24640"/>
    <cellStyle name="ColStyle21 38 2 2 3" xfId="24641"/>
    <cellStyle name="ColStyle21 38 2 3" xfId="24642"/>
    <cellStyle name="ColStyle21 38 2 4" xfId="24643"/>
    <cellStyle name="ColStyle21 38 3" xfId="24644"/>
    <cellStyle name="ColStyle21 38 3 2" xfId="24645"/>
    <cellStyle name="ColStyle21 38 3 3" xfId="24646"/>
    <cellStyle name="ColStyle21 38 4" xfId="24647"/>
    <cellStyle name="ColStyle21 38 4 2" xfId="24648"/>
    <cellStyle name="ColStyle21 38 5" xfId="24649"/>
    <cellStyle name="ColStyle21 39" xfId="24650"/>
    <cellStyle name="ColStyle21 39 2" xfId="24651"/>
    <cellStyle name="ColStyle21 39 2 2" xfId="24652"/>
    <cellStyle name="ColStyle21 39 2 3" xfId="24653"/>
    <cellStyle name="ColStyle21 39 3" xfId="24654"/>
    <cellStyle name="ColStyle21 39 4" xfId="24655"/>
    <cellStyle name="ColStyle21 4" xfId="24656"/>
    <cellStyle name="ColStyle21 4 10" xfId="24657"/>
    <cellStyle name="ColStyle21 4 11" xfId="24658"/>
    <cellStyle name="ColStyle21 4 12" xfId="24659"/>
    <cellStyle name="ColStyle21 4 13" xfId="24660"/>
    <cellStyle name="ColStyle21 4 14" xfId="24661"/>
    <cellStyle name="ColStyle21 4 2" xfId="24662"/>
    <cellStyle name="ColStyle21 4 2 2" xfId="24663"/>
    <cellStyle name="ColStyle21 4 2 2 2" xfId="24664"/>
    <cellStyle name="ColStyle21 4 2 2 2 2" xfId="24665"/>
    <cellStyle name="ColStyle21 4 2 2 2 3" xfId="24666"/>
    <cellStyle name="ColStyle21 4 2 2 3" xfId="24667"/>
    <cellStyle name="ColStyle21 4 2 2 4" xfId="24668"/>
    <cellStyle name="ColStyle21 4 2 3" xfId="24669"/>
    <cellStyle name="ColStyle21 4 2 3 2" xfId="24670"/>
    <cellStyle name="ColStyle21 4 2 3 3" xfId="24671"/>
    <cellStyle name="ColStyle21 4 2 4" xfId="24672"/>
    <cellStyle name="ColStyle21 4 2 4 2" xfId="24673"/>
    <cellStyle name="ColStyle21 4 2 5" xfId="24674"/>
    <cellStyle name="ColStyle21 4 3" xfId="24675"/>
    <cellStyle name="ColStyle21 4 3 2" xfId="24676"/>
    <cellStyle name="ColStyle21 4 3 2 2" xfId="24677"/>
    <cellStyle name="ColStyle21 4 3 2 3" xfId="24678"/>
    <cellStyle name="ColStyle21 4 3 3" xfId="24679"/>
    <cellStyle name="ColStyle21 4 3 4" xfId="24680"/>
    <cellStyle name="ColStyle21 4 4" xfId="24681"/>
    <cellStyle name="ColStyle21 4 4 2" xfId="24682"/>
    <cellStyle name="ColStyle21 4 4 2 2" xfId="24683"/>
    <cellStyle name="ColStyle21 4 4 2 3" xfId="24684"/>
    <cellStyle name="ColStyle21 4 4 3" xfId="24685"/>
    <cellStyle name="ColStyle21 4 4 4" xfId="24686"/>
    <cellStyle name="ColStyle21 4 5" xfId="24687"/>
    <cellStyle name="ColStyle21 4 5 2" xfId="24688"/>
    <cellStyle name="ColStyle21 4 5 3" xfId="24689"/>
    <cellStyle name="ColStyle21 4 6" xfId="24690"/>
    <cellStyle name="ColStyle21 4 6 2" xfId="24691"/>
    <cellStyle name="ColStyle21 4 6 3" xfId="24692"/>
    <cellStyle name="ColStyle21 4 7" xfId="24693"/>
    <cellStyle name="ColStyle21 4 7 2" xfId="24694"/>
    <cellStyle name="ColStyle21 4 7 3" xfId="24695"/>
    <cellStyle name="ColStyle21 4 8" xfId="24696"/>
    <cellStyle name="ColStyle21 4 8 2" xfId="24697"/>
    <cellStyle name="ColStyle21 4 9" xfId="24698"/>
    <cellStyle name="ColStyle21 4 9 2" xfId="24699"/>
    <cellStyle name="ColStyle21 40" xfId="24700"/>
    <cellStyle name="ColStyle21 40 2" xfId="24701"/>
    <cellStyle name="ColStyle21 40 2 2" xfId="24702"/>
    <cellStyle name="ColStyle21 40 2 3" xfId="24703"/>
    <cellStyle name="ColStyle21 40 3" xfId="24704"/>
    <cellStyle name="ColStyle21 40 4" xfId="24705"/>
    <cellStyle name="ColStyle21 41" xfId="24706"/>
    <cellStyle name="ColStyle21 41 2" xfId="24707"/>
    <cellStyle name="ColStyle21 41 2 2" xfId="24708"/>
    <cellStyle name="ColStyle21 41 2 3" xfId="24709"/>
    <cellStyle name="ColStyle21 41 3" xfId="24710"/>
    <cellStyle name="ColStyle21 41 4" xfId="24711"/>
    <cellStyle name="ColStyle21 42" xfId="24712"/>
    <cellStyle name="ColStyle21 42 2" xfId="24713"/>
    <cellStyle name="ColStyle21 42 2 2" xfId="24714"/>
    <cellStyle name="ColStyle21 42 2 3" xfId="24715"/>
    <cellStyle name="ColStyle21 42 3" xfId="24716"/>
    <cellStyle name="ColStyle21 42 4" xfId="24717"/>
    <cellStyle name="ColStyle21 43" xfId="24718"/>
    <cellStyle name="ColStyle21 43 2" xfId="24719"/>
    <cellStyle name="ColStyle21 43 3" xfId="24720"/>
    <cellStyle name="ColStyle21 44" xfId="24721"/>
    <cellStyle name="ColStyle21 44 2" xfId="24722"/>
    <cellStyle name="ColStyle21 44 3" xfId="24723"/>
    <cellStyle name="ColStyle21 45" xfId="24724"/>
    <cellStyle name="ColStyle21 45 2" xfId="24725"/>
    <cellStyle name="ColStyle21 46" xfId="24726"/>
    <cellStyle name="ColStyle21 46 2" xfId="24727"/>
    <cellStyle name="ColStyle21 47" xfId="24728"/>
    <cellStyle name="ColStyle21 48" xfId="24729"/>
    <cellStyle name="ColStyle21 49" xfId="24730"/>
    <cellStyle name="ColStyle21 5" xfId="24731"/>
    <cellStyle name="ColStyle21 5 10" xfId="24732"/>
    <cellStyle name="ColStyle21 5 11" xfId="24733"/>
    <cellStyle name="ColStyle21 5 12" xfId="24734"/>
    <cellStyle name="ColStyle21 5 13" xfId="24735"/>
    <cellStyle name="ColStyle21 5 14" xfId="24736"/>
    <cellStyle name="ColStyle21 5 2" xfId="24737"/>
    <cellStyle name="ColStyle21 5 2 2" xfId="24738"/>
    <cellStyle name="ColStyle21 5 2 2 2" xfId="24739"/>
    <cellStyle name="ColStyle21 5 2 2 2 2" xfId="24740"/>
    <cellStyle name="ColStyle21 5 2 2 2 3" xfId="24741"/>
    <cellStyle name="ColStyle21 5 2 2 3" xfId="24742"/>
    <cellStyle name="ColStyle21 5 2 2 4" xfId="24743"/>
    <cellStyle name="ColStyle21 5 2 3" xfId="24744"/>
    <cellStyle name="ColStyle21 5 2 3 2" xfId="24745"/>
    <cellStyle name="ColStyle21 5 2 3 3" xfId="24746"/>
    <cellStyle name="ColStyle21 5 2 4" xfId="24747"/>
    <cellStyle name="ColStyle21 5 2 4 2" xfId="24748"/>
    <cellStyle name="ColStyle21 5 2 5" xfId="24749"/>
    <cellStyle name="ColStyle21 5 3" xfId="24750"/>
    <cellStyle name="ColStyle21 5 3 2" xfId="24751"/>
    <cellStyle name="ColStyle21 5 3 2 2" xfId="24752"/>
    <cellStyle name="ColStyle21 5 3 2 3" xfId="24753"/>
    <cellStyle name="ColStyle21 5 3 3" xfId="24754"/>
    <cellStyle name="ColStyle21 5 3 4" xfId="24755"/>
    <cellStyle name="ColStyle21 5 4" xfId="24756"/>
    <cellStyle name="ColStyle21 5 4 2" xfId="24757"/>
    <cellStyle name="ColStyle21 5 4 2 2" xfId="24758"/>
    <cellStyle name="ColStyle21 5 4 2 3" xfId="24759"/>
    <cellStyle name="ColStyle21 5 4 3" xfId="24760"/>
    <cellStyle name="ColStyle21 5 4 4" xfId="24761"/>
    <cellStyle name="ColStyle21 5 5" xfId="24762"/>
    <cellStyle name="ColStyle21 5 5 2" xfId="24763"/>
    <cellStyle name="ColStyle21 5 5 3" xfId="24764"/>
    <cellStyle name="ColStyle21 5 6" xfId="24765"/>
    <cellStyle name="ColStyle21 5 6 2" xfId="24766"/>
    <cellStyle name="ColStyle21 5 6 3" xfId="24767"/>
    <cellStyle name="ColStyle21 5 7" xfId="24768"/>
    <cellStyle name="ColStyle21 5 7 2" xfId="24769"/>
    <cellStyle name="ColStyle21 5 7 3" xfId="24770"/>
    <cellStyle name="ColStyle21 5 8" xfId="24771"/>
    <cellStyle name="ColStyle21 5 8 2" xfId="24772"/>
    <cellStyle name="ColStyle21 5 9" xfId="24773"/>
    <cellStyle name="ColStyle21 5 9 2" xfId="24774"/>
    <cellStyle name="ColStyle21 50" xfId="24775"/>
    <cellStyle name="ColStyle21 51" xfId="24776"/>
    <cellStyle name="ColStyle21 52" xfId="24777"/>
    <cellStyle name="ColStyle21 53" xfId="24778"/>
    <cellStyle name="ColStyle21 54" xfId="24779"/>
    <cellStyle name="ColStyle21 55" xfId="24780"/>
    <cellStyle name="ColStyle21 6" xfId="24781"/>
    <cellStyle name="ColStyle21 6 10" xfId="24782"/>
    <cellStyle name="ColStyle21 6 11" xfId="24783"/>
    <cellStyle name="ColStyle21 6 12" xfId="24784"/>
    <cellStyle name="ColStyle21 6 13" xfId="24785"/>
    <cellStyle name="ColStyle21 6 14" xfId="24786"/>
    <cellStyle name="ColStyle21 6 2" xfId="24787"/>
    <cellStyle name="ColStyle21 6 2 2" xfId="24788"/>
    <cellStyle name="ColStyle21 6 2 2 2" xfId="24789"/>
    <cellStyle name="ColStyle21 6 2 2 2 2" xfId="24790"/>
    <cellStyle name="ColStyle21 6 2 2 2 3" xfId="24791"/>
    <cellStyle name="ColStyle21 6 2 2 3" xfId="24792"/>
    <cellStyle name="ColStyle21 6 2 2 4" xfId="24793"/>
    <cellStyle name="ColStyle21 6 2 3" xfId="24794"/>
    <cellStyle name="ColStyle21 6 2 3 2" xfId="24795"/>
    <cellStyle name="ColStyle21 6 2 3 3" xfId="24796"/>
    <cellStyle name="ColStyle21 6 2 4" xfId="24797"/>
    <cellStyle name="ColStyle21 6 2 4 2" xfId="24798"/>
    <cellStyle name="ColStyle21 6 2 5" xfId="24799"/>
    <cellStyle name="ColStyle21 6 3" xfId="24800"/>
    <cellStyle name="ColStyle21 6 3 2" xfId="24801"/>
    <cellStyle name="ColStyle21 6 3 2 2" xfId="24802"/>
    <cellStyle name="ColStyle21 6 3 2 3" xfId="24803"/>
    <cellStyle name="ColStyle21 6 3 3" xfId="24804"/>
    <cellStyle name="ColStyle21 6 3 4" xfId="24805"/>
    <cellStyle name="ColStyle21 6 4" xfId="24806"/>
    <cellStyle name="ColStyle21 6 4 2" xfId="24807"/>
    <cellStyle name="ColStyle21 6 4 2 2" xfId="24808"/>
    <cellStyle name="ColStyle21 6 4 2 3" xfId="24809"/>
    <cellStyle name="ColStyle21 6 4 3" xfId="24810"/>
    <cellStyle name="ColStyle21 6 4 4" xfId="24811"/>
    <cellStyle name="ColStyle21 6 5" xfId="24812"/>
    <cellStyle name="ColStyle21 6 5 2" xfId="24813"/>
    <cellStyle name="ColStyle21 6 5 3" xfId="24814"/>
    <cellStyle name="ColStyle21 6 6" xfId="24815"/>
    <cellStyle name="ColStyle21 6 6 2" xfId="24816"/>
    <cellStyle name="ColStyle21 6 6 3" xfId="24817"/>
    <cellStyle name="ColStyle21 6 7" xfId="24818"/>
    <cellStyle name="ColStyle21 6 7 2" xfId="24819"/>
    <cellStyle name="ColStyle21 6 7 3" xfId="24820"/>
    <cellStyle name="ColStyle21 6 8" xfId="24821"/>
    <cellStyle name="ColStyle21 6 8 2" xfId="24822"/>
    <cellStyle name="ColStyle21 6 9" xfId="24823"/>
    <cellStyle name="ColStyle21 6 9 2" xfId="24824"/>
    <cellStyle name="ColStyle21 7" xfId="24825"/>
    <cellStyle name="ColStyle21 7 10" xfId="24826"/>
    <cellStyle name="ColStyle21 7 2" xfId="24827"/>
    <cellStyle name="ColStyle21 7 2 2" xfId="24828"/>
    <cellStyle name="ColStyle21 7 2 2 2" xfId="24829"/>
    <cellStyle name="ColStyle21 7 2 2 2 2" xfId="24830"/>
    <cellStyle name="ColStyle21 7 2 2 2 3" xfId="24831"/>
    <cellStyle name="ColStyle21 7 2 2 3" xfId="24832"/>
    <cellStyle name="ColStyle21 7 2 2 4" xfId="24833"/>
    <cellStyle name="ColStyle21 7 2 3" xfId="24834"/>
    <cellStyle name="ColStyle21 7 2 3 2" xfId="24835"/>
    <cellStyle name="ColStyle21 7 2 3 3" xfId="24836"/>
    <cellStyle name="ColStyle21 7 2 4" xfId="24837"/>
    <cellStyle name="ColStyle21 7 2 4 2" xfId="24838"/>
    <cellStyle name="ColStyle21 7 2 5" xfId="24839"/>
    <cellStyle name="ColStyle21 7 3" xfId="24840"/>
    <cellStyle name="ColStyle21 7 3 2" xfId="24841"/>
    <cellStyle name="ColStyle21 7 3 2 2" xfId="24842"/>
    <cellStyle name="ColStyle21 7 3 2 3" xfId="24843"/>
    <cellStyle name="ColStyle21 7 3 3" xfId="24844"/>
    <cellStyle name="ColStyle21 7 3 4" xfId="24845"/>
    <cellStyle name="ColStyle21 7 4" xfId="24846"/>
    <cellStyle name="ColStyle21 7 4 2" xfId="24847"/>
    <cellStyle name="ColStyle21 7 4 2 2" xfId="24848"/>
    <cellStyle name="ColStyle21 7 4 2 3" xfId="24849"/>
    <cellStyle name="ColStyle21 7 4 3" xfId="24850"/>
    <cellStyle name="ColStyle21 7 4 4" xfId="24851"/>
    <cellStyle name="ColStyle21 7 5" xfId="24852"/>
    <cellStyle name="ColStyle21 7 5 2" xfId="24853"/>
    <cellStyle name="ColStyle21 7 5 3" xfId="24854"/>
    <cellStyle name="ColStyle21 7 6" xfId="24855"/>
    <cellStyle name="ColStyle21 7 6 2" xfId="24856"/>
    <cellStyle name="ColStyle21 7 6 3" xfId="24857"/>
    <cellStyle name="ColStyle21 7 7" xfId="24858"/>
    <cellStyle name="ColStyle21 7 7 2" xfId="24859"/>
    <cellStyle name="ColStyle21 7 7 3" xfId="24860"/>
    <cellStyle name="ColStyle21 7 8" xfId="24861"/>
    <cellStyle name="ColStyle21 7 9" xfId="24862"/>
    <cellStyle name="ColStyle21 8" xfId="24863"/>
    <cellStyle name="ColStyle21 8 10" xfId="24864"/>
    <cellStyle name="ColStyle21 8 2" xfId="24865"/>
    <cellStyle name="ColStyle21 8 2 2" xfId="24866"/>
    <cellStyle name="ColStyle21 8 2 2 2" xfId="24867"/>
    <cellStyle name="ColStyle21 8 2 2 2 2" xfId="24868"/>
    <cellStyle name="ColStyle21 8 2 2 2 3" xfId="24869"/>
    <cellStyle name="ColStyle21 8 2 2 3" xfId="24870"/>
    <cellStyle name="ColStyle21 8 2 2 4" xfId="24871"/>
    <cellStyle name="ColStyle21 8 2 3" xfId="24872"/>
    <cellStyle name="ColStyle21 8 2 3 2" xfId="24873"/>
    <cellStyle name="ColStyle21 8 2 3 3" xfId="24874"/>
    <cellStyle name="ColStyle21 8 2 4" xfId="24875"/>
    <cellStyle name="ColStyle21 8 2 4 2" xfId="24876"/>
    <cellStyle name="ColStyle21 8 2 5" xfId="24877"/>
    <cellStyle name="ColStyle21 8 3" xfId="24878"/>
    <cellStyle name="ColStyle21 8 3 2" xfId="24879"/>
    <cellStyle name="ColStyle21 8 3 2 2" xfId="24880"/>
    <cellStyle name="ColStyle21 8 3 2 3" xfId="24881"/>
    <cellStyle name="ColStyle21 8 3 3" xfId="24882"/>
    <cellStyle name="ColStyle21 8 3 4" xfId="24883"/>
    <cellStyle name="ColStyle21 8 4" xfId="24884"/>
    <cellStyle name="ColStyle21 8 4 2" xfId="24885"/>
    <cellStyle name="ColStyle21 8 4 2 2" xfId="24886"/>
    <cellStyle name="ColStyle21 8 4 2 3" xfId="24887"/>
    <cellStyle name="ColStyle21 8 4 3" xfId="24888"/>
    <cellStyle name="ColStyle21 8 4 4" xfId="24889"/>
    <cellStyle name="ColStyle21 8 5" xfId="24890"/>
    <cellStyle name="ColStyle21 8 5 2" xfId="24891"/>
    <cellStyle name="ColStyle21 8 5 3" xfId="24892"/>
    <cellStyle name="ColStyle21 8 6" xfId="24893"/>
    <cellStyle name="ColStyle21 8 6 2" xfId="24894"/>
    <cellStyle name="ColStyle21 8 6 3" xfId="24895"/>
    <cellStyle name="ColStyle21 8 7" xfId="24896"/>
    <cellStyle name="ColStyle21 8 7 2" xfId="24897"/>
    <cellStyle name="ColStyle21 8 7 3" xfId="24898"/>
    <cellStyle name="ColStyle21 8 8" xfId="24899"/>
    <cellStyle name="ColStyle21 8 9" xfId="24900"/>
    <cellStyle name="ColStyle21 9" xfId="24901"/>
    <cellStyle name="ColStyle21 9 10" xfId="24902"/>
    <cellStyle name="ColStyle21 9 2" xfId="24903"/>
    <cellStyle name="ColStyle21 9 2 2" xfId="24904"/>
    <cellStyle name="ColStyle21 9 2 2 2" xfId="24905"/>
    <cellStyle name="ColStyle21 9 2 2 2 2" xfId="24906"/>
    <cellStyle name="ColStyle21 9 2 2 2 3" xfId="24907"/>
    <cellStyle name="ColStyle21 9 2 2 3" xfId="24908"/>
    <cellStyle name="ColStyle21 9 2 2 4" xfId="24909"/>
    <cellStyle name="ColStyle21 9 2 3" xfId="24910"/>
    <cellStyle name="ColStyle21 9 2 3 2" xfId="24911"/>
    <cellStyle name="ColStyle21 9 2 3 3" xfId="24912"/>
    <cellStyle name="ColStyle21 9 2 4" xfId="24913"/>
    <cellStyle name="ColStyle21 9 2 4 2" xfId="24914"/>
    <cellStyle name="ColStyle21 9 2 5" xfId="24915"/>
    <cellStyle name="ColStyle21 9 3" xfId="24916"/>
    <cellStyle name="ColStyle21 9 3 2" xfId="24917"/>
    <cellStyle name="ColStyle21 9 3 2 2" xfId="24918"/>
    <cellStyle name="ColStyle21 9 3 2 3" xfId="24919"/>
    <cellStyle name="ColStyle21 9 3 3" xfId="24920"/>
    <cellStyle name="ColStyle21 9 3 4" xfId="24921"/>
    <cellStyle name="ColStyle21 9 4" xfId="24922"/>
    <cellStyle name="ColStyle21 9 4 2" xfId="24923"/>
    <cellStyle name="ColStyle21 9 4 2 2" xfId="24924"/>
    <cellStyle name="ColStyle21 9 4 2 3" xfId="24925"/>
    <cellStyle name="ColStyle21 9 4 3" xfId="24926"/>
    <cellStyle name="ColStyle21 9 4 4" xfId="24927"/>
    <cellStyle name="ColStyle21 9 5" xfId="24928"/>
    <cellStyle name="ColStyle21 9 5 2" xfId="24929"/>
    <cellStyle name="ColStyle21 9 5 3" xfId="24930"/>
    <cellStyle name="ColStyle21 9 6" xfId="24931"/>
    <cellStyle name="ColStyle21 9 6 2" xfId="24932"/>
    <cellStyle name="ColStyle21 9 6 3" xfId="24933"/>
    <cellStyle name="ColStyle21 9 7" xfId="24934"/>
    <cellStyle name="ColStyle21 9 7 2" xfId="24935"/>
    <cellStyle name="ColStyle21 9 7 3" xfId="24936"/>
    <cellStyle name="ColStyle21 9 8" xfId="24937"/>
    <cellStyle name="ColStyle21 9 9" xfId="24938"/>
    <cellStyle name="ColStyle22" xfId="24939"/>
    <cellStyle name="ColStyle22 10" xfId="24940"/>
    <cellStyle name="ColStyle22 10 10" xfId="24941"/>
    <cellStyle name="ColStyle22 10 2" xfId="24942"/>
    <cellStyle name="ColStyle22 10 2 2" xfId="24943"/>
    <cellStyle name="ColStyle22 10 2 2 2" xfId="24944"/>
    <cellStyle name="ColStyle22 10 2 2 2 2" xfId="24945"/>
    <cellStyle name="ColStyle22 10 2 2 2 3" xfId="24946"/>
    <cellStyle name="ColStyle22 10 2 2 3" xfId="24947"/>
    <cellStyle name="ColStyle22 10 2 2 4" xfId="24948"/>
    <cellStyle name="ColStyle22 10 2 3" xfId="24949"/>
    <cellStyle name="ColStyle22 10 2 3 2" xfId="24950"/>
    <cellStyle name="ColStyle22 10 2 3 3" xfId="24951"/>
    <cellStyle name="ColStyle22 10 2 4" xfId="24952"/>
    <cellStyle name="ColStyle22 10 2 4 2" xfId="24953"/>
    <cellStyle name="ColStyle22 10 2 5" xfId="24954"/>
    <cellStyle name="ColStyle22 10 3" xfId="24955"/>
    <cellStyle name="ColStyle22 10 3 2" xfId="24956"/>
    <cellStyle name="ColStyle22 10 3 2 2" xfId="24957"/>
    <cellStyle name="ColStyle22 10 3 2 3" xfId="24958"/>
    <cellStyle name="ColStyle22 10 3 3" xfId="24959"/>
    <cellStyle name="ColStyle22 10 3 4" xfId="24960"/>
    <cellStyle name="ColStyle22 10 4" xfId="24961"/>
    <cellStyle name="ColStyle22 10 4 2" xfId="24962"/>
    <cellStyle name="ColStyle22 10 4 2 2" xfId="24963"/>
    <cellStyle name="ColStyle22 10 4 2 3" xfId="24964"/>
    <cellStyle name="ColStyle22 10 4 3" xfId="24965"/>
    <cellStyle name="ColStyle22 10 4 4" xfId="24966"/>
    <cellStyle name="ColStyle22 10 5" xfId="24967"/>
    <cellStyle name="ColStyle22 10 5 2" xfId="24968"/>
    <cellStyle name="ColStyle22 10 5 3" xfId="24969"/>
    <cellStyle name="ColStyle22 10 6" xfId="24970"/>
    <cellStyle name="ColStyle22 10 6 2" xfId="24971"/>
    <cellStyle name="ColStyle22 10 6 3" xfId="24972"/>
    <cellStyle name="ColStyle22 10 7" xfId="24973"/>
    <cellStyle name="ColStyle22 10 7 2" xfId="24974"/>
    <cellStyle name="ColStyle22 10 7 3" xfId="24975"/>
    <cellStyle name="ColStyle22 10 8" xfId="24976"/>
    <cellStyle name="ColStyle22 10 9" xfId="24977"/>
    <cellStyle name="ColStyle22 11" xfId="24978"/>
    <cellStyle name="ColStyle22 11 10" xfId="24979"/>
    <cellStyle name="ColStyle22 11 2" xfId="24980"/>
    <cellStyle name="ColStyle22 11 2 2" xfId="24981"/>
    <cellStyle name="ColStyle22 11 2 2 2" xfId="24982"/>
    <cellStyle name="ColStyle22 11 2 2 2 2" xfId="24983"/>
    <cellStyle name="ColStyle22 11 2 2 2 3" xfId="24984"/>
    <cellStyle name="ColStyle22 11 2 2 3" xfId="24985"/>
    <cellStyle name="ColStyle22 11 2 2 4" xfId="24986"/>
    <cellStyle name="ColStyle22 11 2 3" xfId="24987"/>
    <cellStyle name="ColStyle22 11 2 3 2" xfId="24988"/>
    <cellStyle name="ColStyle22 11 2 3 3" xfId="24989"/>
    <cellStyle name="ColStyle22 11 2 4" xfId="24990"/>
    <cellStyle name="ColStyle22 11 2 4 2" xfId="24991"/>
    <cellStyle name="ColStyle22 11 2 5" xfId="24992"/>
    <cellStyle name="ColStyle22 11 3" xfId="24993"/>
    <cellStyle name="ColStyle22 11 3 2" xfId="24994"/>
    <cellStyle name="ColStyle22 11 3 2 2" xfId="24995"/>
    <cellStyle name="ColStyle22 11 3 2 3" xfId="24996"/>
    <cellStyle name="ColStyle22 11 3 3" xfId="24997"/>
    <cellStyle name="ColStyle22 11 3 4" xfId="24998"/>
    <cellStyle name="ColStyle22 11 4" xfId="24999"/>
    <cellStyle name="ColStyle22 11 4 2" xfId="25000"/>
    <cellStyle name="ColStyle22 11 4 2 2" xfId="25001"/>
    <cellStyle name="ColStyle22 11 4 2 3" xfId="25002"/>
    <cellStyle name="ColStyle22 11 4 3" xfId="25003"/>
    <cellStyle name="ColStyle22 11 4 4" xfId="25004"/>
    <cellStyle name="ColStyle22 11 5" xfId="25005"/>
    <cellStyle name="ColStyle22 11 5 2" xfId="25006"/>
    <cellStyle name="ColStyle22 11 5 3" xfId="25007"/>
    <cellStyle name="ColStyle22 11 6" xfId="25008"/>
    <cellStyle name="ColStyle22 11 6 2" xfId="25009"/>
    <cellStyle name="ColStyle22 11 6 3" xfId="25010"/>
    <cellStyle name="ColStyle22 11 7" xfId="25011"/>
    <cellStyle name="ColStyle22 11 7 2" xfId="25012"/>
    <cellStyle name="ColStyle22 11 7 3" xfId="25013"/>
    <cellStyle name="ColStyle22 11 8" xfId="25014"/>
    <cellStyle name="ColStyle22 11 9" xfId="25015"/>
    <cellStyle name="ColStyle22 12" xfId="25016"/>
    <cellStyle name="ColStyle22 12 10" xfId="25017"/>
    <cellStyle name="ColStyle22 12 2" xfId="25018"/>
    <cellStyle name="ColStyle22 12 2 2" xfId="25019"/>
    <cellStyle name="ColStyle22 12 2 2 2" xfId="25020"/>
    <cellStyle name="ColStyle22 12 2 2 2 2" xfId="25021"/>
    <cellStyle name="ColStyle22 12 2 2 2 3" xfId="25022"/>
    <cellStyle name="ColStyle22 12 2 2 3" xfId="25023"/>
    <cellStyle name="ColStyle22 12 2 2 4" xfId="25024"/>
    <cellStyle name="ColStyle22 12 2 3" xfId="25025"/>
    <cellStyle name="ColStyle22 12 2 3 2" xfId="25026"/>
    <cellStyle name="ColStyle22 12 2 3 3" xfId="25027"/>
    <cellStyle name="ColStyle22 12 2 4" xfId="25028"/>
    <cellStyle name="ColStyle22 12 2 4 2" xfId="25029"/>
    <cellStyle name="ColStyle22 12 2 5" xfId="25030"/>
    <cellStyle name="ColStyle22 12 3" xfId="25031"/>
    <cellStyle name="ColStyle22 12 3 2" xfId="25032"/>
    <cellStyle name="ColStyle22 12 3 2 2" xfId="25033"/>
    <cellStyle name="ColStyle22 12 3 2 3" xfId="25034"/>
    <cellStyle name="ColStyle22 12 3 3" xfId="25035"/>
    <cellStyle name="ColStyle22 12 3 4" xfId="25036"/>
    <cellStyle name="ColStyle22 12 4" xfId="25037"/>
    <cellStyle name="ColStyle22 12 4 2" xfId="25038"/>
    <cellStyle name="ColStyle22 12 4 2 2" xfId="25039"/>
    <cellStyle name="ColStyle22 12 4 2 3" xfId="25040"/>
    <cellStyle name="ColStyle22 12 4 3" xfId="25041"/>
    <cellStyle name="ColStyle22 12 4 4" xfId="25042"/>
    <cellStyle name="ColStyle22 12 5" xfId="25043"/>
    <cellStyle name="ColStyle22 12 5 2" xfId="25044"/>
    <cellStyle name="ColStyle22 12 5 3" xfId="25045"/>
    <cellStyle name="ColStyle22 12 6" xfId="25046"/>
    <cellStyle name="ColStyle22 12 6 2" xfId="25047"/>
    <cellStyle name="ColStyle22 12 6 3" xfId="25048"/>
    <cellStyle name="ColStyle22 12 7" xfId="25049"/>
    <cellStyle name="ColStyle22 12 7 2" xfId="25050"/>
    <cellStyle name="ColStyle22 12 7 3" xfId="25051"/>
    <cellStyle name="ColStyle22 12 8" xfId="25052"/>
    <cellStyle name="ColStyle22 12 9" xfId="25053"/>
    <cellStyle name="ColStyle22 13" xfId="25054"/>
    <cellStyle name="ColStyle22 13 10" xfId="25055"/>
    <cellStyle name="ColStyle22 13 2" xfId="25056"/>
    <cellStyle name="ColStyle22 13 2 2" xfId="25057"/>
    <cellStyle name="ColStyle22 13 2 2 2" xfId="25058"/>
    <cellStyle name="ColStyle22 13 2 2 2 2" xfId="25059"/>
    <cellStyle name="ColStyle22 13 2 2 2 3" xfId="25060"/>
    <cellStyle name="ColStyle22 13 2 2 3" xfId="25061"/>
    <cellStyle name="ColStyle22 13 2 2 4" xfId="25062"/>
    <cellStyle name="ColStyle22 13 2 3" xfId="25063"/>
    <cellStyle name="ColStyle22 13 2 3 2" xfId="25064"/>
    <cellStyle name="ColStyle22 13 2 3 3" xfId="25065"/>
    <cellStyle name="ColStyle22 13 2 4" xfId="25066"/>
    <cellStyle name="ColStyle22 13 2 4 2" xfId="25067"/>
    <cellStyle name="ColStyle22 13 2 5" xfId="25068"/>
    <cellStyle name="ColStyle22 13 3" xfId="25069"/>
    <cellStyle name="ColStyle22 13 3 2" xfId="25070"/>
    <cellStyle name="ColStyle22 13 3 2 2" xfId="25071"/>
    <cellStyle name="ColStyle22 13 3 2 3" xfId="25072"/>
    <cellStyle name="ColStyle22 13 3 3" xfId="25073"/>
    <cellStyle name="ColStyle22 13 3 4" xfId="25074"/>
    <cellStyle name="ColStyle22 13 4" xfId="25075"/>
    <cellStyle name="ColStyle22 13 4 2" xfId="25076"/>
    <cellStyle name="ColStyle22 13 4 2 2" xfId="25077"/>
    <cellStyle name="ColStyle22 13 4 2 3" xfId="25078"/>
    <cellStyle name="ColStyle22 13 4 3" xfId="25079"/>
    <cellStyle name="ColStyle22 13 4 4" xfId="25080"/>
    <cellStyle name="ColStyle22 13 5" xfId="25081"/>
    <cellStyle name="ColStyle22 13 5 2" xfId="25082"/>
    <cellStyle name="ColStyle22 13 5 3" xfId="25083"/>
    <cellStyle name="ColStyle22 13 6" xfId="25084"/>
    <cellStyle name="ColStyle22 13 6 2" xfId="25085"/>
    <cellStyle name="ColStyle22 13 6 3" xfId="25086"/>
    <cellStyle name="ColStyle22 13 7" xfId="25087"/>
    <cellStyle name="ColStyle22 13 7 2" xfId="25088"/>
    <cellStyle name="ColStyle22 13 7 3" xfId="25089"/>
    <cellStyle name="ColStyle22 13 8" xfId="25090"/>
    <cellStyle name="ColStyle22 13 9" xfId="25091"/>
    <cellStyle name="ColStyle22 14" xfId="25092"/>
    <cellStyle name="ColStyle22 14 10" xfId="25093"/>
    <cellStyle name="ColStyle22 14 2" xfId="25094"/>
    <cellStyle name="ColStyle22 14 2 2" xfId="25095"/>
    <cellStyle name="ColStyle22 14 2 2 2" xfId="25096"/>
    <cellStyle name="ColStyle22 14 2 2 2 2" xfId="25097"/>
    <cellStyle name="ColStyle22 14 2 2 2 3" xfId="25098"/>
    <cellStyle name="ColStyle22 14 2 2 3" xfId="25099"/>
    <cellStyle name="ColStyle22 14 2 2 4" xfId="25100"/>
    <cellStyle name="ColStyle22 14 2 3" xfId="25101"/>
    <cellStyle name="ColStyle22 14 2 3 2" xfId="25102"/>
    <cellStyle name="ColStyle22 14 2 3 3" xfId="25103"/>
    <cellStyle name="ColStyle22 14 2 4" xfId="25104"/>
    <cellStyle name="ColStyle22 14 2 4 2" xfId="25105"/>
    <cellStyle name="ColStyle22 14 2 5" xfId="25106"/>
    <cellStyle name="ColStyle22 14 3" xfId="25107"/>
    <cellStyle name="ColStyle22 14 3 2" xfId="25108"/>
    <cellStyle name="ColStyle22 14 3 2 2" xfId="25109"/>
    <cellStyle name="ColStyle22 14 3 2 3" xfId="25110"/>
    <cellStyle name="ColStyle22 14 3 3" xfId="25111"/>
    <cellStyle name="ColStyle22 14 3 4" xfId="25112"/>
    <cellStyle name="ColStyle22 14 4" xfId="25113"/>
    <cellStyle name="ColStyle22 14 4 2" xfId="25114"/>
    <cellStyle name="ColStyle22 14 4 2 2" xfId="25115"/>
    <cellStyle name="ColStyle22 14 4 2 3" xfId="25116"/>
    <cellStyle name="ColStyle22 14 4 3" xfId="25117"/>
    <cellStyle name="ColStyle22 14 4 4" xfId="25118"/>
    <cellStyle name="ColStyle22 14 5" xfId="25119"/>
    <cellStyle name="ColStyle22 14 5 2" xfId="25120"/>
    <cellStyle name="ColStyle22 14 5 3" xfId="25121"/>
    <cellStyle name="ColStyle22 14 6" xfId="25122"/>
    <cellStyle name="ColStyle22 14 6 2" xfId="25123"/>
    <cellStyle name="ColStyle22 14 6 3" xfId="25124"/>
    <cellStyle name="ColStyle22 14 7" xfId="25125"/>
    <cellStyle name="ColStyle22 14 7 2" xfId="25126"/>
    <cellStyle name="ColStyle22 14 7 3" xfId="25127"/>
    <cellStyle name="ColStyle22 14 8" xfId="25128"/>
    <cellStyle name="ColStyle22 14 9" xfId="25129"/>
    <cellStyle name="ColStyle22 15" xfId="25130"/>
    <cellStyle name="ColStyle22 15 10" xfId="25131"/>
    <cellStyle name="ColStyle22 15 2" xfId="25132"/>
    <cellStyle name="ColStyle22 15 2 2" xfId="25133"/>
    <cellStyle name="ColStyle22 15 2 2 2" xfId="25134"/>
    <cellStyle name="ColStyle22 15 2 2 2 2" xfId="25135"/>
    <cellStyle name="ColStyle22 15 2 2 2 3" xfId="25136"/>
    <cellStyle name="ColStyle22 15 2 2 3" xfId="25137"/>
    <cellStyle name="ColStyle22 15 2 2 4" xfId="25138"/>
    <cellStyle name="ColStyle22 15 2 3" xfId="25139"/>
    <cellStyle name="ColStyle22 15 2 3 2" xfId="25140"/>
    <cellStyle name="ColStyle22 15 2 3 3" xfId="25141"/>
    <cellStyle name="ColStyle22 15 2 4" xfId="25142"/>
    <cellStyle name="ColStyle22 15 2 4 2" xfId="25143"/>
    <cellStyle name="ColStyle22 15 2 5" xfId="25144"/>
    <cellStyle name="ColStyle22 15 3" xfId="25145"/>
    <cellStyle name="ColStyle22 15 3 2" xfId="25146"/>
    <cellStyle name="ColStyle22 15 3 2 2" xfId="25147"/>
    <cellStyle name="ColStyle22 15 3 2 3" xfId="25148"/>
    <cellStyle name="ColStyle22 15 3 3" xfId="25149"/>
    <cellStyle name="ColStyle22 15 3 4" xfId="25150"/>
    <cellStyle name="ColStyle22 15 4" xfId="25151"/>
    <cellStyle name="ColStyle22 15 4 2" xfId="25152"/>
    <cellStyle name="ColStyle22 15 4 2 2" xfId="25153"/>
    <cellStyle name="ColStyle22 15 4 2 3" xfId="25154"/>
    <cellStyle name="ColStyle22 15 4 3" xfId="25155"/>
    <cellStyle name="ColStyle22 15 4 4" xfId="25156"/>
    <cellStyle name="ColStyle22 15 5" xfId="25157"/>
    <cellStyle name="ColStyle22 15 5 2" xfId="25158"/>
    <cellStyle name="ColStyle22 15 5 3" xfId="25159"/>
    <cellStyle name="ColStyle22 15 6" xfId="25160"/>
    <cellStyle name="ColStyle22 15 6 2" xfId="25161"/>
    <cellStyle name="ColStyle22 15 6 3" xfId="25162"/>
    <cellStyle name="ColStyle22 15 7" xfId="25163"/>
    <cellStyle name="ColStyle22 15 7 2" xfId="25164"/>
    <cellStyle name="ColStyle22 15 7 3" xfId="25165"/>
    <cellStyle name="ColStyle22 15 8" xfId="25166"/>
    <cellStyle name="ColStyle22 15 9" xfId="25167"/>
    <cellStyle name="ColStyle22 16" xfId="25168"/>
    <cellStyle name="ColStyle22 16 10" xfId="25169"/>
    <cellStyle name="ColStyle22 16 2" xfId="25170"/>
    <cellStyle name="ColStyle22 16 2 2" xfId="25171"/>
    <cellStyle name="ColStyle22 16 2 2 2" xfId="25172"/>
    <cellStyle name="ColStyle22 16 2 2 2 2" xfId="25173"/>
    <cellStyle name="ColStyle22 16 2 2 2 3" xfId="25174"/>
    <cellStyle name="ColStyle22 16 2 2 3" xfId="25175"/>
    <cellStyle name="ColStyle22 16 2 2 4" xfId="25176"/>
    <cellStyle name="ColStyle22 16 2 3" xfId="25177"/>
    <cellStyle name="ColStyle22 16 2 3 2" xfId="25178"/>
    <cellStyle name="ColStyle22 16 2 3 3" xfId="25179"/>
    <cellStyle name="ColStyle22 16 2 4" xfId="25180"/>
    <cellStyle name="ColStyle22 16 2 4 2" xfId="25181"/>
    <cellStyle name="ColStyle22 16 2 5" xfId="25182"/>
    <cellStyle name="ColStyle22 16 3" xfId="25183"/>
    <cellStyle name="ColStyle22 16 3 2" xfId="25184"/>
    <cellStyle name="ColStyle22 16 3 2 2" xfId="25185"/>
    <cellStyle name="ColStyle22 16 3 2 3" xfId="25186"/>
    <cellStyle name="ColStyle22 16 3 3" xfId="25187"/>
    <cellStyle name="ColStyle22 16 3 4" xfId="25188"/>
    <cellStyle name="ColStyle22 16 4" xfId="25189"/>
    <cellStyle name="ColStyle22 16 4 2" xfId="25190"/>
    <cellStyle name="ColStyle22 16 4 2 2" xfId="25191"/>
    <cellStyle name="ColStyle22 16 4 2 3" xfId="25192"/>
    <cellStyle name="ColStyle22 16 4 3" xfId="25193"/>
    <cellStyle name="ColStyle22 16 4 4" xfId="25194"/>
    <cellStyle name="ColStyle22 16 5" xfId="25195"/>
    <cellStyle name="ColStyle22 16 5 2" xfId="25196"/>
    <cellStyle name="ColStyle22 16 5 3" xfId="25197"/>
    <cellStyle name="ColStyle22 16 6" xfId="25198"/>
    <cellStyle name="ColStyle22 16 6 2" xfId="25199"/>
    <cellStyle name="ColStyle22 16 6 3" xfId="25200"/>
    <cellStyle name="ColStyle22 16 7" xfId="25201"/>
    <cellStyle name="ColStyle22 16 7 2" xfId="25202"/>
    <cellStyle name="ColStyle22 16 7 3" xfId="25203"/>
    <cellStyle name="ColStyle22 16 8" xfId="25204"/>
    <cellStyle name="ColStyle22 16 9" xfId="25205"/>
    <cellStyle name="ColStyle22 17" xfId="25206"/>
    <cellStyle name="ColStyle22 17 10" xfId="25207"/>
    <cellStyle name="ColStyle22 17 2" xfId="25208"/>
    <cellStyle name="ColStyle22 17 2 2" xfId="25209"/>
    <cellStyle name="ColStyle22 17 2 2 2" xfId="25210"/>
    <cellStyle name="ColStyle22 17 2 2 2 2" xfId="25211"/>
    <cellStyle name="ColStyle22 17 2 2 2 3" xfId="25212"/>
    <cellStyle name="ColStyle22 17 2 2 3" xfId="25213"/>
    <cellStyle name="ColStyle22 17 2 2 4" xfId="25214"/>
    <cellStyle name="ColStyle22 17 2 3" xfId="25215"/>
    <cellStyle name="ColStyle22 17 2 3 2" xfId="25216"/>
    <cellStyle name="ColStyle22 17 2 3 3" xfId="25217"/>
    <cellStyle name="ColStyle22 17 2 4" xfId="25218"/>
    <cellStyle name="ColStyle22 17 2 4 2" xfId="25219"/>
    <cellStyle name="ColStyle22 17 2 5" xfId="25220"/>
    <cellStyle name="ColStyle22 17 3" xfId="25221"/>
    <cellStyle name="ColStyle22 17 3 2" xfId="25222"/>
    <cellStyle name="ColStyle22 17 3 2 2" xfId="25223"/>
    <cellStyle name="ColStyle22 17 3 2 3" xfId="25224"/>
    <cellStyle name="ColStyle22 17 3 3" xfId="25225"/>
    <cellStyle name="ColStyle22 17 3 4" xfId="25226"/>
    <cellStyle name="ColStyle22 17 4" xfId="25227"/>
    <cellStyle name="ColStyle22 17 4 2" xfId="25228"/>
    <cellStyle name="ColStyle22 17 4 2 2" xfId="25229"/>
    <cellStyle name="ColStyle22 17 4 2 3" xfId="25230"/>
    <cellStyle name="ColStyle22 17 4 3" xfId="25231"/>
    <cellStyle name="ColStyle22 17 4 4" xfId="25232"/>
    <cellStyle name="ColStyle22 17 5" xfId="25233"/>
    <cellStyle name="ColStyle22 17 5 2" xfId="25234"/>
    <cellStyle name="ColStyle22 17 5 3" xfId="25235"/>
    <cellStyle name="ColStyle22 17 6" xfId="25236"/>
    <cellStyle name="ColStyle22 17 6 2" xfId="25237"/>
    <cellStyle name="ColStyle22 17 6 3" xfId="25238"/>
    <cellStyle name="ColStyle22 17 7" xfId="25239"/>
    <cellStyle name="ColStyle22 17 7 2" xfId="25240"/>
    <cellStyle name="ColStyle22 17 7 3" xfId="25241"/>
    <cellStyle name="ColStyle22 17 8" xfId="25242"/>
    <cellStyle name="ColStyle22 17 9" xfId="25243"/>
    <cellStyle name="ColStyle22 18" xfId="25244"/>
    <cellStyle name="ColStyle22 18 10" xfId="25245"/>
    <cellStyle name="ColStyle22 18 2" xfId="25246"/>
    <cellStyle name="ColStyle22 18 2 2" xfId="25247"/>
    <cellStyle name="ColStyle22 18 2 2 2" xfId="25248"/>
    <cellStyle name="ColStyle22 18 2 2 2 2" xfId="25249"/>
    <cellStyle name="ColStyle22 18 2 2 2 3" xfId="25250"/>
    <cellStyle name="ColStyle22 18 2 2 3" xfId="25251"/>
    <cellStyle name="ColStyle22 18 2 2 4" xfId="25252"/>
    <cellStyle name="ColStyle22 18 2 3" xfId="25253"/>
    <cellStyle name="ColStyle22 18 2 3 2" xfId="25254"/>
    <cellStyle name="ColStyle22 18 2 3 3" xfId="25255"/>
    <cellStyle name="ColStyle22 18 2 4" xfId="25256"/>
    <cellStyle name="ColStyle22 18 2 4 2" xfId="25257"/>
    <cellStyle name="ColStyle22 18 2 5" xfId="25258"/>
    <cellStyle name="ColStyle22 18 3" xfId="25259"/>
    <cellStyle name="ColStyle22 18 3 2" xfId="25260"/>
    <cellStyle name="ColStyle22 18 3 2 2" xfId="25261"/>
    <cellStyle name="ColStyle22 18 3 2 3" xfId="25262"/>
    <cellStyle name="ColStyle22 18 3 3" xfId="25263"/>
    <cellStyle name="ColStyle22 18 3 4" xfId="25264"/>
    <cellStyle name="ColStyle22 18 4" xfId="25265"/>
    <cellStyle name="ColStyle22 18 4 2" xfId="25266"/>
    <cellStyle name="ColStyle22 18 4 2 2" xfId="25267"/>
    <cellStyle name="ColStyle22 18 4 2 3" xfId="25268"/>
    <cellStyle name="ColStyle22 18 4 3" xfId="25269"/>
    <cellStyle name="ColStyle22 18 4 4" xfId="25270"/>
    <cellStyle name="ColStyle22 18 5" xfId="25271"/>
    <cellStyle name="ColStyle22 18 5 2" xfId="25272"/>
    <cellStyle name="ColStyle22 18 5 3" xfId="25273"/>
    <cellStyle name="ColStyle22 18 6" xfId="25274"/>
    <cellStyle name="ColStyle22 18 6 2" xfId="25275"/>
    <cellStyle name="ColStyle22 18 6 3" xfId="25276"/>
    <cellStyle name="ColStyle22 18 7" xfId="25277"/>
    <cellStyle name="ColStyle22 18 7 2" xfId="25278"/>
    <cellStyle name="ColStyle22 18 7 3" xfId="25279"/>
    <cellStyle name="ColStyle22 18 8" xfId="25280"/>
    <cellStyle name="ColStyle22 18 9" xfId="25281"/>
    <cellStyle name="ColStyle22 19" xfId="25282"/>
    <cellStyle name="ColStyle22 19 10" xfId="25283"/>
    <cellStyle name="ColStyle22 19 2" xfId="25284"/>
    <cellStyle name="ColStyle22 19 2 2" xfId="25285"/>
    <cellStyle name="ColStyle22 19 2 2 2" xfId="25286"/>
    <cellStyle name="ColStyle22 19 2 2 2 2" xfId="25287"/>
    <cellStyle name="ColStyle22 19 2 2 2 3" xfId="25288"/>
    <cellStyle name="ColStyle22 19 2 2 3" xfId="25289"/>
    <cellStyle name="ColStyle22 19 2 2 4" xfId="25290"/>
    <cellStyle name="ColStyle22 19 2 3" xfId="25291"/>
    <cellStyle name="ColStyle22 19 2 3 2" xfId="25292"/>
    <cellStyle name="ColStyle22 19 2 3 3" xfId="25293"/>
    <cellStyle name="ColStyle22 19 2 4" xfId="25294"/>
    <cellStyle name="ColStyle22 19 2 4 2" xfId="25295"/>
    <cellStyle name="ColStyle22 19 2 5" xfId="25296"/>
    <cellStyle name="ColStyle22 19 3" xfId="25297"/>
    <cellStyle name="ColStyle22 19 3 2" xfId="25298"/>
    <cellStyle name="ColStyle22 19 3 2 2" xfId="25299"/>
    <cellStyle name="ColStyle22 19 3 2 3" xfId="25300"/>
    <cellStyle name="ColStyle22 19 3 3" xfId="25301"/>
    <cellStyle name="ColStyle22 19 3 4" xfId="25302"/>
    <cellStyle name="ColStyle22 19 4" xfId="25303"/>
    <cellStyle name="ColStyle22 19 4 2" xfId="25304"/>
    <cellStyle name="ColStyle22 19 4 2 2" xfId="25305"/>
    <cellStyle name="ColStyle22 19 4 2 3" xfId="25306"/>
    <cellStyle name="ColStyle22 19 4 3" xfId="25307"/>
    <cellStyle name="ColStyle22 19 4 4" xfId="25308"/>
    <cellStyle name="ColStyle22 19 5" xfId="25309"/>
    <cellStyle name="ColStyle22 19 5 2" xfId="25310"/>
    <cellStyle name="ColStyle22 19 5 3" xfId="25311"/>
    <cellStyle name="ColStyle22 19 6" xfId="25312"/>
    <cellStyle name="ColStyle22 19 6 2" xfId="25313"/>
    <cellStyle name="ColStyle22 19 6 3" xfId="25314"/>
    <cellStyle name="ColStyle22 19 7" xfId="25315"/>
    <cellStyle name="ColStyle22 19 7 2" xfId="25316"/>
    <cellStyle name="ColStyle22 19 7 3" xfId="25317"/>
    <cellStyle name="ColStyle22 19 8" xfId="25318"/>
    <cellStyle name="ColStyle22 19 9" xfId="25319"/>
    <cellStyle name="ColStyle22 2" xfId="25320"/>
    <cellStyle name="ColStyle22 2 10" xfId="25321"/>
    <cellStyle name="ColStyle22 2 10 2" xfId="25322"/>
    <cellStyle name="ColStyle22 2 10 2 2" xfId="25323"/>
    <cellStyle name="ColStyle22 2 10 2 3" xfId="25324"/>
    <cellStyle name="ColStyle22 2 10 3" xfId="25325"/>
    <cellStyle name="ColStyle22 2 10 4" xfId="25326"/>
    <cellStyle name="ColStyle22 2 10 5" xfId="25327"/>
    <cellStyle name="ColStyle22 2 11" xfId="25328"/>
    <cellStyle name="ColStyle22 2 11 2" xfId="25329"/>
    <cellStyle name="ColStyle22 2 11 2 2" xfId="25330"/>
    <cellStyle name="ColStyle22 2 11 2 3" xfId="25331"/>
    <cellStyle name="ColStyle22 2 11 3" xfId="25332"/>
    <cellStyle name="ColStyle22 2 11 4" xfId="25333"/>
    <cellStyle name="ColStyle22 2 11 5" xfId="25334"/>
    <cellStyle name="ColStyle22 2 12" xfId="25335"/>
    <cellStyle name="ColStyle22 2 12 2" xfId="25336"/>
    <cellStyle name="ColStyle22 2 12 2 2" xfId="25337"/>
    <cellStyle name="ColStyle22 2 12 2 3" xfId="25338"/>
    <cellStyle name="ColStyle22 2 12 3" xfId="25339"/>
    <cellStyle name="ColStyle22 2 12 4" xfId="25340"/>
    <cellStyle name="ColStyle22 2 12 5" xfId="25341"/>
    <cellStyle name="ColStyle22 2 13" xfId="25342"/>
    <cellStyle name="ColStyle22 2 13 2" xfId="25343"/>
    <cellStyle name="ColStyle22 2 13 2 2" xfId="25344"/>
    <cellStyle name="ColStyle22 2 13 2 3" xfId="25345"/>
    <cellStyle name="ColStyle22 2 13 3" xfId="25346"/>
    <cellStyle name="ColStyle22 2 13 4" xfId="25347"/>
    <cellStyle name="ColStyle22 2 13 5" xfId="25348"/>
    <cellStyle name="ColStyle22 2 14" xfId="25349"/>
    <cellStyle name="ColStyle22 2 14 2" xfId="25350"/>
    <cellStyle name="ColStyle22 2 14 2 2" xfId="25351"/>
    <cellStyle name="ColStyle22 2 14 2 3" xfId="25352"/>
    <cellStyle name="ColStyle22 2 14 3" xfId="25353"/>
    <cellStyle name="ColStyle22 2 14 4" xfId="25354"/>
    <cellStyle name="ColStyle22 2 14 5" xfId="25355"/>
    <cellStyle name="ColStyle22 2 15" xfId="25356"/>
    <cellStyle name="ColStyle22 2 15 2" xfId="25357"/>
    <cellStyle name="ColStyle22 2 15 2 2" xfId="25358"/>
    <cellStyle name="ColStyle22 2 15 2 3" xfId="25359"/>
    <cellStyle name="ColStyle22 2 15 3" xfId="25360"/>
    <cellStyle name="ColStyle22 2 15 4" xfId="25361"/>
    <cellStyle name="ColStyle22 2 15 5" xfId="25362"/>
    <cellStyle name="ColStyle22 2 16" xfId="25363"/>
    <cellStyle name="ColStyle22 2 16 2" xfId="25364"/>
    <cellStyle name="ColStyle22 2 16 2 2" xfId="25365"/>
    <cellStyle name="ColStyle22 2 16 2 3" xfId="25366"/>
    <cellStyle name="ColStyle22 2 16 3" xfId="25367"/>
    <cellStyle name="ColStyle22 2 16 4" xfId="25368"/>
    <cellStyle name="ColStyle22 2 16 5" xfId="25369"/>
    <cellStyle name="ColStyle22 2 17" xfId="25370"/>
    <cellStyle name="ColStyle22 2 17 2" xfId="25371"/>
    <cellStyle name="ColStyle22 2 17 2 2" xfId="25372"/>
    <cellStyle name="ColStyle22 2 17 2 3" xfId="25373"/>
    <cellStyle name="ColStyle22 2 17 3" xfId="25374"/>
    <cellStyle name="ColStyle22 2 17 4" xfId="25375"/>
    <cellStyle name="ColStyle22 2 17 5" xfId="25376"/>
    <cellStyle name="ColStyle22 2 18" xfId="25377"/>
    <cellStyle name="ColStyle22 2 18 2" xfId="25378"/>
    <cellStyle name="ColStyle22 2 18 2 2" xfId="25379"/>
    <cellStyle name="ColStyle22 2 18 2 3" xfId="25380"/>
    <cellStyle name="ColStyle22 2 18 3" xfId="25381"/>
    <cellStyle name="ColStyle22 2 18 4" xfId="25382"/>
    <cellStyle name="ColStyle22 2 18 5" xfId="25383"/>
    <cellStyle name="ColStyle22 2 19" xfId="25384"/>
    <cellStyle name="ColStyle22 2 19 2" xfId="25385"/>
    <cellStyle name="ColStyle22 2 19 2 2" xfId="25386"/>
    <cellStyle name="ColStyle22 2 19 2 3" xfId="25387"/>
    <cellStyle name="ColStyle22 2 19 3" xfId="25388"/>
    <cellStyle name="ColStyle22 2 19 4" xfId="25389"/>
    <cellStyle name="ColStyle22 2 19 5" xfId="25390"/>
    <cellStyle name="ColStyle22 2 2" xfId="25391"/>
    <cellStyle name="ColStyle22 2 2 2" xfId="25392"/>
    <cellStyle name="ColStyle22 2 2 2 2" xfId="25393"/>
    <cellStyle name="ColStyle22 2 2 2 2 2" xfId="25394"/>
    <cellStyle name="ColStyle22 2 2 2 2 3" xfId="25395"/>
    <cellStyle name="ColStyle22 2 2 2 3" xfId="25396"/>
    <cellStyle name="ColStyle22 2 2 2 4" xfId="25397"/>
    <cellStyle name="ColStyle22 2 2 3" xfId="25398"/>
    <cellStyle name="ColStyle22 2 2 3 2" xfId="25399"/>
    <cellStyle name="ColStyle22 2 2 3 2 2" xfId="25400"/>
    <cellStyle name="ColStyle22 2 2 3 2 3" xfId="25401"/>
    <cellStyle name="ColStyle22 2 2 3 3" xfId="25402"/>
    <cellStyle name="ColStyle22 2 2 3 4" xfId="25403"/>
    <cellStyle name="ColStyle22 2 2 4" xfId="25404"/>
    <cellStyle name="ColStyle22 2 2 4 2" xfId="25405"/>
    <cellStyle name="ColStyle22 2 2 4 3" xfId="25406"/>
    <cellStyle name="ColStyle22 2 2 5" xfId="25407"/>
    <cellStyle name="ColStyle22 2 2 5 2" xfId="25408"/>
    <cellStyle name="ColStyle22 2 2 6" xfId="25409"/>
    <cellStyle name="ColStyle22 2 2 7" xfId="25410"/>
    <cellStyle name="ColStyle22 2 20" xfId="25411"/>
    <cellStyle name="ColStyle22 2 20 2" xfId="25412"/>
    <cellStyle name="ColStyle22 2 20 2 2" xfId="25413"/>
    <cellStyle name="ColStyle22 2 20 2 3" xfId="25414"/>
    <cellStyle name="ColStyle22 2 20 3" xfId="25415"/>
    <cellStyle name="ColStyle22 2 20 4" xfId="25416"/>
    <cellStyle name="ColStyle22 2 20 5" xfId="25417"/>
    <cellStyle name="ColStyle22 2 21" xfId="25418"/>
    <cellStyle name="ColStyle22 2 21 2" xfId="25419"/>
    <cellStyle name="ColStyle22 2 21 2 2" xfId="25420"/>
    <cellStyle name="ColStyle22 2 21 2 3" xfId="25421"/>
    <cellStyle name="ColStyle22 2 21 3" xfId="25422"/>
    <cellStyle name="ColStyle22 2 21 4" xfId="25423"/>
    <cellStyle name="ColStyle22 2 21 5" xfId="25424"/>
    <cellStyle name="ColStyle22 2 22" xfId="25425"/>
    <cellStyle name="ColStyle22 2 22 2" xfId="25426"/>
    <cellStyle name="ColStyle22 2 22 2 2" xfId="25427"/>
    <cellStyle name="ColStyle22 2 22 2 3" xfId="25428"/>
    <cellStyle name="ColStyle22 2 22 3" xfId="25429"/>
    <cellStyle name="ColStyle22 2 22 4" xfId="25430"/>
    <cellStyle name="ColStyle22 2 23" xfId="25431"/>
    <cellStyle name="ColStyle22 2 23 2" xfId="25432"/>
    <cellStyle name="ColStyle22 2 23 3" xfId="25433"/>
    <cellStyle name="ColStyle22 2 24" xfId="25434"/>
    <cellStyle name="ColStyle22 2 24 2" xfId="25435"/>
    <cellStyle name="ColStyle22 2 24 3" xfId="25436"/>
    <cellStyle name="ColStyle22 2 25" xfId="25437"/>
    <cellStyle name="ColStyle22 2 25 2" xfId="25438"/>
    <cellStyle name="ColStyle22 2 25 3" xfId="25439"/>
    <cellStyle name="ColStyle22 2 26" xfId="25440"/>
    <cellStyle name="ColStyle22 2 26 2" xfId="25441"/>
    <cellStyle name="ColStyle22 2 27" xfId="25442"/>
    <cellStyle name="ColStyle22 2 27 2" xfId="25443"/>
    <cellStyle name="ColStyle22 2 28" xfId="25444"/>
    <cellStyle name="ColStyle22 2 29" xfId="25445"/>
    <cellStyle name="ColStyle22 2 3" xfId="25446"/>
    <cellStyle name="ColStyle22 2 3 2" xfId="25447"/>
    <cellStyle name="ColStyle22 2 3 2 2" xfId="25448"/>
    <cellStyle name="ColStyle22 2 3 2 2 2" xfId="25449"/>
    <cellStyle name="ColStyle22 2 3 2 2 3" xfId="25450"/>
    <cellStyle name="ColStyle22 2 3 2 3" xfId="25451"/>
    <cellStyle name="ColStyle22 2 3 2 4" xfId="25452"/>
    <cellStyle name="ColStyle22 2 3 3" xfId="25453"/>
    <cellStyle name="ColStyle22 2 3 3 2" xfId="25454"/>
    <cellStyle name="ColStyle22 2 3 3 3" xfId="25455"/>
    <cellStyle name="ColStyle22 2 3 4" xfId="25456"/>
    <cellStyle name="ColStyle22 2 3 5" xfId="25457"/>
    <cellStyle name="ColStyle22 2 3 6" xfId="25458"/>
    <cellStyle name="ColStyle22 2 30" xfId="25459"/>
    <cellStyle name="ColStyle22 2 31" xfId="25460"/>
    <cellStyle name="ColStyle22 2 32" xfId="25461"/>
    <cellStyle name="ColStyle22 2 4" xfId="25462"/>
    <cellStyle name="ColStyle22 2 4 2" xfId="25463"/>
    <cellStyle name="ColStyle22 2 4 2 2" xfId="25464"/>
    <cellStyle name="ColStyle22 2 4 2 3" xfId="25465"/>
    <cellStyle name="ColStyle22 2 4 3" xfId="25466"/>
    <cellStyle name="ColStyle22 2 4 4" xfId="25467"/>
    <cellStyle name="ColStyle22 2 4 5" xfId="25468"/>
    <cellStyle name="ColStyle22 2 5" xfId="25469"/>
    <cellStyle name="ColStyle22 2 5 2" xfId="25470"/>
    <cellStyle name="ColStyle22 2 5 2 2" xfId="25471"/>
    <cellStyle name="ColStyle22 2 5 2 3" xfId="25472"/>
    <cellStyle name="ColStyle22 2 5 3" xfId="25473"/>
    <cellStyle name="ColStyle22 2 5 4" xfId="25474"/>
    <cellStyle name="ColStyle22 2 5 5" xfId="25475"/>
    <cellStyle name="ColStyle22 2 6" xfId="25476"/>
    <cellStyle name="ColStyle22 2 6 2" xfId="25477"/>
    <cellStyle name="ColStyle22 2 6 2 2" xfId="25478"/>
    <cellStyle name="ColStyle22 2 6 2 3" xfId="25479"/>
    <cellStyle name="ColStyle22 2 6 3" xfId="25480"/>
    <cellStyle name="ColStyle22 2 6 4" xfId="25481"/>
    <cellStyle name="ColStyle22 2 6 5" xfId="25482"/>
    <cellStyle name="ColStyle22 2 7" xfId="25483"/>
    <cellStyle name="ColStyle22 2 7 2" xfId="25484"/>
    <cellStyle name="ColStyle22 2 7 2 2" xfId="25485"/>
    <cellStyle name="ColStyle22 2 7 2 3" xfId="25486"/>
    <cellStyle name="ColStyle22 2 7 3" xfId="25487"/>
    <cellStyle name="ColStyle22 2 7 4" xfId="25488"/>
    <cellStyle name="ColStyle22 2 7 5" xfId="25489"/>
    <cellStyle name="ColStyle22 2 8" xfId="25490"/>
    <cellStyle name="ColStyle22 2 8 2" xfId="25491"/>
    <cellStyle name="ColStyle22 2 8 2 2" xfId="25492"/>
    <cellStyle name="ColStyle22 2 8 2 3" xfId="25493"/>
    <cellStyle name="ColStyle22 2 8 3" xfId="25494"/>
    <cellStyle name="ColStyle22 2 8 4" xfId="25495"/>
    <cellStyle name="ColStyle22 2 8 5" xfId="25496"/>
    <cellStyle name="ColStyle22 2 9" xfId="25497"/>
    <cellStyle name="ColStyle22 2 9 2" xfId="25498"/>
    <cellStyle name="ColStyle22 2 9 2 2" xfId="25499"/>
    <cellStyle name="ColStyle22 2 9 2 3" xfId="25500"/>
    <cellStyle name="ColStyle22 2 9 3" xfId="25501"/>
    <cellStyle name="ColStyle22 2 9 4" xfId="25502"/>
    <cellStyle name="ColStyle22 2 9 5" xfId="25503"/>
    <cellStyle name="ColStyle22 20" xfId="25504"/>
    <cellStyle name="ColStyle22 20 10" xfId="25505"/>
    <cellStyle name="ColStyle22 20 2" xfId="25506"/>
    <cellStyle name="ColStyle22 20 2 2" xfId="25507"/>
    <cellStyle name="ColStyle22 20 2 2 2" xfId="25508"/>
    <cellStyle name="ColStyle22 20 2 2 2 2" xfId="25509"/>
    <cellStyle name="ColStyle22 20 2 2 2 3" xfId="25510"/>
    <cellStyle name="ColStyle22 20 2 2 3" xfId="25511"/>
    <cellStyle name="ColStyle22 20 2 2 4" xfId="25512"/>
    <cellStyle name="ColStyle22 20 2 3" xfId="25513"/>
    <cellStyle name="ColStyle22 20 2 3 2" xfId="25514"/>
    <cellStyle name="ColStyle22 20 2 3 3" xfId="25515"/>
    <cellStyle name="ColStyle22 20 2 4" xfId="25516"/>
    <cellStyle name="ColStyle22 20 2 4 2" xfId="25517"/>
    <cellStyle name="ColStyle22 20 2 5" xfId="25518"/>
    <cellStyle name="ColStyle22 20 3" xfId="25519"/>
    <cellStyle name="ColStyle22 20 3 2" xfId="25520"/>
    <cellStyle name="ColStyle22 20 3 2 2" xfId="25521"/>
    <cellStyle name="ColStyle22 20 3 2 3" xfId="25522"/>
    <cellStyle name="ColStyle22 20 3 3" xfId="25523"/>
    <cellStyle name="ColStyle22 20 3 4" xfId="25524"/>
    <cellStyle name="ColStyle22 20 4" xfId="25525"/>
    <cellStyle name="ColStyle22 20 4 2" xfId="25526"/>
    <cellStyle name="ColStyle22 20 4 2 2" xfId="25527"/>
    <cellStyle name="ColStyle22 20 4 2 3" xfId="25528"/>
    <cellStyle name="ColStyle22 20 4 3" xfId="25529"/>
    <cellStyle name="ColStyle22 20 4 4" xfId="25530"/>
    <cellStyle name="ColStyle22 20 5" xfId="25531"/>
    <cellStyle name="ColStyle22 20 5 2" xfId="25532"/>
    <cellStyle name="ColStyle22 20 5 3" xfId="25533"/>
    <cellStyle name="ColStyle22 20 6" xfId="25534"/>
    <cellStyle name="ColStyle22 20 6 2" xfId="25535"/>
    <cellStyle name="ColStyle22 20 6 3" xfId="25536"/>
    <cellStyle name="ColStyle22 20 7" xfId="25537"/>
    <cellStyle name="ColStyle22 20 7 2" xfId="25538"/>
    <cellStyle name="ColStyle22 20 7 3" xfId="25539"/>
    <cellStyle name="ColStyle22 20 8" xfId="25540"/>
    <cellStyle name="ColStyle22 20 9" xfId="25541"/>
    <cellStyle name="ColStyle22 21" xfId="25542"/>
    <cellStyle name="ColStyle22 21 10" xfId="25543"/>
    <cellStyle name="ColStyle22 21 2" xfId="25544"/>
    <cellStyle name="ColStyle22 21 2 2" xfId="25545"/>
    <cellStyle name="ColStyle22 21 2 2 2" xfId="25546"/>
    <cellStyle name="ColStyle22 21 2 2 2 2" xfId="25547"/>
    <cellStyle name="ColStyle22 21 2 2 2 3" xfId="25548"/>
    <cellStyle name="ColStyle22 21 2 2 3" xfId="25549"/>
    <cellStyle name="ColStyle22 21 2 2 4" xfId="25550"/>
    <cellStyle name="ColStyle22 21 2 3" xfId="25551"/>
    <cellStyle name="ColStyle22 21 2 3 2" xfId="25552"/>
    <cellStyle name="ColStyle22 21 2 3 3" xfId="25553"/>
    <cellStyle name="ColStyle22 21 2 4" xfId="25554"/>
    <cellStyle name="ColStyle22 21 2 4 2" xfId="25555"/>
    <cellStyle name="ColStyle22 21 2 5" xfId="25556"/>
    <cellStyle name="ColStyle22 21 3" xfId="25557"/>
    <cellStyle name="ColStyle22 21 3 2" xfId="25558"/>
    <cellStyle name="ColStyle22 21 3 2 2" xfId="25559"/>
    <cellStyle name="ColStyle22 21 3 2 3" xfId="25560"/>
    <cellStyle name="ColStyle22 21 3 3" xfId="25561"/>
    <cellStyle name="ColStyle22 21 3 4" xfId="25562"/>
    <cellStyle name="ColStyle22 21 4" xfId="25563"/>
    <cellStyle name="ColStyle22 21 4 2" xfId="25564"/>
    <cellStyle name="ColStyle22 21 4 2 2" xfId="25565"/>
    <cellStyle name="ColStyle22 21 4 2 3" xfId="25566"/>
    <cellStyle name="ColStyle22 21 4 3" xfId="25567"/>
    <cellStyle name="ColStyle22 21 4 4" xfId="25568"/>
    <cellStyle name="ColStyle22 21 5" xfId="25569"/>
    <cellStyle name="ColStyle22 21 5 2" xfId="25570"/>
    <cellStyle name="ColStyle22 21 5 3" xfId="25571"/>
    <cellStyle name="ColStyle22 21 6" xfId="25572"/>
    <cellStyle name="ColStyle22 21 6 2" xfId="25573"/>
    <cellStyle name="ColStyle22 21 6 3" xfId="25574"/>
    <cellStyle name="ColStyle22 21 7" xfId="25575"/>
    <cellStyle name="ColStyle22 21 7 2" xfId="25576"/>
    <cellStyle name="ColStyle22 21 7 3" xfId="25577"/>
    <cellStyle name="ColStyle22 21 8" xfId="25578"/>
    <cellStyle name="ColStyle22 21 9" xfId="25579"/>
    <cellStyle name="ColStyle22 22" xfId="25580"/>
    <cellStyle name="ColStyle22 22 10" xfId="25581"/>
    <cellStyle name="ColStyle22 22 2" xfId="25582"/>
    <cellStyle name="ColStyle22 22 2 2" xfId="25583"/>
    <cellStyle name="ColStyle22 22 2 2 2" xfId="25584"/>
    <cellStyle name="ColStyle22 22 2 2 2 2" xfId="25585"/>
    <cellStyle name="ColStyle22 22 2 2 2 3" xfId="25586"/>
    <cellStyle name="ColStyle22 22 2 2 3" xfId="25587"/>
    <cellStyle name="ColStyle22 22 2 2 4" xfId="25588"/>
    <cellStyle name="ColStyle22 22 2 3" xfId="25589"/>
    <cellStyle name="ColStyle22 22 2 3 2" xfId="25590"/>
    <cellStyle name="ColStyle22 22 2 3 3" xfId="25591"/>
    <cellStyle name="ColStyle22 22 2 4" xfId="25592"/>
    <cellStyle name="ColStyle22 22 2 4 2" xfId="25593"/>
    <cellStyle name="ColStyle22 22 2 5" xfId="25594"/>
    <cellStyle name="ColStyle22 22 3" xfId="25595"/>
    <cellStyle name="ColStyle22 22 3 2" xfId="25596"/>
    <cellStyle name="ColStyle22 22 3 2 2" xfId="25597"/>
    <cellStyle name="ColStyle22 22 3 2 3" xfId="25598"/>
    <cellStyle name="ColStyle22 22 3 3" xfId="25599"/>
    <cellStyle name="ColStyle22 22 3 4" xfId="25600"/>
    <cellStyle name="ColStyle22 22 4" xfId="25601"/>
    <cellStyle name="ColStyle22 22 4 2" xfId="25602"/>
    <cellStyle name="ColStyle22 22 4 2 2" xfId="25603"/>
    <cellStyle name="ColStyle22 22 4 2 3" xfId="25604"/>
    <cellStyle name="ColStyle22 22 4 3" xfId="25605"/>
    <cellStyle name="ColStyle22 22 4 4" xfId="25606"/>
    <cellStyle name="ColStyle22 22 5" xfId="25607"/>
    <cellStyle name="ColStyle22 22 5 2" xfId="25608"/>
    <cellStyle name="ColStyle22 22 5 3" xfId="25609"/>
    <cellStyle name="ColStyle22 22 6" xfId="25610"/>
    <cellStyle name="ColStyle22 22 6 2" xfId="25611"/>
    <cellStyle name="ColStyle22 22 6 3" xfId="25612"/>
    <cellStyle name="ColStyle22 22 7" xfId="25613"/>
    <cellStyle name="ColStyle22 22 7 2" xfId="25614"/>
    <cellStyle name="ColStyle22 22 7 3" xfId="25615"/>
    <cellStyle name="ColStyle22 22 8" xfId="25616"/>
    <cellStyle name="ColStyle22 22 9" xfId="25617"/>
    <cellStyle name="ColStyle22 23" xfId="25618"/>
    <cellStyle name="ColStyle22 23 10" xfId="25619"/>
    <cellStyle name="ColStyle22 23 2" xfId="25620"/>
    <cellStyle name="ColStyle22 23 2 2" xfId="25621"/>
    <cellStyle name="ColStyle22 23 2 2 2" xfId="25622"/>
    <cellStyle name="ColStyle22 23 2 2 2 2" xfId="25623"/>
    <cellStyle name="ColStyle22 23 2 2 2 3" xfId="25624"/>
    <cellStyle name="ColStyle22 23 2 2 3" xfId="25625"/>
    <cellStyle name="ColStyle22 23 2 2 4" xfId="25626"/>
    <cellStyle name="ColStyle22 23 2 3" xfId="25627"/>
    <cellStyle name="ColStyle22 23 2 3 2" xfId="25628"/>
    <cellStyle name="ColStyle22 23 2 3 3" xfId="25629"/>
    <cellStyle name="ColStyle22 23 2 4" xfId="25630"/>
    <cellStyle name="ColStyle22 23 2 4 2" xfId="25631"/>
    <cellStyle name="ColStyle22 23 2 5" xfId="25632"/>
    <cellStyle name="ColStyle22 23 3" xfId="25633"/>
    <cellStyle name="ColStyle22 23 3 2" xfId="25634"/>
    <cellStyle name="ColStyle22 23 3 2 2" xfId="25635"/>
    <cellStyle name="ColStyle22 23 3 2 3" xfId="25636"/>
    <cellStyle name="ColStyle22 23 3 3" xfId="25637"/>
    <cellStyle name="ColStyle22 23 3 4" xfId="25638"/>
    <cellStyle name="ColStyle22 23 4" xfId="25639"/>
    <cellStyle name="ColStyle22 23 4 2" xfId="25640"/>
    <cellStyle name="ColStyle22 23 4 2 2" xfId="25641"/>
    <cellStyle name="ColStyle22 23 4 2 3" xfId="25642"/>
    <cellStyle name="ColStyle22 23 4 3" xfId="25643"/>
    <cellStyle name="ColStyle22 23 4 4" xfId="25644"/>
    <cellStyle name="ColStyle22 23 5" xfId="25645"/>
    <cellStyle name="ColStyle22 23 5 2" xfId="25646"/>
    <cellStyle name="ColStyle22 23 5 3" xfId="25647"/>
    <cellStyle name="ColStyle22 23 6" xfId="25648"/>
    <cellStyle name="ColStyle22 23 6 2" xfId="25649"/>
    <cellStyle name="ColStyle22 23 6 3" xfId="25650"/>
    <cellStyle name="ColStyle22 23 7" xfId="25651"/>
    <cellStyle name="ColStyle22 23 7 2" xfId="25652"/>
    <cellStyle name="ColStyle22 23 7 3" xfId="25653"/>
    <cellStyle name="ColStyle22 23 8" xfId="25654"/>
    <cellStyle name="ColStyle22 23 9" xfId="25655"/>
    <cellStyle name="ColStyle22 24" xfId="25656"/>
    <cellStyle name="ColStyle22 24 10" xfId="25657"/>
    <cellStyle name="ColStyle22 24 2" xfId="25658"/>
    <cellStyle name="ColStyle22 24 2 2" xfId="25659"/>
    <cellStyle name="ColStyle22 24 2 2 2" xfId="25660"/>
    <cellStyle name="ColStyle22 24 2 2 2 2" xfId="25661"/>
    <cellStyle name="ColStyle22 24 2 2 2 3" xfId="25662"/>
    <cellStyle name="ColStyle22 24 2 2 3" xfId="25663"/>
    <cellStyle name="ColStyle22 24 2 2 4" xfId="25664"/>
    <cellStyle name="ColStyle22 24 2 3" xfId="25665"/>
    <cellStyle name="ColStyle22 24 2 3 2" xfId="25666"/>
    <cellStyle name="ColStyle22 24 2 3 3" xfId="25667"/>
    <cellStyle name="ColStyle22 24 2 4" xfId="25668"/>
    <cellStyle name="ColStyle22 24 2 4 2" xfId="25669"/>
    <cellStyle name="ColStyle22 24 2 5" xfId="25670"/>
    <cellStyle name="ColStyle22 24 3" xfId="25671"/>
    <cellStyle name="ColStyle22 24 3 2" xfId="25672"/>
    <cellStyle name="ColStyle22 24 3 2 2" xfId="25673"/>
    <cellStyle name="ColStyle22 24 3 2 3" xfId="25674"/>
    <cellStyle name="ColStyle22 24 3 3" xfId="25675"/>
    <cellStyle name="ColStyle22 24 3 4" xfId="25676"/>
    <cellStyle name="ColStyle22 24 4" xfId="25677"/>
    <cellStyle name="ColStyle22 24 4 2" xfId="25678"/>
    <cellStyle name="ColStyle22 24 4 2 2" xfId="25679"/>
    <cellStyle name="ColStyle22 24 4 2 3" xfId="25680"/>
    <cellStyle name="ColStyle22 24 4 3" xfId="25681"/>
    <cellStyle name="ColStyle22 24 4 4" xfId="25682"/>
    <cellStyle name="ColStyle22 24 5" xfId="25683"/>
    <cellStyle name="ColStyle22 24 5 2" xfId="25684"/>
    <cellStyle name="ColStyle22 24 5 3" xfId="25685"/>
    <cellStyle name="ColStyle22 24 6" xfId="25686"/>
    <cellStyle name="ColStyle22 24 6 2" xfId="25687"/>
    <cellStyle name="ColStyle22 24 6 3" xfId="25688"/>
    <cellStyle name="ColStyle22 24 7" xfId="25689"/>
    <cellStyle name="ColStyle22 24 7 2" xfId="25690"/>
    <cellStyle name="ColStyle22 24 7 3" xfId="25691"/>
    <cellStyle name="ColStyle22 24 8" xfId="25692"/>
    <cellStyle name="ColStyle22 24 9" xfId="25693"/>
    <cellStyle name="ColStyle22 25" xfId="25694"/>
    <cellStyle name="ColStyle22 25 2" xfId="25695"/>
    <cellStyle name="ColStyle22 25 2 2" xfId="25696"/>
    <cellStyle name="ColStyle22 25 2 2 2" xfId="25697"/>
    <cellStyle name="ColStyle22 25 2 2 2 2" xfId="25698"/>
    <cellStyle name="ColStyle22 25 2 2 2 3" xfId="25699"/>
    <cellStyle name="ColStyle22 25 2 2 3" xfId="25700"/>
    <cellStyle name="ColStyle22 25 2 2 4" xfId="25701"/>
    <cellStyle name="ColStyle22 25 2 3" xfId="25702"/>
    <cellStyle name="ColStyle22 25 2 3 2" xfId="25703"/>
    <cellStyle name="ColStyle22 25 2 3 3" xfId="25704"/>
    <cellStyle name="ColStyle22 25 2 4" xfId="25705"/>
    <cellStyle name="ColStyle22 25 2 4 2" xfId="25706"/>
    <cellStyle name="ColStyle22 25 2 5" xfId="25707"/>
    <cellStyle name="ColStyle22 25 3" xfId="25708"/>
    <cellStyle name="ColStyle22 25 3 2" xfId="25709"/>
    <cellStyle name="ColStyle22 25 3 2 2" xfId="25710"/>
    <cellStyle name="ColStyle22 25 3 2 3" xfId="25711"/>
    <cellStyle name="ColStyle22 25 3 3" xfId="25712"/>
    <cellStyle name="ColStyle22 25 3 4" xfId="25713"/>
    <cellStyle name="ColStyle22 25 4" xfId="25714"/>
    <cellStyle name="ColStyle22 25 4 2" xfId="25715"/>
    <cellStyle name="ColStyle22 25 4 3" xfId="25716"/>
    <cellStyle name="ColStyle22 25 5" xfId="25717"/>
    <cellStyle name="ColStyle22 25 5 2" xfId="25718"/>
    <cellStyle name="ColStyle22 25 5 3" xfId="25719"/>
    <cellStyle name="ColStyle22 25 6" xfId="25720"/>
    <cellStyle name="ColStyle22 25 6 2" xfId="25721"/>
    <cellStyle name="ColStyle22 25 6 3" xfId="25722"/>
    <cellStyle name="ColStyle22 25 7" xfId="25723"/>
    <cellStyle name="ColStyle22 25 8" xfId="25724"/>
    <cellStyle name="ColStyle22 26" xfId="25725"/>
    <cellStyle name="ColStyle22 26 2" xfId="25726"/>
    <cellStyle name="ColStyle22 26 2 2" xfId="25727"/>
    <cellStyle name="ColStyle22 26 2 2 2" xfId="25728"/>
    <cellStyle name="ColStyle22 26 2 2 2 2" xfId="25729"/>
    <cellStyle name="ColStyle22 26 2 2 2 3" xfId="25730"/>
    <cellStyle name="ColStyle22 26 2 2 3" xfId="25731"/>
    <cellStyle name="ColStyle22 26 2 2 4" xfId="25732"/>
    <cellStyle name="ColStyle22 26 2 3" xfId="25733"/>
    <cellStyle name="ColStyle22 26 2 3 2" xfId="25734"/>
    <cellStyle name="ColStyle22 26 2 3 3" xfId="25735"/>
    <cellStyle name="ColStyle22 26 2 4" xfId="25736"/>
    <cellStyle name="ColStyle22 26 2 4 2" xfId="25737"/>
    <cellStyle name="ColStyle22 26 2 5" xfId="25738"/>
    <cellStyle name="ColStyle22 26 3" xfId="25739"/>
    <cellStyle name="ColStyle22 26 3 2" xfId="25740"/>
    <cellStyle name="ColStyle22 26 3 2 2" xfId="25741"/>
    <cellStyle name="ColStyle22 26 3 2 3" xfId="25742"/>
    <cellStyle name="ColStyle22 26 3 3" xfId="25743"/>
    <cellStyle name="ColStyle22 26 3 4" xfId="25744"/>
    <cellStyle name="ColStyle22 26 4" xfId="25745"/>
    <cellStyle name="ColStyle22 26 4 2" xfId="25746"/>
    <cellStyle name="ColStyle22 26 4 3" xfId="25747"/>
    <cellStyle name="ColStyle22 26 5" xfId="25748"/>
    <cellStyle name="ColStyle22 26 5 2" xfId="25749"/>
    <cellStyle name="ColStyle22 26 6" xfId="25750"/>
    <cellStyle name="ColStyle22 27" xfId="25751"/>
    <cellStyle name="ColStyle22 27 2" xfId="25752"/>
    <cellStyle name="ColStyle22 27 2 2" xfId="25753"/>
    <cellStyle name="ColStyle22 27 2 2 2" xfId="25754"/>
    <cellStyle name="ColStyle22 27 2 2 2 2" xfId="25755"/>
    <cellStyle name="ColStyle22 27 2 2 2 3" xfId="25756"/>
    <cellStyle name="ColStyle22 27 2 2 3" xfId="25757"/>
    <cellStyle name="ColStyle22 27 2 2 4" xfId="25758"/>
    <cellStyle name="ColStyle22 27 2 3" xfId="25759"/>
    <cellStyle name="ColStyle22 27 2 3 2" xfId="25760"/>
    <cellStyle name="ColStyle22 27 2 3 3" xfId="25761"/>
    <cellStyle name="ColStyle22 27 2 4" xfId="25762"/>
    <cellStyle name="ColStyle22 27 2 4 2" xfId="25763"/>
    <cellStyle name="ColStyle22 27 2 5" xfId="25764"/>
    <cellStyle name="ColStyle22 27 3" xfId="25765"/>
    <cellStyle name="ColStyle22 27 3 2" xfId="25766"/>
    <cellStyle name="ColStyle22 27 3 2 2" xfId="25767"/>
    <cellStyle name="ColStyle22 27 3 2 3" xfId="25768"/>
    <cellStyle name="ColStyle22 27 3 3" xfId="25769"/>
    <cellStyle name="ColStyle22 27 3 4" xfId="25770"/>
    <cellStyle name="ColStyle22 27 4" xfId="25771"/>
    <cellStyle name="ColStyle22 27 4 2" xfId="25772"/>
    <cellStyle name="ColStyle22 27 4 3" xfId="25773"/>
    <cellStyle name="ColStyle22 27 5" xfId="25774"/>
    <cellStyle name="ColStyle22 27 5 2" xfId="25775"/>
    <cellStyle name="ColStyle22 27 6" xfId="25776"/>
    <cellStyle name="ColStyle22 28" xfId="25777"/>
    <cellStyle name="ColStyle22 28 2" xfId="25778"/>
    <cellStyle name="ColStyle22 28 2 2" xfId="25779"/>
    <cellStyle name="ColStyle22 28 2 2 2" xfId="25780"/>
    <cellStyle name="ColStyle22 28 2 2 2 2" xfId="25781"/>
    <cellStyle name="ColStyle22 28 2 2 2 3" xfId="25782"/>
    <cellStyle name="ColStyle22 28 2 2 3" xfId="25783"/>
    <cellStyle name="ColStyle22 28 2 2 4" xfId="25784"/>
    <cellStyle name="ColStyle22 28 2 3" xfId="25785"/>
    <cellStyle name="ColStyle22 28 2 3 2" xfId="25786"/>
    <cellStyle name="ColStyle22 28 2 3 3" xfId="25787"/>
    <cellStyle name="ColStyle22 28 2 4" xfId="25788"/>
    <cellStyle name="ColStyle22 28 2 4 2" xfId="25789"/>
    <cellStyle name="ColStyle22 28 2 5" xfId="25790"/>
    <cellStyle name="ColStyle22 28 3" xfId="25791"/>
    <cellStyle name="ColStyle22 28 3 2" xfId="25792"/>
    <cellStyle name="ColStyle22 28 3 2 2" xfId="25793"/>
    <cellStyle name="ColStyle22 28 3 2 3" xfId="25794"/>
    <cellStyle name="ColStyle22 28 3 3" xfId="25795"/>
    <cellStyle name="ColStyle22 28 3 4" xfId="25796"/>
    <cellStyle name="ColStyle22 28 4" xfId="25797"/>
    <cellStyle name="ColStyle22 28 4 2" xfId="25798"/>
    <cellStyle name="ColStyle22 28 4 3" xfId="25799"/>
    <cellStyle name="ColStyle22 28 5" xfId="25800"/>
    <cellStyle name="ColStyle22 28 5 2" xfId="25801"/>
    <cellStyle name="ColStyle22 28 6" xfId="25802"/>
    <cellStyle name="ColStyle22 29" xfId="25803"/>
    <cellStyle name="ColStyle22 29 2" xfId="25804"/>
    <cellStyle name="ColStyle22 29 2 2" xfId="25805"/>
    <cellStyle name="ColStyle22 29 2 2 2" xfId="25806"/>
    <cellStyle name="ColStyle22 29 2 2 2 2" xfId="25807"/>
    <cellStyle name="ColStyle22 29 2 2 2 3" xfId="25808"/>
    <cellStyle name="ColStyle22 29 2 2 3" xfId="25809"/>
    <cellStyle name="ColStyle22 29 2 2 4" xfId="25810"/>
    <cellStyle name="ColStyle22 29 2 3" xfId="25811"/>
    <cellStyle name="ColStyle22 29 2 3 2" xfId="25812"/>
    <cellStyle name="ColStyle22 29 2 3 3" xfId="25813"/>
    <cellStyle name="ColStyle22 29 2 4" xfId="25814"/>
    <cellStyle name="ColStyle22 29 2 4 2" xfId="25815"/>
    <cellStyle name="ColStyle22 29 2 5" xfId="25816"/>
    <cellStyle name="ColStyle22 29 3" xfId="25817"/>
    <cellStyle name="ColStyle22 29 3 2" xfId="25818"/>
    <cellStyle name="ColStyle22 29 3 2 2" xfId="25819"/>
    <cellStyle name="ColStyle22 29 3 2 3" xfId="25820"/>
    <cellStyle name="ColStyle22 29 3 3" xfId="25821"/>
    <cellStyle name="ColStyle22 29 3 4" xfId="25822"/>
    <cellStyle name="ColStyle22 29 4" xfId="25823"/>
    <cellStyle name="ColStyle22 29 4 2" xfId="25824"/>
    <cellStyle name="ColStyle22 29 4 3" xfId="25825"/>
    <cellStyle name="ColStyle22 29 5" xfId="25826"/>
    <cellStyle name="ColStyle22 29 5 2" xfId="25827"/>
    <cellStyle name="ColStyle22 29 6" xfId="25828"/>
    <cellStyle name="ColStyle22 3" xfId="25829"/>
    <cellStyle name="ColStyle22 3 10" xfId="25830"/>
    <cellStyle name="ColStyle22 3 10 2" xfId="25831"/>
    <cellStyle name="ColStyle22 3 10 2 2" xfId="25832"/>
    <cellStyle name="ColStyle22 3 10 2 3" xfId="25833"/>
    <cellStyle name="ColStyle22 3 10 3" xfId="25834"/>
    <cellStyle name="ColStyle22 3 10 4" xfId="25835"/>
    <cellStyle name="ColStyle22 3 10 5" xfId="25836"/>
    <cellStyle name="ColStyle22 3 11" xfId="25837"/>
    <cellStyle name="ColStyle22 3 11 2" xfId="25838"/>
    <cellStyle name="ColStyle22 3 11 2 2" xfId="25839"/>
    <cellStyle name="ColStyle22 3 11 2 3" xfId="25840"/>
    <cellStyle name="ColStyle22 3 11 3" xfId="25841"/>
    <cellStyle name="ColStyle22 3 11 4" xfId="25842"/>
    <cellStyle name="ColStyle22 3 11 5" xfId="25843"/>
    <cellStyle name="ColStyle22 3 12" xfId="25844"/>
    <cellStyle name="ColStyle22 3 12 2" xfId="25845"/>
    <cellStyle name="ColStyle22 3 12 2 2" xfId="25846"/>
    <cellStyle name="ColStyle22 3 12 2 3" xfId="25847"/>
    <cellStyle name="ColStyle22 3 12 3" xfId="25848"/>
    <cellStyle name="ColStyle22 3 12 4" xfId="25849"/>
    <cellStyle name="ColStyle22 3 12 5" xfId="25850"/>
    <cellStyle name="ColStyle22 3 13" xfId="25851"/>
    <cellStyle name="ColStyle22 3 13 2" xfId="25852"/>
    <cellStyle name="ColStyle22 3 13 2 2" xfId="25853"/>
    <cellStyle name="ColStyle22 3 13 2 3" xfId="25854"/>
    <cellStyle name="ColStyle22 3 13 3" xfId="25855"/>
    <cellStyle name="ColStyle22 3 13 4" xfId="25856"/>
    <cellStyle name="ColStyle22 3 13 5" xfId="25857"/>
    <cellStyle name="ColStyle22 3 14" xfId="25858"/>
    <cellStyle name="ColStyle22 3 14 2" xfId="25859"/>
    <cellStyle name="ColStyle22 3 14 2 2" xfId="25860"/>
    <cellStyle name="ColStyle22 3 14 2 3" xfId="25861"/>
    <cellStyle name="ColStyle22 3 14 3" xfId="25862"/>
    <cellStyle name="ColStyle22 3 14 4" xfId="25863"/>
    <cellStyle name="ColStyle22 3 14 5" xfId="25864"/>
    <cellStyle name="ColStyle22 3 15" xfId="25865"/>
    <cellStyle name="ColStyle22 3 15 2" xfId="25866"/>
    <cellStyle name="ColStyle22 3 15 2 2" xfId="25867"/>
    <cellStyle name="ColStyle22 3 15 2 3" xfId="25868"/>
    <cellStyle name="ColStyle22 3 15 3" xfId="25869"/>
    <cellStyle name="ColStyle22 3 15 4" xfId="25870"/>
    <cellStyle name="ColStyle22 3 15 5" xfId="25871"/>
    <cellStyle name="ColStyle22 3 16" xfId="25872"/>
    <cellStyle name="ColStyle22 3 16 2" xfId="25873"/>
    <cellStyle name="ColStyle22 3 16 2 2" xfId="25874"/>
    <cellStyle name="ColStyle22 3 16 2 3" xfId="25875"/>
    <cellStyle name="ColStyle22 3 16 3" xfId="25876"/>
    <cellStyle name="ColStyle22 3 16 4" xfId="25877"/>
    <cellStyle name="ColStyle22 3 16 5" xfId="25878"/>
    <cellStyle name="ColStyle22 3 17" xfId="25879"/>
    <cellStyle name="ColStyle22 3 17 2" xfId="25880"/>
    <cellStyle name="ColStyle22 3 17 2 2" xfId="25881"/>
    <cellStyle name="ColStyle22 3 17 2 3" xfId="25882"/>
    <cellStyle name="ColStyle22 3 17 3" xfId="25883"/>
    <cellStyle name="ColStyle22 3 17 4" xfId="25884"/>
    <cellStyle name="ColStyle22 3 17 5" xfId="25885"/>
    <cellStyle name="ColStyle22 3 18" xfId="25886"/>
    <cellStyle name="ColStyle22 3 18 2" xfId="25887"/>
    <cellStyle name="ColStyle22 3 18 2 2" xfId="25888"/>
    <cellStyle name="ColStyle22 3 18 2 3" xfId="25889"/>
    <cellStyle name="ColStyle22 3 18 3" xfId="25890"/>
    <cellStyle name="ColStyle22 3 18 4" xfId="25891"/>
    <cellStyle name="ColStyle22 3 18 5" xfId="25892"/>
    <cellStyle name="ColStyle22 3 19" xfId="25893"/>
    <cellStyle name="ColStyle22 3 19 2" xfId="25894"/>
    <cellStyle name="ColStyle22 3 19 2 2" xfId="25895"/>
    <cellStyle name="ColStyle22 3 19 2 3" xfId="25896"/>
    <cellStyle name="ColStyle22 3 19 3" xfId="25897"/>
    <cellStyle name="ColStyle22 3 19 4" xfId="25898"/>
    <cellStyle name="ColStyle22 3 19 5" xfId="25899"/>
    <cellStyle name="ColStyle22 3 2" xfId="25900"/>
    <cellStyle name="ColStyle22 3 2 2" xfId="25901"/>
    <cellStyle name="ColStyle22 3 2 2 2" xfId="25902"/>
    <cellStyle name="ColStyle22 3 2 2 2 2" xfId="25903"/>
    <cellStyle name="ColStyle22 3 2 2 2 3" xfId="25904"/>
    <cellStyle name="ColStyle22 3 2 2 3" xfId="25905"/>
    <cellStyle name="ColStyle22 3 2 2 4" xfId="25906"/>
    <cellStyle name="ColStyle22 3 2 3" xfId="25907"/>
    <cellStyle name="ColStyle22 3 2 3 2" xfId="25908"/>
    <cellStyle name="ColStyle22 3 2 3 2 2" xfId="25909"/>
    <cellStyle name="ColStyle22 3 2 3 2 3" xfId="25910"/>
    <cellStyle name="ColStyle22 3 2 3 3" xfId="25911"/>
    <cellStyle name="ColStyle22 3 2 3 4" xfId="25912"/>
    <cellStyle name="ColStyle22 3 2 4" xfId="25913"/>
    <cellStyle name="ColStyle22 3 2 4 2" xfId="25914"/>
    <cellStyle name="ColStyle22 3 2 4 3" xfId="25915"/>
    <cellStyle name="ColStyle22 3 2 5" xfId="25916"/>
    <cellStyle name="ColStyle22 3 2 5 2" xfId="25917"/>
    <cellStyle name="ColStyle22 3 2 6" xfId="25918"/>
    <cellStyle name="ColStyle22 3 2 7" xfId="25919"/>
    <cellStyle name="ColStyle22 3 20" xfId="25920"/>
    <cellStyle name="ColStyle22 3 20 2" xfId="25921"/>
    <cellStyle name="ColStyle22 3 20 2 2" xfId="25922"/>
    <cellStyle name="ColStyle22 3 20 2 3" xfId="25923"/>
    <cellStyle name="ColStyle22 3 20 3" xfId="25924"/>
    <cellStyle name="ColStyle22 3 20 4" xfId="25925"/>
    <cellStyle name="ColStyle22 3 20 5" xfId="25926"/>
    <cellStyle name="ColStyle22 3 21" xfId="25927"/>
    <cellStyle name="ColStyle22 3 21 2" xfId="25928"/>
    <cellStyle name="ColStyle22 3 21 2 2" xfId="25929"/>
    <cellStyle name="ColStyle22 3 21 2 3" xfId="25930"/>
    <cellStyle name="ColStyle22 3 21 3" xfId="25931"/>
    <cellStyle name="ColStyle22 3 21 4" xfId="25932"/>
    <cellStyle name="ColStyle22 3 21 5" xfId="25933"/>
    <cellStyle name="ColStyle22 3 22" xfId="25934"/>
    <cellStyle name="ColStyle22 3 22 2" xfId="25935"/>
    <cellStyle name="ColStyle22 3 22 2 2" xfId="25936"/>
    <cellStyle name="ColStyle22 3 22 2 3" xfId="25937"/>
    <cellStyle name="ColStyle22 3 22 3" xfId="25938"/>
    <cellStyle name="ColStyle22 3 22 4" xfId="25939"/>
    <cellStyle name="ColStyle22 3 23" xfId="25940"/>
    <cellStyle name="ColStyle22 3 23 2" xfId="25941"/>
    <cellStyle name="ColStyle22 3 23 3" xfId="25942"/>
    <cellStyle name="ColStyle22 3 24" xfId="25943"/>
    <cellStyle name="ColStyle22 3 24 2" xfId="25944"/>
    <cellStyle name="ColStyle22 3 24 3" xfId="25945"/>
    <cellStyle name="ColStyle22 3 25" xfId="25946"/>
    <cellStyle name="ColStyle22 3 25 2" xfId="25947"/>
    <cellStyle name="ColStyle22 3 25 3" xfId="25948"/>
    <cellStyle name="ColStyle22 3 26" xfId="25949"/>
    <cellStyle name="ColStyle22 3 26 2" xfId="25950"/>
    <cellStyle name="ColStyle22 3 27" xfId="25951"/>
    <cellStyle name="ColStyle22 3 27 2" xfId="25952"/>
    <cellStyle name="ColStyle22 3 28" xfId="25953"/>
    <cellStyle name="ColStyle22 3 29" xfId="25954"/>
    <cellStyle name="ColStyle22 3 3" xfId="25955"/>
    <cellStyle name="ColStyle22 3 3 2" xfId="25956"/>
    <cellStyle name="ColStyle22 3 3 2 2" xfId="25957"/>
    <cellStyle name="ColStyle22 3 3 2 2 2" xfId="25958"/>
    <cellStyle name="ColStyle22 3 3 2 2 3" xfId="25959"/>
    <cellStyle name="ColStyle22 3 3 2 3" xfId="25960"/>
    <cellStyle name="ColStyle22 3 3 2 4" xfId="25961"/>
    <cellStyle name="ColStyle22 3 3 3" xfId="25962"/>
    <cellStyle name="ColStyle22 3 3 3 2" xfId="25963"/>
    <cellStyle name="ColStyle22 3 3 3 3" xfId="25964"/>
    <cellStyle name="ColStyle22 3 3 4" xfId="25965"/>
    <cellStyle name="ColStyle22 3 3 5" xfId="25966"/>
    <cellStyle name="ColStyle22 3 3 6" xfId="25967"/>
    <cellStyle name="ColStyle22 3 30" xfId="25968"/>
    <cellStyle name="ColStyle22 3 31" xfId="25969"/>
    <cellStyle name="ColStyle22 3 32" xfId="25970"/>
    <cellStyle name="ColStyle22 3 4" xfId="25971"/>
    <cellStyle name="ColStyle22 3 4 2" xfId="25972"/>
    <cellStyle name="ColStyle22 3 4 2 2" xfId="25973"/>
    <cellStyle name="ColStyle22 3 4 2 3" xfId="25974"/>
    <cellStyle name="ColStyle22 3 4 3" xfId="25975"/>
    <cellStyle name="ColStyle22 3 4 4" xfId="25976"/>
    <cellStyle name="ColStyle22 3 4 5" xfId="25977"/>
    <cellStyle name="ColStyle22 3 5" xfId="25978"/>
    <cellStyle name="ColStyle22 3 5 2" xfId="25979"/>
    <cellStyle name="ColStyle22 3 5 2 2" xfId="25980"/>
    <cellStyle name="ColStyle22 3 5 2 3" xfId="25981"/>
    <cellStyle name="ColStyle22 3 5 3" xfId="25982"/>
    <cellStyle name="ColStyle22 3 5 4" xfId="25983"/>
    <cellStyle name="ColStyle22 3 5 5" xfId="25984"/>
    <cellStyle name="ColStyle22 3 6" xfId="25985"/>
    <cellStyle name="ColStyle22 3 6 2" xfId="25986"/>
    <cellStyle name="ColStyle22 3 6 2 2" xfId="25987"/>
    <cellStyle name="ColStyle22 3 6 2 3" xfId="25988"/>
    <cellStyle name="ColStyle22 3 6 3" xfId="25989"/>
    <cellStyle name="ColStyle22 3 6 4" xfId="25990"/>
    <cellStyle name="ColStyle22 3 6 5" xfId="25991"/>
    <cellStyle name="ColStyle22 3 7" xfId="25992"/>
    <cellStyle name="ColStyle22 3 7 2" xfId="25993"/>
    <cellStyle name="ColStyle22 3 7 2 2" xfId="25994"/>
    <cellStyle name="ColStyle22 3 7 2 3" xfId="25995"/>
    <cellStyle name="ColStyle22 3 7 3" xfId="25996"/>
    <cellStyle name="ColStyle22 3 7 4" xfId="25997"/>
    <cellStyle name="ColStyle22 3 7 5" xfId="25998"/>
    <cellStyle name="ColStyle22 3 8" xfId="25999"/>
    <cellStyle name="ColStyle22 3 8 2" xfId="26000"/>
    <cellStyle name="ColStyle22 3 8 2 2" xfId="26001"/>
    <cellStyle name="ColStyle22 3 8 2 3" xfId="26002"/>
    <cellStyle name="ColStyle22 3 8 3" xfId="26003"/>
    <cellStyle name="ColStyle22 3 8 4" xfId="26004"/>
    <cellStyle name="ColStyle22 3 8 5" xfId="26005"/>
    <cellStyle name="ColStyle22 3 9" xfId="26006"/>
    <cellStyle name="ColStyle22 3 9 2" xfId="26007"/>
    <cellStyle name="ColStyle22 3 9 2 2" xfId="26008"/>
    <cellStyle name="ColStyle22 3 9 2 3" xfId="26009"/>
    <cellStyle name="ColStyle22 3 9 3" xfId="26010"/>
    <cellStyle name="ColStyle22 3 9 4" xfId="26011"/>
    <cellStyle name="ColStyle22 3 9 5" xfId="26012"/>
    <cellStyle name="ColStyle22 30" xfId="26013"/>
    <cellStyle name="ColStyle22 30 2" xfId="26014"/>
    <cellStyle name="ColStyle22 30 2 2" xfId="26015"/>
    <cellStyle name="ColStyle22 30 2 2 2" xfId="26016"/>
    <cellStyle name="ColStyle22 30 2 2 2 2" xfId="26017"/>
    <cellStyle name="ColStyle22 30 2 2 2 3" xfId="26018"/>
    <cellStyle name="ColStyle22 30 2 2 3" xfId="26019"/>
    <cellStyle name="ColStyle22 30 2 2 4" xfId="26020"/>
    <cellStyle name="ColStyle22 30 2 3" xfId="26021"/>
    <cellStyle name="ColStyle22 30 2 3 2" xfId="26022"/>
    <cellStyle name="ColStyle22 30 2 3 3" xfId="26023"/>
    <cellStyle name="ColStyle22 30 2 4" xfId="26024"/>
    <cellStyle name="ColStyle22 30 2 4 2" xfId="26025"/>
    <cellStyle name="ColStyle22 30 2 5" xfId="26026"/>
    <cellStyle name="ColStyle22 30 3" xfId="26027"/>
    <cellStyle name="ColStyle22 30 3 2" xfId="26028"/>
    <cellStyle name="ColStyle22 30 3 2 2" xfId="26029"/>
    <cellStyle name="ColStyle22 30 3 2 3" xfId="26030"/>
    <cellStyle name="ColStyle22 30 3 3" xfId="26031"/>
    <cellStyle name="ColStyle22 30 3 4" xfId="26032"/>
    <cellStyle name="ColStyle22 30 4" xfId="26033"/>
    <cellStyle name="ColStyle22 30 4 2" xfId="26034"/>
    <cellStyle name="ColStyle22 30 4 3" xfId="26035"/>
    <cellStyle name="ColStyle22 30 5" xfId="26036"/>
    <cellStyle name="ColStyle22 30 5 2" xfId="26037"/>
    <cellStyle name="ColStyle22 30 6" xfId="26038"/>
    <cellStyle name="ColStyle22 31" xfId="26039"/>
    <cellStyle name="ColStyle22 31 2" xfId="26040"/>
    <cellStyle name="ColStyle22 31 2 2" xfId="26041"/>
    <cellStyle name="ColStyle22 31 2 2 2" xfId="26042"/>
    <cellStyle name="ColStyle22 31 2 2 2 2" xfId="26043"/>
    <cellStyle name="ColStyle22 31 2 2 2 3" xfId="26044"/>
    <cellStyle name="ColStyle22 31 2 2 3" xfId="26045"/>
    <cellStyle name="ColStyle22 31 2 2 4" xfId="26046"/>
    <cellStyle name="ColStyle22 31 2 3" xfId="26047"/>
    <cellStyle name="ColStyle22 31 2 3 2" xfId="26048"/>
    <cellStyle name="ColStyle22 31 2 3 3" xfId="26049"/>
    <cellStyle name="ColStyle22 31 2 4" xfId="26050"/>
    <cellStyle name="ColStyle22 31 2 4 2" xfId="26051"/>
    <cellStyle name="ColStyle22 31 2 5" xfId="26052"/>
    <cellStyle name="ColStyle22 31 3" xfId="26053"/>
    <cellStyle name="ColStyle22 31 3 2" xfId="26054"/>
    <cellStyle name="ColStyle22 31 3 2 2" xfId="26055"/>
    <cellStyle name="ColStyle22 31 3 2 3" xfId="26056"/>
    <cellStyle name="ColStyle22 31 3 3" xfId="26057"/>
    <cellStyle name="ColStyle22 31 3 4" xfId="26058"/>
    <cellStyle name="ColStyle22 31 4" xfId="26059"/>
    <cellStyle name="ColStyle22 31 4 2" xfId="26060"/>
    <cellStyle name="ColStyle22 31 4 3" xfId="26061"/>
    <cellStyle name="ColStyle22 31 5" xfId="26062"/>
    <cellStyle name="ColStyle22 31 5 2" xfId="26063"/>
    <cellStyle name="ColStyle22 31 6" xfId="26064"/>
    <cellStyle name="ColStyle22 32" xfId="26065"/>
    <cellStyle name="ColStyle22 32 2" xfId="26066"/>
    <cellStyle name="ColStyle22 32 2 2" xfId="26067"/>
    <cellStyle name="ColStyle22 32 2 2 2" xfId="26068"/>
    <cellStyle name="ColStyle22 32 2 2 2 2" xfId="26069"/>
    <cellStyle name="ColStyle22 32 2 2 2 3" xfId="26070"/>
    <cellStyle name="ColStyle22 32 2 2 3" xfId="26071"/>
    <cellStyle name="ColStyle22 32 2 2 4" xfId="26072"/>
    <cellStyle name="ColStyle22 32 2 3" xfId="26073"/>
    <cellStyle name="ColStyle22 32 2 3 2" xfId="26074"/>
    <cellStyle name="ColStyle22 32 2 3 3" xfId="26075"/>
    <cellStyle name="ColStyle22 32 2 4" xfId="26076"/>
    <cellStyle name="ColStyle22 32 2 4 2" xfId="26077"/>
    <cellStyle name="ColStyle22 32 2 5" xfId="26078"/>
    <cellStyle name="ColStyle22 32 3" xfId="26079"/>
    <cellStyle name="ColStyle22 32 3 2" xfId="26080"/>
    <cellStyle name="ColStyle22 32 3 2 2" xfId="26081"/>
    <cellStyle name="ColStyle22 32 3 2 3" xfId="26082"/>
    <cellStyle name="ColStyle22 32 3 3" xfId="26083"/>
    <cellStyle name="ColStyle22 32 3 4" xfId="26084"/>
    <cellStyle name="ColStyle22 32 4" xfId="26085"/>
    <cellStyle name="ColStyle22 32 4 2" xfId="26086"/>
    <cellStyle name="ColStyle22 32 4 3" xfId="26087"/>
    <cellStyle name="ColStyle22 32 5" xfId="26088"/>
    <cellStyle name="ColStyle22 32 5 2" xfId="26089"/>
    <cellStyle name="ColStyle22 32 6" xfId="26090"/>
    <cellStyle name="ColStyle22 33" xfId="26091"/>
    <cellStyle name="ColStyle22 33 2" xfId="26092"/>
    <cellStyle name="ColStyle22 33 2 2" xfId="26093"/>
    <cellStyle name="ColStyle22 33 2 2 2" xfId="26094"/>
    <cellStyle name="ColStyle22 33 2 2 2 2" xfId="26095"/>
    <cellStyle name="ColStyle22 33 2 2 2 3" xfId="26096"/>
    <cellStyle name="ColStyle22 33 2 2 3" xfId="26097"/>
    <cellStyle name="ColStyle22 33 2 2 4" xfId="26098"/>
    <cellStyle name="ColStyle22 33 2 3" xfId="26099"/>
    <cellStyle name="ColStyle22 33 2 3 2" xfId="26100"/>
    <cellStyle name="ColStyle22 33 2 3 3" xfId="26101"/>
    <cellStyle name="ColStyle22 33 2 4" xfId="26102"/>
    <cellStyle name="ColStyle22 33 2 4 2" xfId="26103"/>
    <cellStyle name="ColStyle22 33 2 5" xfId="26104"/>
    <cellStyle name="ColStyle22 33 3" xfId="26105"/>
    <cellStyle name="ColStyle22 33 3 2" xfId="26106"/>
    <cellStyle name="ColStyle22 33 3 2 2" xfId="26107"/>
    <cellStyle name="ColStyle22 33 3 2 3" xfId="26108"/>
    <cellStyle name="ColStyle22 33 3 3" xfId="26109"/>
    <cellStyle name="ColStyle22 33 3 4" xfId="26110"/>
    <cellStyle name="ColStyle22 33 4" xfId="26111"/>
    <cellStyle name="ColStyle22 33 4 2" xfId="26112"/>
    <cellStyle name="ColStyle22 33 4 3" xfId="26113"/>
    <cellStyle name="ColStyle22 33 5" xfId="26114"/>
    <cellStyle name="ColStyle22 33 5 2" xfId="26115"/>
    <cellStyle name="ColStyle22 33 6" xfId="26116"/>
    <cellStyle name="ColStyle22 34" xfId="26117"/>
    <cellStyle name="ColStyle22 34 2" xfId="26118"/>
    <cellStyle name="ColStyle22 34 2 2" xfId="26119"/>
    <cellStyle name="ColStyle22 34 2 2 2" xfId="26120"/>
    <cellStyle name="ColStyle22 34 2 2 2 2" xfId="26121"/>
    <cellStyle name="ColStyle22 34 2 2 2 3" xfId="26122"/>
    <cellStyle name="ColStyle22 34 2 2 3" xfId="26123"/>
    <cellStyle name="ColStyle22 34 2 2 4" xfId="26124"/>
    <cellStyle name="ColStyle22 34 2 3" xfId="26125"/>
    <cellStyle name="ColStyle22 34 2 3 2" xfId="26126"/>
    <cellStyle name="ColStyle22 34 2 3 3" xfId="26127"/>
    <cellStyle name="ColStyle22 34 2 4" xfId="26128"/>
    <cellStyle name="ColStyle22 34 2 4 2" xfId="26129"/>
    <cellStyle name="ColStyle22 34 2 5" xfId="26130"/>
    <cellStyle name="ColStyle22 34 3" xfId="26131"/>
    <cellStyle name="ColStyle22 34 3 2" xfId="26132"/>
    <cellStyle name="ColStyle22 34 3 2 2" xfId="26133"/>
    <cellStyle name="ColStyle22 34 3 2 3" xfId="26134"/>
    <cellStyle name="ColStyle22 34 3 3" xfId="26135"/>
    <cellStyle name="ColStyle22 34 3 4" xfId="26136"/>
    <cellStyle name="ColStyle22 34 4" xfId="26137"/>
    <cellStyle name="ColStyle22 34 4 2" xfId="26138"/>
    <cellStyle name="ColStyle22 34 4 3" xfId="26139"/>
    <cellStyle name="ColStyle22 34 5" xfId="26140"/>
    <cellStyle name="ColStyle22 34 5 2" xfId="26141"/>
    <cellStyle name="ColStyle22 34 6" xfId="26142"/>
    <cellStyle name="ColStyle22 35" xfId="26143"/>
    <cellStyle name="ColStyle22 35 2" xfId="26144"/>
    <cellStyle name="ColStyle22 35 2 2" xfId="26145"/>
    <cellStyle name="ColStyle22 35 2 2 2" xfId="26146"/>
    <cellStyle name="ColStyle22 35 2 2 2 2" xfId="26147"/>
    <cellStyle name="ColStyle22 35 2 2 2 3" xfId="26148"/>
    <cellStyle name="ColStyle22 35 2 2 3" xfId="26149"/>
    <cellStyle name="ColStyle22 35 2 2 4" xfId="26150"/>
    <cellStyle name="ColStyle22 35 2 3" xfId="26151"/>
    <cellStyle name="ColStyle22 35 2 3 2" xfId="26152"/>
    <cellStyle name="ColStyle22 35 2 3 3" xfId="26153"/>
    <cellStyle name="ColStyle22 35 2 4" xfId="26154"/>
    <cellStyle name="ColStyle22 35 2 4 2" xfId="26155"/>
    <cellStyle name="ColStyle22 35 2 5" xfId="26156"/>
    <cellStyle name="ColStyle22 35 3" xfId="26157"/>
    <cellStyle name="ColStyle22 35 3 2" xfId="26158"/>
    <cellStyle name="ColStyle22 35 3 2 2" xfId="26159"/>
    <cellStyle name="ColStyle22 35 3 2 3" xfId="26160"/>
    <cellStyle name="ColStyle22 35 3 3" xfId="26161"/>
    <cellStyle name="ColStyle22 35 3 4" xfId="26162"/>
    <cellStyle name="ColStyle22 35 4" xfId="26163"/>
    <cellStyle name="ColStyle22 35 4 2" xfId="26164"/>
    <cellStyle name="ColStyle22 35 4 3" xfId="26165"/>
    <cellStyle name="ColStyle22 35 5" xfId="26166"/>
    <cellStyle name="ColStyle22 35 5 2" xfId="26167"/>
    <cellStyle name="ColStyle22 35 6" xfId="26168"/>
    <cellStyle name="ColStyle22 36" xfId="26169"/>
    <cellStyle name="ColStyle22 36 2" xfId="26170"/>
    <cellStyle name="ColStyle22 36 2 2" xfId="26171"/>
    <cellStyle name="ColStyle22 36 2 2 2" xfId="26172"/>
    <cellStyle name="ColStyle22 36 2 2 3" xfId="26173"/>
    <cellStyle name="ColStyle22 36 2 3" xfId="26174"/>
    <cellStyle name="ColStyle22 36 2 4" xfId="26175"/>
    <cellStyle name="ColStyle22 36 3" xfId="26176"/>
    <cellStyle name="ColStyle22 36 3 2" xfId="26177"/>
    <cellStyle name="ColStyle22 36 3 3" xfId="26178"/>
    <cellStyle name="ColStyle22 36 4" xfId="26179"/>
    <cellStyle name="ColStyle22 36 4 2" xfId="26180"/>
    <cellStyle name="ColStyle22 36 5" xfId="26181"/>
    <cellStyle name="ColStyle22 37" xfId="26182"/>
    <cellStyle name="ColStyle22 37 2" xfId="26183"/>
    <cellStyle name="ColStyle22 37 2 2" xfId="26184"/>
    <cellStyle name="ColStyle22 37 2 2 2" xfId="26185"/>
    <cellStyle name="ColStyle22 37 2 2 3" xfId="26186"/>
    <cellStyle name="ColStyle22 37 2 3" xfId="26187"/>
    <cellStyle name="ColStyle22 37 2 4" xfId="26188"/>
    <cellStyle name="ColStyle22 37 3" xfId="26189"/>
    <cellStyle name="ColStyle22 37 3 2" xfId="26190"/>
    <cellStyle name="ColStyle22 37 3 3" xfId="26191"/>
    <cellStyle name="ColStyle22 37 4" xfId="26192"/>
    <cellStyle name="ColStyle22 37 4 2" xfId="26193"/>
    <cellStyle name="ColStyle22 37 5" xfId="26194"/>
    <cellStyle name="ColStyle22 38" xfId="26195"/>
    <cellStyle name="ColStyle22 38 2" xfId="26196"/>
    <cellStyle name="ColStyle22 38 2 2" xfId="26197"/>
    <cellStyle name="ColStyle22 38 2 2 2" xfId="26198"/>
    <cellStyle name="ColStyle22 38 2 2 3" xfId="26199"/>
    <cellStyle name="ColStyle22 38 2 3" xfId="26200"/>
    <cellStyle name="ColStyle22 38 2 4" xfId="26201"/>
    <cellStyle name="ColStyle22 38 3" xfId="26202"/>
    <cellStyle name="ColStyle22 38 3 2" xfId="26203"/>
    <cellStyle name="ColStyle22 38 3 3" xfId="26204"/>
    <cellStyle name="ColStyle22 38 4" xfId="26205"/>
    <cellStyle name="ColStyle22 38 4 2" xfId="26206"/>
    <cellStyle name="ColStyle22 38 5" xfId="26207"/>
    <cellStyle name="ColStyle22 39" xfId="26208"/>
    <cellStyle name="ColStyle22 39 2" xfId="26209"/>
    <cellStyle name="ColStyle22 39 2 2" xfId="26210"/>
    <cellStyle name="ColStyle22 39 2 3" xfId="26211"/>
    <cellStyle name="ColStyle22 39 3" xfId="26212"/>
    <cellStyle name="ColStyle22 39 4" xfId="26213"/>
    <cellStyle name="ColStyle22 4" xfId="26214"/>
    <cellStyle name="ColStyle22 4 10" xfId="26215"/>
    <cellStyle name="ColStyle22 4 11" xfId="26216"/>
    <cellStyle name="ColStyle22 4 12" xfId="26217"/>
    <cellStyle name="ColStyle22 4 13" xfId="26218"/>
    <cellStyle name="ColStyle22 4 14" xfId="26219"/>
    <cellStyle name="ColStyle22 4 2" xfId="26220"/>
    <cellStyle name="ColStyle22 4 2 2" xfId="26221"/>
    <cellStyle name="ColStyle22 4 2 2 2" xfId="26222"/>
    <cellStyle name="ColStyle22 4 2 2 2 2" xfId="26223"/>
    <cellStyle name="ColStyle22 4 2 2 2 3" xfId="26224"/>
    <cellStyle name="ColStyle22 4 2 2 3" xfId="26225"/>
    <cellStyle name="ColStyle22 4 2 2 4" xfId="26226"/>
    <cellStyle name="ColStyle22 4 2 3" xfId="26227"/>
    <cellStyle name="ColStyle22 4 2 3 2" xfId="26228"/>
    <cellStyle name="ColStyle22 4 2 3 3" xfId="26229"/>
    <cellStyle name="ColStyle22 4 2 4" xfId="26230"/>
    <cellStyle name="ColStyle22 4 2 4 2" xfId="26231"/>
    <cellStyle name="ColStyle22 4 2 5" xfId="26232"/>
    <cellStyle name="ColStyle22 4 3" xfId="26233"/>
    <cellStyle name="ColStyle22 4 3 2" xfId="26234"/>
    <cellStyle name="ColStyle22 4 3 2 2" xfId="26235"/>
    <cellStyle name="ColStyle22 4 3 2 3" xfId="26236"/>
    <cellStyle name="ColStyle22 4 3 3" xfId="26237"/>
    <cellStyle name="ColStyle22 4 3 4" xfId="26238"/>
    <cellStyle name="ColStyle22 4 4" xfId="26239"/>
    <cellStyle name="ColStyle22 4 4 2" xfId="26240"/>
    <cellStyle name="ColStyle22 4 4 2 2" xfId="26241"/>
    <cellStyle name="ColStyle22 4 4 2 3" xfId="26242"/>
    <cellStyle name="ColStyle22 4 4 3" xfId="26243"/>
    <cellStyle name="ColStyle22 4 4 4" xfId="26244"/>
    <cellStyle name="ColStyle22 4 5" xfId="26245"/>
    <cellStyle name="ColStyle22 4 5 2" xfId="26246"/>
    <cellStyle name="ColStyle22 4 5 3" xfId="26247"/>
    <cellStyle name="ColStyle22 4 6" xfId="26248"/>
    <cellStyle name="ColStyle22 4 6 2" xfId="26249"/>
    <cellStyle name="ColStyle22 4 6 3" xfId="26250"/>
    <cellStyle name="ColStyle22 4 7" xfId="26251"/>
    <cellStyle name="ColStyle22 4 7 2" xfId="26252"/>
    <cellStyle name="ColStyle22 4 7 3" xfId="26253"/>
    <cellStyle name="ColStyle22 4 8" xfId="26254"/>
    <cellStyle name="ColStyle22 4 8 2" xfId="26255"/>
    <cellStyle name="ColStyle22 4 9" xfId="26256"/>
    <cellStyle name="ColStyle22 4 9 2" xfId="26257"/>
    <cellStyle name="ColStyle22 40" xfId="26258"/>
    <cellStyle name="ColStyle22 40 2" xfId="26259"/>
    <cellStyle name="ColStyle22 40 2 2" xfId="26260"/>
    <cellStyle name="ColStyle22 40 2 3" xfId="26261"/>
    <cellStyle name="ColStyle22 40 3" xfId="26262"/>
    <cellStyle name="ColStyle22 40 4" xfId="26263"/>
    <cellStyle name="ColStyle22 41" xfId="26264"/>
    <cellStyle name="ColStyle22 41 2" xfId="26265"/>
    <cellStyle name="ColStyle22 41 2 2" xfId="26266"/>
    <cellStyle name="ColStyle22 41 2 3" xfId="26267"/>
    <cellStyle name="ColStyle22 41 3" xfId="26268"/>
    <cellStyle name="ColStyle22 41 4" xfId="26269"/>
    <cellStyle name="ColStyle22 42" xfId="26270"/>
    <cellStyle name="ColStyle22 42 2" xfId="26271"/>
    <cellStyle name="ColStyle22 42 2 2" xfId="26272"/>
    <cellStyle name="ColStyle22 42 2 3" xfId="26273"/>
    <cellStyle name="ColStyle22 42 3" xfId="26274"/>
    <cellStyle name="ColStyle22 42 4" xfId="26275"/>
    <cellStyle name="ColStyle22 43" xfId="26276"/>
    <cellStyle name="ColStyle22 43 2" xfId="26277"/>
    <cellStyle name="ColStyle22 43 3" xfId="26278"/>
    <cellStyle name="ColStyle22 44" xfId="26279"/>
    <cellStyle name="ColStyle22 44 2" xfId="26280"/>
    <cellStyle name="ColStyle22 44 3" xfId="26281"/>
    <cellStyle name="ColStyle22 45" xfId="26282"/>
    <cellStyle name="ColStyle22 45 2" xfId="26283"/>
    <cellStyle name="ColStyle22 46" xfId="26284"/>
    <cellStyle name="ColStyle22 46 2" xfId="26285"/>
    <cellStyle name="ColStyle22 47" xfId="26286"/>
    <cellStyle name="ColStyle22 48" xfId="26287"/>
    <cellStyle name="ColStyle22 49" xfId="26288"/>
    <cellStyle name="ColStyle22 5" xfId="26289"/>
    <cellStyle name="ColStyle22 5 10" xfId="26290"/>
    <cellStyle name="ColStyle22 5 11" xfId="26291"/>
    <cellStyle name="ColStyle22 5 12" xfId="26292"/>
    <cellStyle name="ColStyle22 5 13" xfId="26293"/>
    <cellStyle name="ColStyle22 5 14" xfId="26294"/>
    <cellStyle name="ColStyle22 5 2" xfId="26295"/>
    <cellStyle name="ColStyle22 5 2 2" xfId="26296"/>
    <cellStyle name="ColStyle22 5 2 2 2" xfId="26297"/>
    <cellStyle name="ColStyle22 5 2 2 2 2" xfId="26298"/>
    <cellStyle name="ColStyle22 5 2 2 2 3" xfId="26299"/>
    <cellStyle name="ColStyle22 5 2 2 3" xfId="26300"/>
    <cellStyle name="ColStyle22 5 2 2 4" xfId="26301"/>
    <cellStyle name="ColStyle22 5 2 3" xfId="26302"/>
    <cellStyle name="ColStyle22 5 2 3 2" xfId="26303"/>
    <cellStyle name="ColStyle22 5 2 3 3" xfId="26304"/>
    <cellStyle name="ColStyle22 5 2 4" xfId="26305"/>
    <cellStyle name="ColStyle22 5 2 4 2" xfId="26306"/>
    <cellStyle name="ColStyle22 5 2 5" xfId="26307"/>
    <cellStyle name="ColStyle22 5 3" xfId="26308"/>
    <cellStyle name="ColStyle22 5 3 2" xfId="26309"/>
    <cellStyle name="ColStyle22 5 3 2 2" xfId="26310"/>
    <cellStyle name="ColStyle22 5 3 2 3" xfId="26311"/>
    <cellStyle name="ColStyle22 5 3 3" xfId="26312"/>
    <cellStyle name="ColStyle22 5 3 4" xfId="26313"/>
    <cellStyle name="ColStyle22 5 4" xfId="26314"/>
    <cellStyle name="ColStyle22 5 4 2" xfId="26315"/>
    <cellStyle name="ColStyle22 5 4 2 2" xfId="26316"/>
    <cellStyle name="ColStyle22 5 4 2 3" xfId="26317"/>
    <cellStyle name="ColStyle22 5 4 3" xfId="26318"/>
    <cellStyle name="ColStyle22 5 4 4" xfId="26319"/>
    <cellStyle name="ColStyle22 5 5" xfId="26320"/>
    <cellStyle name="ColStyle22 5 5 2" xfId="26321"/>
    <cellStyle name="ColStyle22 5 5 3" xfId="26322"/>
    <cellStyle name="ColStyle22 5 6" xfId="26323"/>
    <cellStyle name="ColStyle22 5 6 2" xfId="26324"/>
    <cellStyle name="ColStyle22 5 6 3" xfId="26325"/>
    <cellStyle name="ColStyle22 5 7" xfId="26326"/>
    <cellStyle name="ColStyle22 5 7 2" xfId="26327"/>
    <cellStyle name="ColStyle22 5 7 3" xfId="26328"/>
    <cellStyle name="ColStyle22 5 8" xfId="26329"/>
    <cellStyle name="ColStyle22 5 8 2" xfId="26330"/>
    <cellStyle name="ColStyle22 5 9" xfId="26331"/>
    <cellStyle name="ColStyle22 5 9 2" xfId="26332"/>
    <cellStyle name="ColStyle22 50" xfId="26333"/>
    <cellStyle name="ColStyle22 51" xfId="26334"/>
    <cellStyle name="ColStyle22 52" xfId="26335"/>
    <cellStyle name="ColStyle22 53" xfId="26336"/>
    <cellStyle name="ColStyle22 54" xfId="26337"/>
    <cellStyle name="ColStyle22 55" xfId="26338"/>
    <cellStyle name="ColStyle22 6" xfId="26339"/>
    <cellStyle name="ColStyle22 6 10" xfId="26340"/>
    <cellStyle name="ColStyle22 6 11" xfId="26341"/>
    <cellStyle name="ColStyle22 6 12" xfId="26342"/>
    <cellStyle name="ColStyle22 6 13" xfId="26343"/>
    <cellStyle name="ColStyle22 6 14" xfId="26344"/>
    <cellStyle name="ColStyle22 6 2" xfId="26345"/>
    <cellStyle name="ColStyle22 6 2 2" xfId="26346"/>
    <cellStyle name="ColStyle22 6 2 2 2" xfId="26347"/>
    <cellStyle name="ColStyle22 6 2 2 2 2" xfId="26348"/>
    <cellStyle name="ColStyle22 6 2 2 2 3" xfId="26349"/>
    <cellStyle name="ColStyle22 6 2 2 3" xfId="26350"/>
    <cellStyle name="ColStyle22 6 2 2 4" xfId="26351"/>
    <cellStyle name="ColStyle22 6 2 3" xfId="26352"/>
    <cellStyle name="ColStyle22 6 2 3 2" xfId="26353"/>
    <cellStyle name="ColStyle22 6 2 3 3" xfId="26354"/>
    <cellStyle name="ColStyle22 6 2 4" xfId="26355"/>
    <cellStyle name="ColStyle22 6 2 4 2" xfId="26356"/>
    <cellStyle name="ColStyle22 6 2 5" xfId="26357"/>
    <cellStyle name="ColStyle22 6 3" xfId="26358"/>
    <cellStyle name="ColStyle22 6 3 2" xfId="26359"/>
    <cellStyle name="ColStyle22 6 3 2 2" xfId="26360"/>
    <cellStyle name="ColStyle22 6 3 2 3" xfId="26361"/>
    <cellStyle name="ColStyle22 6 3 3" xfId="26362"/>
    <cellStyle name="ColStyle22 6 3 4" xfId="26363"/>
    <cellStyle name="ColStyle22 6 4" xfId="26364"/>
    <cellStyle name="ColStyle22 6 4 2" xfId="26365"/>
    <cellStyle name="ColStyle22 6 4 2 2" xfId="26366"/>
    <cellStyle name="ColStyle22 6 4 2 3" xfId="26367"/>
    <cellStyle name="ColStyle22 6 4 3" xfId="26368"/>
    <cellStyle name="ColStyle22 6 4 4" xfId="26369"/>
    <cellStyle name="ColStyle22 6 5" xfId="26370"/>
    <cellStyle name="ColStyle22 6 5 2" xfId="26371"/>
    <cellStyle name="ColStyle22 6 5 3" xfId="26372"/>
    <cellStyle name="ColStyle22 6 6" xfId="26373"/>
    <cellStyle name="ColStyle22 6 6 2" xfId="26374"/>
    <cellStyle name="ColStyle22 6 6 3" xfId="26375"/>
    <cellStyle name="ColStyle22 6 7" xfId="26376"/>
    <cellStyle name="ColStyle22 6 7 2" xfId="26377"/>
    <cellStyle name="ColStyle22 6 7 3" xfId="26378"/>
    <cellStyle name="ColStyle22 6 8" xfId="26379"/>
    <cellStyle name="ColStyle22 6 8 2" xfId="26380"/>
    <cellStyle name="ColStyle22 6 9" xfId="26381"/>
    <cellStyle name="ColStyle22 6 9 2" xfId="26382"/>
    <cellStyle name="ColStyle22 7" xfId="26383"/>
    <cellStyle name="ColStyle22 7 10" xfId="26384"/>
    <cellStyle name="ColStyle22 7 2" xfId="26385"/>
    <cellStyle name="ColStyle22 7 2 2" xfId="26386"/>
    <cellStyle name="ColStyle22 7 2 2 2" xfId="26387"/>
    <cellStyle name="ColStyle22 7 2 2 2 2" xfId="26388"/>
    <cellStyle name="ColStyle22 7 2 2 2 3" xfId="26389"/>
    <cellStyle name="ColStyle22 7 2 2 3" xfId="26390"/>
    <cellStyle name="ColStyle22 7 2 2 4" xfId="26391"/>
    <cellStyle name="ColStyle22 7 2 3" xfId="26392"/>
    <cellStyle name="ColStyle22 7 2 3 2" xfId="26393"/>
    <cellStyle name="ColStyle22 7 2 3 3" xfId="26394"/>
    <cellStyle name="ColStyle22 7 2 4" xfId="26395"/>
    <cellStyle name="ColStyle22 7 2 4 2" xfId="26396"/>
    <cellStyle name="ColStyle22 7 2 5" xfId="26397"/>
    <cellStyle name="ColStyle22 7 3" xfId="26398"/>
    <cellStyle name="ColStyle22 7 3 2" xfId="26399"/>
    <cellStyle name="ColStyle22 7 3 2 2" xfId="26400"/>
    <cellStyle name="ColStyle22 7 3 2 3" xfId="26401"/>
    <cellStyle name="ColStyle22 7 3 3" xfId="26402"/>
    <cellStyle name="ColStyle22 7 3 4" xfId="26403"/>
    <cellStyle name="ColStyle22 7 4" xfId="26404"/>
    <cellStyle name="ColStyle22 7 4 2" xfId="26405"/>
    <cellStyle name="ColStyle22 7 4 2 2" xfId="26406"/>
    <cellStyle name="ColStyle22 7 4 2 3" xfId="26407"/>
    <cellStyle name="ColStyle22 7 4 3" xfId="26408"/>
    <cellStyle name="ColStyle22 7 4 4" xfId="26409"/>
    <cellStyle name="ColStyle22 7 5" xfId="26410"/>
    <cellStyle name="ColStyle22 7 5 2" xfId="26411"/>
    <cellStyle name="ColStyle22 7 5 3" xfId="26412"/>
    <cellStyle name="ColStyle22 7 6" xfId="26413"/>
    <cellStyle name="ColStyle22 7 6 2" xfId="26414"/>
    <cellStyle name="ColStyle22 7 6 3" xfId="26415"/>
    <cellStyle name="ColStyle22 7 7" xfId="26416"/>
    <cellStyle name="ColStyle22 7 7 2" xfId="26417"/>
    <cellStyle name="ColStyle22 7 7 3" xfId="26418"/>
    <cellStyle name="ColStyle22 7 8" xfId="26419"/>
    <cellStyle name="ColStyle22 7 9" xfId="26420"/>
    <cellStyle name="ColStyle22 8" xfId="26421"/>
    <cellStyle name="ColStyle22 8 10" xfId="26422"/>
    <cellStyle name="ColStyle22 8 2" xfId="26423"/>
    <cellStyle name="ColStyle22 8 2 2" xfId="26424"/>
    <cellStyle name="ColStyle22 8 2 2 2" xfId="26425"/>
    <cellStyle name="ColStyle22 8 2 2 2 2" xfId="26426"/>
    <cellStyle name="ColStyle22 8 2 2 2 3" xfId="26427"/>
    <cellStyle name="ColStyle22 8 2 2 3" xfId="26428"/>
    <cellStyle name="ColStyle22 8 2 2 4" xfId="26429"/>
    <cellStyle name="ColStyle22 8 2 3" xfId="26430"/>
    <cellStyle name="ColStyle22 8 2 3 2" xfId="26431"/>
    <cellStyle name="ColStyle22 8 2 3 3" xfId="26432"/>
    <cellStyle name="ColStyle22 8 2 4" xfId="26433"/>
    <cellStyle name="ColStyle22 8 2 4 2" xfId="26434"/>
    <cellStyle name="ColStyle22 8 2 5" xfId="26435"/>
    <cellStyle name="ColStyle22 8 3" xfId="26436"/>
    <cellStyle name="ColStyle22 8 3 2" xfId="26437"/>
    <cellStyle name="ColStyle22 8 3 2 2" xfId="26438"/>
    <cellStyle name="ColStyle22 8 3 2 3" xfId="26439"/>
    <cellStyle name="ColStyle22 8 3 3" xfId="26440"/>
    <cellStyle name="ColStyle22 8 3 4" xfId="26441"/>
    <cellStyle name="ColStyle22 8 4" xfId="26442"/>
    <cellStyle name="ColStyle22 8 4 2" xfId="26443"/>
    <cellStyle name="ColStyle22 8 4 2 2" xfId="26444"/>
    <cellStyle name="ColStyle22 8 4 2 3" xfId="26445"/>
    <cellStyle name="ColStyle22 8 4 3" xfId="26446"/>
    <cellStyle name="ColStyle22 8 4 4" xfId="26447"/>
    <cellStyle name="ColStyle22 8 5" xfId="26448"/>
    <cellStyle name="ColStyle22 8 5 2" xfId="26449"/>
    <cellStyle name="ColStyle22 8 5 3" xfId="26450"/>
    <cellStyle name="ColStyle22 8 6" xfId="26451"/>
    <cellStyle name="ColStyle22 8 6 2" xfId="26452"/>
    <cellStyle name="ColStyle22 8 6 3" xfId="26453"/>
    <cellStyle name="ColStyle22 8 7" xfId="26454"/>
    <cellStyle name="ColStyle22 8 7 2" xfId="26455"/>
    <cellStyle name="ColStyle22 8 7 3" xfId="26456"/>
    <cellStyle name="ColStyle22 8 8" xfId="26457"/>
    <cellStyle name="ColStyle22 8 9" xfId="26458"/>
    <cellStyle name="ColStyle22 9" xfId="26459"/>
    <cellStyle name="ColStyle22 9 10" xfId="26460"/>
    <cellStyle name="ColStyle22 9 2" xfId="26461"/>
    <cellStyle name="ColStyle22 9 2 2" xfId="26462"/>
    <cellStyle name="ColStyle22 9 2 2 2" xfId="26463"/>
    <cellStyle name="ColStyle22 9 2 2 2 2" xfId="26464"/>
    <cellStyle name="ColStyle22 9 2 2 2 3" xfId="26465"/>
    <cellStyle name="ColStyle22 9 2 2 3" xfId="26466"/>
    <cellStyle name="ColStyle22 9 2 2 4" xfId="26467"/>
    <cellStyle name="ColStyle22 9 2 3" xfId="26468"/>
    <cellStyle name="ColStyle22 9 2 3 2" xfId="26469"/>
    <cellStyle name="ColStyle22 9 2 3 3" xfId="26470"/>
    <cellStyle name="ColStyle22 9 2 4" xfId="26471"/>
    <cellStyle name="ColStyle22 9 2 4 2" xfId="26472"/>
    <cellStyle name="ColStyle22 9 2 5" xfId="26473"/>
    <cellStyle name="ColStyle22 9 3" xfId="26474"/>
    <cellStyle name="ColStyle22 9 3 2" xfId="26475"/>
    <cellStyle name="ColStyle22 9 3 2 2" xfId="26476"/>
    <cellStyle name="ColStyle22 9 3 2 3" xfId="26477"/>
    <cellStyle name="ColStyle22 9 3 3" xfId="26478"/>
    <cellStyle name="ColStyle22 9 3 4" xfId="26479"/>
    <cellStyle name="ColStyle22 9 4" xfId="26480"/>
    <cellStyle name="ColStyle22 9 4 2" xfId="26481"/>
    <cellStyle name="ColStyle22 9 4 2 2" xfId="26482"/>
    <cellStyle name="ColStyle22 9 4 2 3" xfId="26483"/>
    <cellStyle name="ColStyle22 9 4 3" xfId="26484"/>
    <cellStyle name="ColStyle22 9 4 4" xfId="26485"/>
    <cellStyle name="ColStyle22 9 5" xfId="26486"/>
    <cellStyle name="ColStyle22 9 5 2" xfId="26487"/>
    <cellStyle name="ColStyle22 9 5 3" xfId="26488"/>
    <cellStyle name="ColStyle22 9 6" xfId="26489"/>
    <cellStyle name="ColStyle22 9 6 2" xfId="26490"/>
    <cellStyle name="ColStyle22 9 6 3" xfId="26491"/>
    <cellStyle name="ColStyle22 9 7" xfId="26492"/>
    <cellStyle name="ColStyle22 9 7 2" xfId="26493"/>
    <cellStyle name="ColStyle22 9 7 3" xfId="26494"/>
    <cellStyle name="ColStyle22 9 8" xfId="26495"/>
    <cellStyle name="ColStyle22 9 9" xfId="26496"/>
    <cellStyle name="ColStyle23" xfId="26497"/>
    <cellStyle name="ColStyle23 10" xfId="26498"/>
    <cellStyle name="ColStyle23 10 10" xfId="26499"/>
    <cellStyle name="ColStyle23 10 2" xfId="26500"/>
    <cellStyle name="ColStyle23 10 2 2" xfId="26501"/>
    <cellStyle name="ColStyle23 10 2 2 2" xfId="26502"/>
    <cellStyle name="ColStyle23 10 2 2 2 2" xfId="26503"/>
    <cellStyle name="ColStyle23 10 2 2 2 3" xfId="26504"/>
    <cellStyle name="ColStyle23 10 2 2 3" xfId="26505"/>
    <cellStyle name="ColStyle23 10 2 2 4" xfId="26506"/>
    <cellStyle name="ColStyle23 10 2 3" xfId="26507"/>
    <cellStyle name="ColStyle23 10 2 3 2" xfId="26508"/>
    <cellStyle name="ColStyle23 10 2 3 3" xfId="26509"/>
    <cellStyle name="ColStyle23 10 2 4" xfId="26510"/>
    <cellStyle name="ColStyle23 10 2 4 2" xfId="26511"/>
    <cellStyle name="ColStyle23 10 2 5" xfId="26512"/>
    <cellStyle name="ColStyle23 10 3" xfId="26513"/>
    <cellStyle name="ColStyle23 10 3 2" xfId="26514"/>
    <cellStyle name="ColStyle23 10 3 2 2" xfId="26515"/>
    <cellStyle name="ColStyle23 10 3 2 3" xfId="26516"/>
    <cellStyle name="ColStyle23 10 3 3" xfId="26517"/>
    <cellStyle name="ColStyle23 10 3 4" xfId="26518"/>
    <cellStyle name="ColStyle23 10 4" xfId="26519"/>
    <cellStyle name="ColStyle23 10 4 2" xfId="26520"/>
    <cellStyle name="ColStyle23 10 4 2 2" xfId="26521"/>
    <cellStyle name="ColStyle23 10 4 2 3" xfId="26522"/>
    <cellStyle name="ColStyle23 10 4 3" xfId="26523"/>
    <cellStyle name="ColStyle23 10 4 4" xfId="26524"/>
    <cellStyle name="ColStyle23 10 5" xfId="26525"/>
    <cellStyle name="ColStyle23 10 5 2" xfId="26526"/>
    <cellStyle name="ColStyle23 10 5 3" xfId="26527"/>
    <cellStyle name="ColStyle23 10 6" xfId="26528"/>
    <cellStyle name="ColStyle23 10 6 2" xfId="26529"/>
    <cellStyle name="ColStyle23 10 6 3" xfId="26530"/>
    <cellStyle name="ColStyle23 10 7" xfId="26531"/>
    <cellStyle name="ColStyle23 10 7 2" xfId="26532"/>
    <cellStyle name="ColStyle23 10 7 3" xfId="26533"/>
    <cellStyle name="ColStyle23 10 8" xfId="26534"/>
    <cellStyle name="ColStyle23 10 9" xfId="26535"/>
    <cellStyle name="ColStyle23 11" xfId="26536"/>
    <cellStyle name="ColStyle23 11 10" xfId="26537"/>
    <cellStyle name="ColStyle23 11 2" xfId="26538"/>
    <cellStyle name="ColStyle23 11 2 2" xfId="26539"/>
    <cellStyle name="ColStyle23 11 2 2 2" xfId="26540"/>
    <cellStyle name="ColStyle23 11 2 2 2 2" xfId="26541"/>
    <cellStyle name="ColStyle23 11 2 2 2 3" xfId="26542"/>
    <cellStyle name="ColStyle23 11 2 2 3" xfId="26543"/>
    <cellStyle name="ColStyle23 11 2 2 4" xfId="26544"/>
    <cellStyle name="ColStyle23 11 2 3" xfId="26545"/>
    <cellStyle name="ColStyle23 11 2 3 2" xfId="26546"/>
    <cellStyle name="ColStyle23 11 2 3 3" xfId="26547"/>
    <cellStyle name="ColStyle23 11 2 4" xfId="26548"/>
    <cellStyle name="ColStyle23 11 2 4 2" xfId="26549"/>
    <cellStyle name="ColStyle23 11 2 5" xfId="26550"/>
    <cellStyle name="ColStyle23 11 3" xfId="26551"/>
    <cellStyle name="ColStyle23 11 3 2" xfId="26552"/>
    <cellStyle name="ColStyle23 11 3 2 2" xfId="26553"/>
    <cellStyle name="ColStyle23 11 3 2 3" xfId="26554"/>
    <cellStyle name="ColStyle23 11 3 3" xfId="26555"/>
    <cellStyle name="ColStyle23 11 3 4" xfId="26556"/>
    <cellStyle name="ColStyle23 11 4" xfId="26557"/>
    <cellStyle name="ColStyle23 11 4 2" xfId="26558"/>
    <cellStyle name="ColStyle23 11 4 2 2" xfId="26559"/>
    <cellStyle name="ColStyle23 11 4 2 3" xfId="26560"/>
    <cellStyle name="ColStyle23 11 4 3" xfId="26561"/>
    <cellStyle name="ColStyle23 11 4 4" xfId="26562"/>
    <cellStyle name="ColStyle23 11 5" xfId="26563"/>
    <cellStyle name="ColStyle23 11 5 2" xfId="26564"/>
    <cellStyle name="ColStyle23 11 5 3" xfId="26565"/>
    <cellStyle name="ColStyle23 11 6" xfId="26566"/>
    <cellStyle name="ColStyle23 11 6 2" xfId="26567"/>
    <cellStyle name="ColStyle23 11 6 3" xfId="26568"/>
    <cellStyle name="ColStyle23 11 7" xfId="26569"/>
    <cellStyle name="ColStyle23 11 7 2" xfId="26570"/>
    <cellStyle name="ColStyle23 11 7 3" xfId="26571"/>
    <cellStyle name="ColStyle23 11 8" xfId="26572"/>
    <cellStyle name="ColStyle23 11 9" xfId="26573"/>
    <cellStyle name="ColStyle23 12" xfId="26574"/>
    <cellStyle name="ColStyle23 12 10" xfId="26575"/>
    <cellStyle name="ColStyle23 12 2" xfId="26576"/>
    <cellStyle name="ColStyle23 12 2 2" xfId="26577"/>
    <cellStyle name="ColStyle23 12 2 2 2" xfId="26578"/>
    <cellStyle name="ColStyle23 12 2 2 2 2" xfId="26579"/>
    <cellStyle name="ColStyle23 12 2 2 2 3" xfId="26580"/>
    <cellStyle name="ColStyle23 12 2 2 3" xfId="26581"/>
    <cellStyle name="ColStyle23 12 2 2 4" xfId="26582"/>
    <cellStyle name="ColStyle23 12 2 3" xfId="26583"/>
    <cellStyle name="ColStyle23 12 2 3 2" xfId="26584"/>
    <cellStyle name="ColStyle23 12 2 3 3" xfId="26585"/>
    <cellStyle name="ColStyle23 12 2 4" xfId="26586"/>
    <cellStyle name="ColStyle23 12 2 4 2" xfId="26587"/>
    <cellStyle name="ColStyle23 12 2 5" xfId="26588"/>
    <cellStyle name="ColStyle23 12 3" xfId="26589"/>
    <cellStyle name="ColStyle23 12 3 2" xfId="26590"/>
    <cellStyle name="ColStyle23 12 3 2 2" xfId="26591"/>
    <cellStyle name="ColStyle23 12 3 2 3" xfId="26592"/>
    <cellStyle name="ColStyle23 12 3 3" xfId="26593"/>
    <cellStyle name="ColStyle23 12 3 4" xfId="26594"/>
    <cellStyle name="ColStyle23 12 4" xfId="26595"/>
    <cellStyle name="ColStyle23 12 4 2" xfId="26596"/>
    <cellStyle name="ColStyle23 12 4 2 2" xfId="26597"/>
    <cellStyle name="ColStyle23 12 4 2 3" xfId="26598"/>
    <cellStyle name="ColStyle23 12 4 3" xfId="26599"/>
    <cellStyle name="ColStyle23 12 4 4" xfId="26600"/>
    <cellStyle name="ColStyle23 12 5" xfId="26601"/>
    <cellStyle name="ColStyle23 12 5 2" xfId="26602"/>
    <cellStyle name="ColStyle23 12 5 3" xfId="26603"/>
    <cellStyle name="ColStyle23 12 6" xfId="26604"/>
    <cellStyle name="ColStyle23 12 6 2" xfId="26605"/>
    <cellStyle name="ColStyle23 12 6 3" xfId="26606"/>
    <cellStyle name="ColStyle23 12 7" xfId="26607"/>
    <cellStyle name="ColStyle23 12 7 2" xfId="26608"/>
    <cellStyle name="ColStyle23 12 7 3" xfId="26609"/>
    <cellStyle name="ColStyle23 12 8" xfId="26610"/>
    <cellStyle name="ColStyle23 12 9" xfId="26611"/>
    <cellStyle name="ColStyle23 13" xfId="26612"/>
    <cellStyle name="ColStyle23 13 10" xfId="26613"/>
    <cellStyle name="ColStyle23 13 2" xfId="26614"/>
    <cellStyle name="ColStyle23 13 2 2" xfId="26615"/>
    <cellStyle name="ColStyle23 13 2 2 2" xfId="26616"/>
    <cellStyle name="ColStyle23 13 2 2 2 2" xfId="26617"/>
    <cellStyle name="ColStyle23 13 2 2 2 3" xfId="26618"/>
    <cellStyle name="ColStyle23 13 2 2 3" xfId="26619"/>
    <cellStyle name="ColStyle23 13 2 2 4" xfId="26620"/>
    <cellStyle name="ColStyle23 13 2 3" xfId="26621"/>
    <cellStyle name="ColStyle23 13 2 3 2" xfId="26622"/>
    <cellStyle name="ColStyle23 13 2 3 3" xfId="26623"/>
    <cellStyle name="ColStyle23 13 2 4" xfId="26624"/>
    <cellStyle name="ColStyle23 13 2 4 2" xfId="26625"/>
    <cellStyle name="ColStyle23 13 2 5" xfId="26626"/>
    <cellStyle name="ColStyle23 13 3" xfId="26627"/>
    <cellStyle name="ColStyle23 13 3 2" xfId="26628"/>
    <cellStyle name="ColStyle23 13 3 2 2" xfId="26629"/>
    <cellStyle name="ColStyle23 13 3 2 3" xfId="26630"/>
    <cellStyle name="ColStyle23 13 3 3" xfId="26631"/>
    <cellStyle name="ColStyle23 13 3 4" xfId="26632"/>
    <cellStyle name="ColStyle23 13 4" xfId="26633"/>
    <cellStyle name="ColStyle23 13 4 2" xfId="26634"/>
    <cellStyle name="ColStyle23 13 4 2 2" xfId="26635"/>
    <cellStyle name="ColStyle23 13 4 2 3" xfId="26636"/>
    <cellStyle name="ColStyle23 13 4 3" xfId="26637"/>
    <cellStyle name="ColStyle23 13 4 4" xfId="26638"/>
    <cellStyle name="ColStyle23 13 5" xfId="26639"/>
    <cellStyle name="ColStyle23 13 5 2" xfId="26640"/>
    <cellStyle name="ColStyle23 13 5 3" xfId="26641"/>
    <cellStyle name="ColStyle23 13 6" xfId="26642"/>
    <cellStyle name="ColStyle23 13 6 2" xfId="26643"/>
    <cellStyle name="ColStyle23 13 6 3" xfId="26644"/>
    <cellStyle name="ColStyle23 13 7" xfId="26645"/>
    <cellStyle name="ColStyle23 13 7 2" xfId="26646"/>
    <cellStyle name="ColStyle23 13 7 3" xfId="26647"/>
    <cellStyle name="ColStyle23 13 8" xfId="26648"/>
    <cellStyle name="ColStyle23 13 9" xfId="26649"/>
    <cellStyle name="ColStyle23 14" xfId="26650"/>
    <cellStyle name="ColStyle23 14 10" xfId="26651"/>
    <cellStyle name="ColStyle23 14 2" xfId="26652"/>
    <cellStyle name="ColStyle23 14 2 2" xfId="26653"/>
    <cellStyle name="ColStyle23 14 2 2 2" xfId="26654"/>
    <cellStyle name="ColStyle23 14 2 2 2 2" xfId="26655"/>
    <cellStyle name="ColStyle23 14 2 2 2 3" xfId="26656"/>
    <cellStyle name="ColStyle23 14 2 2 3" xfId="26657"/>
    <cellStyle name="ColStyle23 14 2 2 4" xfId="26658"/>
    <cellStyle name="ColStyle23 14 2 3" xfId="26659"/>
    <cellStyle name="ColStyle23 14 2 3 2" xfId="26660"/>
    <cellStyle name="ColStyle23 14 2 3 3" xfId="26661"/>
    <cellStyle name="ColStyle23 14 2 4" xfId="26662"/>
    <cellStyle name="ColStyle23 14 2 4 2" xfId="26663"/>
    <cellStyle name="ColStyle23 14 2 5" xfId="26664"/>
    <cellStyle name="ColStyle23 14 3" xfId="26665"/>
    <cellStyle name="ColStyle23 14 3 2" xfId="26666"/>
    <cellStyle name="ColStyle23 14 3 2 2" xfId="26667"/>
    <cellStyle name="ColStyle23 14 3 2 3" xfId="26668"/>
    <cellStyle name="ColStyle23 14 3 3" xfId="26669"/>
    <cellStyle name="ColStyle23 14 3 4" xfId="26670"/>
    <cellStyle name="ColStyle23 14 4" xfId="26671"/>
    <cellStyle name="ColStyle23 14 4 2" xfId="26672"/>
    <cellStyle name="ColStyle23 14 4 2 2" xfId="26673"/>
    <cellStyle name="ColStyle23 14 4 2 3" xfId="26674"/>
    <cellStyle name="ColStyle23 14 4 3" xfId="26675"/>
    <cellStyle name="ColStyle23 14 4 4" xfId="26676"/>
    <cellStyle name="ColStyle23 14 5" xfId="26677"/>
    <cellStyle name="ColStyle23 14 5 2" xfId="26678"/>
    <cellStyle name="ColStyle23 14 5 3" xfId="26679"/>
    <cellStyle name="ColStyle23 14 6" xfId="26680"/>
    <cellStyle name="ColStyle23 14 6 2" xfId="26681"/>
    <cellStyle name="ColStyle23 14 6 3" xfId="26682"/>
    <cellStyle name="ColStyle23 14 7" xfId="26683"/>
    <cellStyle name="ColStyle23 14 7 2" xfId="26684"/>
    <cellStyle name="ColStyle23 14 7 3" xfId="26685"/>
    <cellStyle name="ColStyle23 14 8" xfId="26686"/>
    <cellStyle name="ColStyle23 14 9" xfId="26687"/>
    <cellStyle name="ColStyle23 15" xfId="26688"/>
    <cellStyle name="ColStyle23 15 10" xfId="26689"/>
    <cellStyle name="ColStyle23 15 2" xfId="26690"/>
    <cellStyle name="ColStyle23 15 2 2" xfId="26691"/>
    <cellStyle name="ColStyle23 15 2 2 2" xfId="26692"/>
    <cellStyle name="ColStyle23 15 2 2 2 2" xfId="26693"/>
    <cellStyle name="ColStyle23 15 2 2 2 3" xfId="26694"/>
    <cellStyle name="ColStyle23 15 2 2 3" xfId="26695"/>
    <cellStyle name="ColStyle23 15 2 2 4" xfId="26696"/>
    <cellStyle name="ColStyle23 15 2 3" xfId="26697"/>
    <cellStyle name="ColStyle23 15 2 3 2" xfId="26698"/>
    <cellStyle name="ColStyle23 15 2 3 3" xfId="26699"/>
    <cellStyle name="ColStyle23 15 2 4" xfId="26700"/>
    <cellStyle name="ColStyle23 15 2 4 2" xfId="26701"/>
    <cellStyle name="ColStyle23 15 2 5" xfId="26702"/>
    <cellStyle name="ColStyle23 15 3" xfId="26703"/>
    <cellStyle name="ColStyle23 15 3 2" xfId="26704"/>
    <cellStyle name="ColStyle23 15 3 2 2" xfId="26705"/>
    <cellStyle name="ColStyle23 15 3 2 3" xfId="26706"/>
    <cellStyle name="ColStyle23 15 3 3" xfId="26707"/>
    <cellStyle name="ColStyle23 15 3 4" xfId="26708"/>
    <cellStyle name="ColStyle23 15 4" xfId="26709"/>
    <cellStyle name="ColStyle23 15 4 2" xfId="26710"/>
    <cellStyle name="ColStyle23 15 4 2 2" xfId="26711"/>
    <cellStyle name="ColStyle23 15 4 2 3" xfId="26712"/>
    <cellStyle name="ColStyle23 15 4 3" xfId="26713"/>
    <cellStyle name="ColStyle23 15 4 4" xfId="26714"/>
    <cellStyle name="ColStyle23 15 5" xfId="26715"/>
    <cellStyle name="ColStyle23 15 5 2" xfId="26716"/>
    <cellStyle name="ColStyle23 15 5 3" xfId="26717"/>
    <cellStyle name="ColStyle23 15 6" xfId="26718"/>
    <cellStyle name="ColStyle23 15 6 2" xfId="26719"/>
    <cellStyle name="ColStyle23 15 6 3" xfId="26720"/>
    <cellStyle name="ColStyle23 15 7" xfId="26721"/>
    <cellStyle name="ColStyle23 15 7 2" xfId="26722"/>
    <cellStyle name="ColStyle23 15 7 3" xfId="26723"/>
    <cellStyle name="ColStyle23 15 8" xfId="26724"/>
    <cellStyle name="ColStyle23 15 9" xfId="26725"/>
    <cellStyle name="ColStyle23 16" xfId="26726"/>
    <cellStyle name="ColStyle23 16 10" xfId="26727"/>
    <cellStyle name="ColStyle23 16 2" xfId="26728"/>
    <cellStyle name="ColStyle23 16 2 2" xfId="26729"/>
    <cellStyle name="ColStyle23 16 2 2 2" xfId="26730"/>
    <cellStyle name="ColStyle23 16 2 2 2 2" xfId="26731"/>
    <cellStyle name="ColStyle23 16 2 2 2 3" xfId="26732"/>
    <cellStyle name="ColStyle23 16 2 2 3" xfId="26733"/>
    <cellStyle name="ColStyle23 16 2 2 4" xfId="26734"/>
    <cellStyle name="ColStyle23 16 2 3" xfId="26735"/>
    <cellStyle name="ColStyle23 16 2 3 2" xfId="26736"/>
    <cellStyle name="ColStyle23 16 2 3 3" xfId="26737"/>
    <cellStyle name="ColStyle23 16 2 4" xfId="26738"/>
    <cellStyle name="ColStyle23 16 2 4 2" xfId="26739"/>
    <cellStyle name="ColStyle23 16 2 5" xfId="26740"/>
    <cellStyle name="ColStyle23 16 3" xfId="26741"/>
    <cellStyle name="ColStyle23 16 3 2" xfId="26742"/>
    <cellStyle name="ColStyle23 16 3 2 2" xfId="26743"/>
    <cellStyle name="ColStyle23 16 3 2 3" xfId="26744"/>
    <cellStyle name="ColStyle23 16 3 3" xfId="26745"/>
    <cellStyle name="ColStyle23 16 3 4" xfId="26746"/>
    <cellStyle name="ColStyle23 16 4" xfId="26747"/>
    <cellStyle name="ColStyle23 16 4 2" xfId="26748"/>
    <cellStyle name="ColStyle23 16 4 2 2" xfId="26749"/>
    <cellStyle name="ColStyle23 16 4 2 3" xfId="26750"/>
    <cellStyle name="ColStyle23 16 4 3" xfId="26751"/>
    <cellStyle name="ColStyle23 16 4 4" xfId="26752"/>
    <cellStyle name="ColStyle23 16 5" xfId="26753"/>
    <cellStyle name="ColStyle23 16 5 2" xfId="26754"/>
    <cellStyle name="ColStyle23 16 5 3" xfId="26755"/>
    <cellStyle name="ColStyle23 16 6" xfId="26756"/>
    <cellStyle name="ColStyle23 16 6 2" xfId="26757"/>
    <cellStyle name="ColStyle23 16 6 3" xfId="26758"/>
    <cellStyle name="ColStyle23 16 7" xfId="26759"/>
    <cellStyle name="ColStyle23 16 7 2" xfId="26760"/>
    <cellStyle name="ColStyle23 16 7 3" xfId="26761"/>
    <cellStyle name="ColStyle23 16 8" xfId="26762"/>
    <cellStyle name="ColStyle23 16 9" xfId="26763"/>
    <cellStyle name="ColStyle23 17" xfId="26764"/>
    <cellStyle name="ColStyle23 17 10" xfId="26765"/>
    <cellStyle name="ColStyle23 17 2" xfId="26766"/>
    <cellStyle name="ColStyle23 17 2 2" xfId="26767"/>
    <cellStyle name="ColStyle23 17 2 2 2" xfId="26768"/>
    <cellStyle name="ColStyle23 17 2 2 2 2" xfId="26769"/>
    <cellStyle name="ColStyle23 17 2 2 2 3" xfId="26770"/>
    <cellStyle name="ColStyle23 17 2 2 3" xfId="26771"/>
    <cellStyle name="ColStyle23 17 2 2 4" xfId="26772"/>
    <cellStyle name="ColStyle23 17 2 3" xfId="26773"/>
    <cellStyle name="ColStyle23 17 2 3 2" xfId="26774"/>
    <cellStyle name="ColStyle23 17 2 3 3" xfId="26775"/>
    <cellStyle name="ColStyle23 17 2 4" xfId="26776"/>
    <cellStyle name="ColStyle23 17 2 4 2" xfId="26777"/>
    <cellStyle name="ColStyle23 17 2 5" xfId="26778"/>
    <cellStyle name="ColStyle23 17 3" xfId="26779"/>
    <cellStyle name="ColStyle23 17 3 2" xfId="26780"/>
    <cellStyle name="ColStyle23 17 3 2 2" xfId="26781"/>
    <cellStyle name="ColStyle23 17 3 2 3" xfId="26782"/>
    <cellStyle name="ColStyle23 17 3 3" xfId="26783"/>
    <cellStyle name="ColStyle23 17 3 4" xfId="26784"/>
    <cellStyle name="ColStyle23 17 4" xfId="26785"/>
    <cellStyle name="ColStyle23 17 4 2" xfId="26786"/>
    <cellStyle name="ColStyle23 17 4 2 2" xfId="26787"/>
    <cellStyle name="ColStyle23 17 4 2 3" xfId="26788"/>
    <cellStyle name="ColStyle23 17 4 3" xfId="26789"/>
    <cellStyle name="ColStyle23 17 4 4" xfId="26790"/>
    <cellStyle name="ColStyle23 17 5" xfId="26791"/>
    <cellStyle name="ColStyle23 17 5 2" xfId="26792"/>
    <cellStyle name="ColStyle23 17 5 3" xfId="26793"/>
    <cellStyle name="ColStyle23 17 6" xfId="26794"/>
    <cellStyle name="ColStyle23 17 6 2" xfId="26795"/>
    <cellStyle name="ColStyle23 17 6 3" xfId="26796"/>
    <cellStyle name="ColStyle23 17 7" xfId="26797"/>
    <cellStyle name="ColStyle23 17 7 2" xfId="26798"/>
    <cellStyle name="ColStyle23 17 7 3" xfId="26799"/>
    <cellStyle name="ColStyle23 17 8" xfId="26800"/>
    <cellStyle name="ColStyle23 17 9" xfId="26801"/>
    <cellStyle name="ColStyle23 18" xfId="26802"/>
    <cellStyle name="ColStyle23 18 10" xfId="26803"/>
    <cellStyle name="ColStyle23 18 2" xfId="26804"/>
    <cellStyle name="ColStyle23 18 2 2" xfId="26805"/>
    <cellStyle name="ColStyle23 18 2 2 2" xfId="26806"/>
    <cellStyle name="ColStyle23 18 2 2 2 2" xfId="26807"/>
    <cellStyle name="ColStyle23 18 2 2 2 3" xfId="26808"/>
    <cellStyle name="ColStyle23 18 2 2 3" xfId="26809"/>
    <cellStyle name="ColStyle23 18 2 2 4" xfId="26810"/>
    <cellStyle name="ColStyle23 18 2 3" xfId="26811"/>
    <cellStyle name="ColStyle23 18 2 3 2" xfId="26812"/>
    <cellStyle name="ColStyle23 18 2 3 3" xfId="26813"/>
    <cellStyle name="ColStyle23 18 2 4" xfId="26814"/>
    <cellStyle name="ColStyle23 18 2 4 2" xfId="26815"/>
    <cellStyle name="ColStyle23 18 2 5" xfId="26816"/>
    <cellStyle name="ColStyle23 18 3" xfId="26817"/>
    <cellStyle name="ColStyle23 18 3 2" xfId="26818"/>
    <cellStyle name="ColStyle23 18 3 2 2" xfId="26819"/>
    <cellStyle name="ColStyle23 18 3 2 3" xfId="26820"/>
    <cellStyle name="ColStyle23 18 3 3" xfId="26821"/>
    <cellStyle name="ColStyle23 18 3 4" xfId="26822"/>
    <cellStyle name="ColStyle23 18 4" xfId="26823"/>
    <cellStyle name="ColStyle23 18 4 2" xfId="26824"/>
    <cellStyle name="ColStyle23 18 4 2 2" xfId="26825"/>
    <cellStyle name="ColStyle23 18 4 2 3" xfId="26826"/>
    <cellStyle name="ColStyle23 18 4 3" xfId="26827"/>
    <cellStyle name="ColStyle23 18 4 4" xfId="26828"/>
    <cellStyle name="ColStyle23 18 5" xfId="26829"/>
    <cellStyle name="ColStyle23 18 5 2" xfId="26830"/>
    <cellStyle name="ColStyle23 18 5 3" xfId="26831"/>
    <cellStyle name="ColStyle23 18 6" xfId="26832"/>
    <cellStyle name="ColStyle23 18 6 2" xfId="26833"/>
    <cellStyle name="ColStyle23 18 6 3" xfId="26834"/>
    <cellStyle name="ColStyle23 18 7" xfId="26835"/>
    <cellStyle name="ColStyle23 18 7 2" xfId="26836"/>
    <cellStyle name="ColStyle23 18 7 3" xfId="26837"/>
    <cellStyle name="ColStyle23 18 8" xfId="26838"/>
    <cellStyle name="ColStyle23 18 9" xfId="26839"/>
    <cellStyle name="ColStyle23 19" xfId="26840"/>
    <cellStyle name="ColStyle23 19 10" xfId="26841"/>
    <cellStyle name="ColStyle23 19 2" xfId="26842"/>
    <cellStyle name="ColStyle23 19 2 2" xfId="26843"/>
    <cellStyle name="ColStyle23 19 2 2 2" xfId="26844"/>
    <cellStyle name="ColStyle23 19 2 2 2 2" xfId="26845"/>
    <cellStyle name="ColStyle23 19 2 2 2 3" xfId="26846"/>
    <cellStyle name="ColStyle23 19 2 2 3" xfId="26847"/>
    <cellStyle name="ColStyle23 19 2 2 4" xfId="26848"/>
    <cellStyle name="ColStyle23 19 2 3" xfId="26849"/>
    <cellStyle name="ColStyle23 19 2 3 2" xfId="26850"/>
    <cellStyle name="ColStyle23 19 2 3 3" xfId="26851"/>
    <cellStyle name="ColStyle23 19 2 4" xfId="26852"/>
    <cellStyle name="ColStyle23 19 2 4 2" xfId="26853"/>
    <cellStyle name="ColStyle23 19 2 5" xfId="26854"/>
    <cellStyle name="ColStyle23 19 3" xfId="26855"/>
    <cellStyle name="ColStyle23 19 3 2" xfId="26856"/>
    <cellStyle name="ColStyle23 19 3 2 2" xfId="26857"/>
    <cellStyle name="ColStyle23 19 3 2 3" xfId="26858"/>
    <cellStyle name="ColStyle23 19 3 3" xfId="26859"/>
    <cellStyle name="ColStyle23 19 3 4" xfId="26860"/>
    <cellStyle name="ColStyle23 19 4" xfId="26861"/>
    <cellStyle name="ColStyle23 19 4 2" xfId="26862"/>
    <cellStyle name="ColStyle23 19 4 2 2" xfId="26863"/>
    <cellStyle name="ColStyle23 19 4 2 3" xfId="26864"/>
    <cellStyle name="ColStyle23 19 4 3" xfId="26865"/>
    <cellStyle name="ColStyle23 19 4 4" xfId="26866"/>
    <cellStyle name="ColStyle23 19 5" xfId="26867"/>
    <cellStyle name="ColStyle23 19 5 2" xfId="26868"/>
    <cellStyle name="ColStyle23 19 5 3" xfId="26869"/>
    <cellStyle name="ColStyle23 19 6" xfId="26870"/>
    <cellStyle name="ColStyle23 19 6 2" xfId="26871"/>
    <cellStyle name="ColStyle23 19 6 3" xfId="26872"/>
    <cellStyle name="ColStyle23 19 7" xfId="26873"/>
    <cellStyle name="ColStyle23 19 7 2" xfId="26874"/>
    <cellStyle name="ColStyle23 19 7 3" xfId="26875"/>
    <cellStyle name="ColStyle23 19 8" xfId="26876"/>
    <cellStyle name="ColStyle23 19 9" xfId="26877"/>
    <cellStyle name="ColStyle23 2" xfId="26878"/>
    <cellStyle name="ColStyle23 2 10" xfId="26879"/>
    <cellStyle name="ColStyle23 2 10 2" xfId="26880"/>
    <cellStyle name="ColStyle23 2 10 2 2" xfId="26881"/>
    <cellStyle name="ColStyle23 2 10 2 3" xfId="26882"/>
    <cellStyle name="ColStyle23 2 10 3" xfId="26883"/>
    <cellStyle name="ColStyle23 2 10 4" xfId="26884"/>
    <cellStyle name="ColStyle23 2 10 5" xfId="26885"/>
    <cellStyle name="ColStyle23 2 11" xfId="26886"/>
    <cellStyle name="ColStyle23 2 11 2" xfId="26887"/>
    <cellStyle name="ColStyle23 2 11 2 2" xfId="26888"/>
    <cellStyle name="ColStyle23 2 11 2 3" xfId="26889"/>
    <cellStyle name="ColStyle23 2 11 3" xfId="26890"/>
    <cellStyle name="ColStyle23 2 11 4" xfId="26891"/>
    <cellStyle name="ColStyle23 2 11 5" xfId="26892"/>
    <cellStyle name="ColStyle23 2 12" xfId="26893"/>
    <cellStyle name="ColStyle23 2 12 2" xfId="26894"/>
    <cellStyle name="ColStyle23 2 12 2 2" xfId="26895"/>
    <cellStyle name="ColStyle23 2 12 2 3" xfId="26896"/>
    <cellStyle name="ColStyle23 2 12 3" xfId="26897"/>
    <cellStyle name="ColStyle23 2 12 4" xfId="26898"/>
    <cellStyle name="ColStyle23 2 12 5" xfId="26899"/>
    <cellStyle name="ColStyle23 2 13" xfId="26900"/>
    <cellStyle name="ColStyle23 2 13 2" xfId="26901"/>
    <cellStyle name="ColStyle23 2 13 2 2" xfId="26902"/>
    <cellStyle name="ColStyle23 2 13 2 3" xfId="26903"/>
    <cellStyle name="ColStyle23 2 13 3" xfId="26904"/>
    <cellStyle name="ColStyle23 2 13 4" xfId="26905"/>
    <cellStyle name="ColStyle23 2 13 5" xfId="26906"/>
    <cellStyle name="ColStyle23 2 14" xfId="26907"/>
    <cellStyle name="ColStyle23 2 14 2" xfId="26908"/>
    <cellStyle name="ColStyle23 2 14 2 2" xfId="26909"/>
    <cellStyle name="ColStyle23 2 14 2 3" xfId="26910"/>
    <cellStyle name="ColStyle23 2 14 3" xfId="26911"/>
    <cellStyle name="ColStyle23 2 14 4" xfId="26912"/>
    <cellStyle name="ColStyle23 2 14 5" xfId="26913"/>
    <cellStyle name="ColStyle23 2 15" xfId="26914"/>
    <cellStyle name="ColStyle23 2 15 2" xfId="26915"/>
    <cellStyle name="ColStyle23 2 15 2 2" xfId="26916"/>
    <cellStyle name="ColStyle23 2 15 2 3" xfId="26917"/>
    <cellStyle name="ColStyle23 2 15 3" xfId="26918"/>
    <cellStyle name="ColStyle23 2 15 4" xfId="26919"/>
    <cellStyle name="ColStyle23 2 15 5" xfId="26920"/>
    <cellStyle name="ColStyle23 2 16" xfId="26921"/>
    <cellStyle name="ColStyle23 2 16 2" xfId="26922"/>
    <cellStyle name="ColStyle23 2 16 2 2" xfId="26923"/>
    <cellStyle name="ColStyle23 2 16 2 3" xfId="26924"/>
    <cellStyle name="ColStyle23 2 16 3" xfId="26925"/>
    <cellStyle name="ColStyle23 2 16 4" xfId="26926"/>
    <cellStyle name="ColStyle23 2 16 5" xfId="26927"/>
    <cellStyle name="ColStyle23 2 17" xfId="26928"/>
    <cellStyle name="ColStyle23 2 17 2" xfId="26929"/>
    <cellStyle name="ColStyle23 2 17 2 2" xfId="26930"/>
    <cellStyle name="ColStyle23 2 17 2 3" xfId="26931"/>
    <cellStyle name="ColStyle23 2 17 3" xfId="26932"/>
    <cellStyle name="ColStyle23 2 17 4" xfId="26933"/>
    <cellStyle name="ColStyle23 2 17 5" xfId="26934"/>
    <cellStyle name="ColStyle23 2 18" xfId="26935"/>
    <cellStyle name="ColStyle23 2 18 2" xfId="26936"/>
    <cellStyle name="ColStyle23 2 18 2 2" xfId="26937"/>
    <cellStyle name="ColStyle23 2 18 2 3" xfId="26938"/>
    <cellStyle name="ColStyle23 2 18 3" xfId="26939"/>
    <cellStyle name="ColStyle23 2 18 4" xfId="26940"/>
    <cellStyle name="ColStyle23 2 18 5" xfId="26941"/>
    <cellStyle name="ColStyle23 2 19" xfId="26942"/>
    <cellStyle name="ColStyle23 2 19 2" xfId="26943"/>
    <cellStyle name="ColStyle23 2 19 2 2" xfId="26944"/>
    <cellStyle name="ColStyle23 2 19 2 3" xfId="26945"/>
    <cellStyle name="ColStyle23 2 19 3" xfId="26946"/>
    <cellStyle name="ColStyle23 2 19 4" xfId="26947"/>
    <cellStyle name="ColStyle23 2 19 5" xfId="26948"/>
    <cellStyle name="ColStyle23 2 2" xfId="26949"/>
    <cellStyle name="ColStyle23 2 2 2" xfId="26950"/>
    <cellStyle name="ColStyle23 2 2 2 2" xfId="26951"/>
    <cellStyle name="ColStyle23 2 2 2 2 2" xfId="26952"/>
    <cellStyle name="ColStyle23 2 2 2 2 3" xfId="26953"/>
    <cellStyle name="ColStyle23 2 2 2 3" xfId="26954"/>
    <cellStyle name="ColStyle23 2 2 2 4" xfId="26955"/>
    <cellStyle name="ColStyle23 2 2 3" xfId="26956"/>
    <cellStyle name="ColStyle23 2 2 3 2" xfId="26957"/>
    <cellStyle name="ColStyle23 2 2 3 2 2" xfId="26958"/>
    <cellStyle name="ColStyle23 2 2 3 2 3" xfId="26959"/>
    <cellStyle name="ColStyle23 2 2 3 3" xfId="26960"/>
    <cellStyle name="ColStyle23 2 2 3 4" xfId="26961"/>
    <cellStyle name="ColStyle23 2 2 4" xfId="26962"/>
    <cellStyle name="ColStyle23 2 2 4 2" xfId="26963"/>
    <cellStyle name="ColStyle23 2 2 4 3" xfId="26964"/>
    <cellStyle name="ColStyle23 2 2 5" xfId="26965"/>
    <cellStyle name="ColStyle23 2 2 5 2" xfId="26966"/>
    <cellStyle name="ColStyle23 2 2 6" xfId="26967"/>
    <cellStyle name="ColStyle23 2 2 7" xfId="26968"/>
    <cellStyle name="ColStyle23 2 20" xfId="26969"/>
    <cellStyle name="ColStyle23 2 20 2" xfId="26970"/>
    <cellStyle name="ColStyle23 2 20 2 2" xfId="26971"/>
    <cellStyle name="ColStyle23 2 20 2 3" xfId="26972"/>
    <cellStyle name="ColStyle23 2 20 3" xfId="26973"/>
    <cellStyle name="ColStyle23 2 20 4" xfId="26974"/>
    <cellStyle name="ColStyle23 2 20 5" xfId="26975"/>
    <cellStyle name="ColStyle23 2 21" xfId="26976"/>
    <cellStyle name="ColStyle23 2 21 2" xfId="26977"/>
    <cellStyle name="ColStyle23 2 21 2 2" xfId="26978"/>
    <cellStyle name="ColStyle23 2 21 2 3" xfId="26979"/>
    <cellStyle name="ColStyle23 2 21 3" xfId="26980"/>
    <cellStyle name="ColStyle23 2 21 4" xfId="26981"/>
    <cellStyle name="ColStyle23 2 21 5" xfId="26982"/>
    <cellStyle name="ColStyle23 2 22" xfId="26983"/>
    <cellStyle name="ColStyle23 2 22 2" xfId="26984"/>
    <cellStyle name="ColStyle23 2 22 2 2" xfId="26985"/>
    <cellStyle name="ColStyle23 2 22 2 3" xfId="26986"/>
    <cellStyle name="ColStyle23 2 22 3" xfId="26987"/>
    <cellStyle name="ColStyle23 2 22 4" xfId="26988"/>
    <cellStyle name="ColStyle23 2 23" xfId="26989"/>
    <cellStyle name="ColStyle23 2 23 2" xfId="26990"/>
    <cellStyle name="ColStyle23 2 23 3" xfId="26991"/>
    <cellStyle name="ColStyle23 2 24" xfId="26992"/>
    <cellStyle name="ColStyle23 2 24 2" xfId="26993"/>
    <cellStyle name="ColStyle23 2 24 3" xfId="26994"/>
    <cellStyle name="ColStyle23 2 25" xfId="26995"/>
    <cellStyle name="ColStyle23 2 25 2" xfId="26996"/>
    <cellStyle name="ColStyle23 2 25 3" xfId="26997"/>
    <cellStyle name="ColStyle23 2 26" xfId="26998"/>
    <cellStyle name="ColStyle23 2 26 2" xfId="26999"/>
    <cellStyle name="ColStyle23 2 27" xfId="27000"/>
    <cellStyle name="ColStyle23 2 27 2" xfId="27001"/>
    <cellStyle name="ColStyle23 2 28" xfId="27002"/>
    <cellStyle name="ColStyle23 2 29" xfId="27003"/>
    <cellStyle name="ColStyle23 2 3" xfId="27004"/>
    <cellStyle name="ColStyle23 2 3 2" xfId="27005"/>
    <cellStyle name="ColStyle23 2 3 2 2" xfId="27006"/>
    <cellStyle name="ColStyle23 2 3 2 2 2" xfId="27007"/>
    <cellStyle name="ColStyle23 2 3 2 2 3" xfId="27008"/>
    <cellStyle name="ColStyle23 2 3 2 3" xfId="27009"/>
    <cellStyle name="ColStyle23 2 3 2 4" xfId="27010"/>
    <cellStyle name="ColStyle23 2 3 3" xfId="27011"/>
    <cellStyle name="ColStyle23 2 3 3 2" xfId="27012"/>
    <cellStyle name="ColStyle23 2 3 3 3" xfId="27013"/>
    <cellStyle name="ColStyle23 2 3 4" xfId="27014"/>
    <cellStyle name="ColStyle23 2 3 5" xfId="27015"/>
    <cellStyle name="ColStyle23 2 3 6" xfId="27016"/>
    <cellStyle name="ColStyle23 2 30" xfId="27017"/>
    <cellStyle name="ColStyle23 2 31" xfId="27018"/>
    <cellStyle name="ColStyle23 2 32" xfId="27019"/>
    <cellStyle name="ColStyle23 2 4" xfId="27020"/>
    <cellStyle name="ColStyle23 2 4 2" xfId="27021"/>
    <cellStyle name="ColStyle23 2 4 2 2" xfId="27022"/>
    <cellStyle name="ColStyle23 2 4 2 3" xfId="27023"/>
    <cellStyle name="ColStyle23 2 4 3" xfId="27024"/>
    <cellStyle name="ColStyle23 2 4 4" xfId="27025"/>
    <cellStyle name="ColStyle23 2 4 5" xfId="27026"/>
    <cellStyle name="ColStyle23 2 5" xfId="27027"/>
    <cellStyle name="ColStyle23 2 5 2" xfId="27028"/>
    <cellStyle name="ColStyle23 2 5 2 2" xfId="27029"/>
    <cellStyle name="ColStyle23 2 5 2 3" xfId="27030"/>
    <cellStyle name="ColStyle23 2 5 3" xfId="27031"/>
    <cellStyle name="ColStyle23 2 5 4" xfId="27032"/>
    <cellStyle name="ColStyle23 2 5 5" xfId="27033"/>
    <cellStyle name="ColStyle23 2 6" xfId="27034"/>
    <cellStyle name="ColStyle23 2 6 2" xfId="27035"/>
    <cellStyle name="ColStyle23 2 6 2 2" xfId="27036"/>
    <cellStyle name="ColStyle23 2 6 2 3" xfId="27037"/>
    <cellStyle name="ColStyle23 2 6 3" xfId="27038"/>
    <cellStyle name="ColStyle23 2 6 4" xfId="27039"/>
    <cellStyle name="ColStyle23 2 6 5" xfId="27040"/>
    <cellStyle name="ColStyle23 2 7" xfId="27041"/>
    <cellStyle name="ColStyle23 2 7 2" xfId="27042"/>
    <cellStyle name="ColStyle23 2 7 2 2" xfId="27043"/>
    <cellStyle name="ColStyle23 2 7 2 3" xfId="27044"/>
    <cellStyle name="ColStyle23 2 7 3" xfId="27045"/>
    <cellStyle name="ColStyle23 2 7 4" xfId="27046"/>
    <cellStyle name="ColStyle23 2 7 5" xfId="27047"/>
    <cellStyle name="ColStyle23 2 8" xfId="27048"/>
    <cellStyle name="ColStyle23 2 8 2" xfId="27049"/>
    <cellStyle name="ColStyle23 2 8 2 2" xfId="27050"/>
    <cellStyle name="ColStyle23 2 8 2 3" xfId="27051"/>
    <cellStyle name="ColStyle23 2 8 3" xfId="27052"/>
    <cellStyle name="ColStyle23 2 8 4" xfId="27053"/>
    <cellStyle name="ColStyle23 2 8 5" xfId="27054"/>
    <cellStyle name="ColStyle23 2 9" xfId="27055"/>
    <cellStyle name="ColStyle23 2 9 2" xfId="27056"/>
    <cellStyle name="ColStyle23 2 9 2 2" xfId="27057"/>
    <cellStyle name="ColStyle23 2 9 2 3" xfId="27058"/>
    <cellStyle name="ColStyle23 2 9 3" xfId="27059"/>
    <cellStyle name="ColStyle23 2 9 4" xfId="27060"/>
    <cellStyle name="ColStyle23 2 9 5" xfId="27061"/>
    <cellStyle name="ColStyle23 20" xfId="27062"/>
    <cellStyle name="ColStyle23 20 10" xfId="27063"/>
    <cellStyle name="ColStyle23 20 2" xfId="27064"/>
    <cellStyle name="ColStyle23 20 2 2" xfId="27065"/>
    <cellStyle name="ColStyle23 20 2 2 2" xfId="27066"/>
    <cellStyle name="ColStyle23 20 2 2 2 2" xfId="27067"/>
    <cellStyle name="ColStyle23 20 2 2 2 3" xfId="27068"/>
    <cellStyle name="ColStyle23 20 2 2 3" xfId="27069"/>
    <cellStyle name="ColStyle23 20 2 2 4" xfId="27070"/>
    <cellStyle name="ColStyle23 20 2 3" xfId="27071"/>
    <cellStyle name="ColStyle23 20 2 3 2" xfId="27072"/>
    <cellStyle name="ColStyle23 20 2 3 3" xfId="27073"/>
    <cellStyle name="ColStyle23 20 2 4" xfId="27074"/>
    <cellStyle name="ColStyle23 20 2 4 2" xfId="27075"/>
    <cellStyle name="ColStyle23 20 2 5" xfId="27076"/>
    <cellStyle name="ColStyle23 20 3" xfId="27077"/>
    <cellStyle name="ColStyle23 20 3 2" xfId="27078"/>
    <cellStyle name="ColStyle23 20 3 2 2" xfId="27079"/>
    <cellStyle name="ColStyle23 20 3 2 3" xfId="27080"/>
    <cellStyle name="ColStyle23 20 3 3" xfId="27081"/>
    <cellStyle name="ColStyle23 20 3 4" xfId="27082"/>
    <cellStyle name="ColStyle23 20 4" xfId="27083"/>
    <cellStyle name="ColStyle23 20 4 2" xfId="27084"/>
    <cellStyle name="ColStyle23 20 4 2 2" xfId="27085"/>
    <cellStyle name="ColStyle23 20 4 2 3" xfId="27086"/>
    <cellStyle name="ColStyle23 20 4 3" xfId="27087"/>
    <cellStyle name="ColStyle23 20 4 4" xfId="27088"/>
    <cellStyle name="ColStyle23 20 5" xfId="27089"/>
    <cellStyle name="ColStyle23 20 5 2" xfId="27090"/>
    <cellStyle name="ColStyle23 20 5 3" xfId="27091"/>
    <cellStyle name="ColStyle23 20 6" xfId="27092"/>
    <cellStyle name="ColStyle23 20 6 2" xfId="27093"/>
    <cellStyle name="ColStyle23 20 6 3" xfId="27094"/>
    <cellStyle name="ColStyle23 20 7" xfId="27095"/>
    <cellStyle name="ColStyle23 20 7 2" xfId="27096"/>
    <cellStyle name="ColStyle23 20 7 3" xfId="27097"/>
    <cellStyle name="ColStyle23 20 8" xfId="27098"/>
    <cellStyle name="ColStyle23 20 9" xfId="27099"/>
    <cellStyle name="ColStyle23 21" xfId="27100"/>
    <cellStyle name="ColStyle23 21 10" xfId="27101"/>
    <cellStyle name="ColStyle23 21 2" xfId="27102"/>
    <cellStyle name="ColStyle23 21 2 2" xfId="27103"/>
    <cellStyle name="ColStyle23 21 2 2 2" xfId="27104"/>
    <cellStyle name="ColStyle23 21 2 2 2 2" xfId="27105"/>
    <cellStyle name="ColStyle23 21 2 2 2 3" xfId="27106"/>
    <cellStyle name="ColStyle23 21 2 2 3" xfId="27107"/>
    <cellStyle name="ColStyle23 21 2 2 4" xfId="27108"/>
    <cellStyle name="ColStyle23 21 2 3" xfId="27109"/>
    <cellStyle name="ColStyle23 21 2 3 2" xfId="27110"/>
    <cellStyle name="ColStyle23 21 2 3 3" xfId="27111"/>
    <cellStyle name="ColStyle23 21 2 4" xfId="27112"/>
    <cellStyle name="ColStyle23 21 2 4 2" xfId="27113"/>
    <cellStyle name="ColStyle23 21 2 5" xfId="27114"/>
    <cellStyle name="ColStyle23 21 3" xfId="27115"/>
    <cellStyle name="ColStyle23 21 3 2" xfId="27116"/>
    <cellStyle name="ColStyle23 21 3 2 2" xfId="27117"/>
    <cellStyle name="ColStyle23 21 3 2 3" xfId="27118"/>
    <cellStyle name="ColStyle23 21 3 3" xfId="27119"/>
    <cellStyle name="ColStyle23 21 3 4" xfId="27120"/>
    <cellStyle name="ColStyle23 21 4" xfId="27121"/>
    <cellStyle name="ColStyle23 21 4 2" xfId="27122"/>
    <cellStyle name="ColStyle23 21 4 2 2" xfId="27123"/>
    <cellStyle name="ColStyle23 21 4 2 3" xfId="27124"/>
    <cellStyle name="ColStyle23 21 4 3" xfId="27125"/>
    <cellStyle name="ColStyle23 21 4 4" xfId="27126"/>
    <cellStyle name="ColStyle23 21 5" xfId="27127"/>
    <cellStyle name="ColStyle23 21 5 2" xfId="27128"/>
    <cellStyle name="ColStyle23 21 5 3" xfId="27129"/>
    <cellStyle name="ColStyle23 21 6" xfId="27130"/>
    <cellStyle name="ColStyle23 21 6 2" xfId="27131"/>
    <cellStyle name="ColStyle23 21 6 3" xfId="27132"/>
    <cellStyle name="ColStyle23 21 7" xfId="27133"/>
    <cellStyle name="ColStyle23 21 7 2" xfId="27134"/>
    <cellStyle name="ColStyle23 21 7 3" xfId="27135"/>
    <cellStyle name="ColStyle23 21 8" xfId="27136"/>
    <cellStyle name="ColStyle23 21 9" xfId="27137"/>
    <cellStyle name="ColStyle23 22" xfId="27138"/>
    <cellStyle name="ColStyle23 22 10" xfId="27139"/>
    <cellStyle name="ColStyle23 22 2" xfId="27140"/>
    <cellStyle name="ColStyle23 22 2 2" xfId="27141"/>
    <cellStyle name="ColStyle23 22 2 2 2" xfId="27142"/>
    <cellStyle name="ColStyle23 22 2 2 2 2" xfId="27143"/>
    <cellStyle name="ColStyle23 22 2 2 2 3" xfId="27144"/>
    <cellStyle name="ColStyle23 22 2 2 3" xfId="27145"/>
    <cellStyle name="ColStyle23 22 2 2 4" xfId="27146"/>
    <cellStyle name="ColStyle23 22 2 3" xfId="27147"/>
    <cellStyle name="ColStyle23 22 2 3 2" xfId="27148"/>
    <cellStyle name="ColStyle23 22 2 3 3" xfId="27149"/>
    <cellStyle name="ColStyle23 22 2 4" xfId="27150"/>
    <cellStyle name="ColStyle23 22 2 4 2" xfId="27151"/>
    <cellStyle name="ColStyle23 22 2 5" xfId="27152"/>
    <cellStyle name="ColStyle23 22 3" xfId="27153"/>
    <cellStyle name="ColStyle23 22 3 2" xfId="27154"/>
    <cellStyle name="ColStyle23 22 3 2 2" xfId="27155"/>
    <cellStyle name="ColStyle23 22 3 2 3" xfId="27156"/>
    <cellStyle name="ColStyle23 22 3 3" xfId="27157"/>
    <cellStyle name="ColStyle23 22 3 4" xfId="27158"/>
    <cellStyle name="ColStyle23 22 4" xfId="27159"/>
    <cellStyle name="ColStyle23 22 4 2" xfId="27160"/>
    <cellStyle name="ColStyle23 22 4 2 2" xfId="27161"/>
    <cellStyle name="ColStyle23 22 4 2 3" xfId="27162"/>
    <cellStyle name="ColStyle23 22 4 3" xfId="27163"/>
    <cellStyle name="ColStyle23 22 4 4" xfId="27164"/>
    <cellStyle name="ColStyle23 22 5" xfId="27165"/>
    <cellStyle name="ColStyle23 22 5 2" xfId="27166"/>
    <cellStyle name="ColStyle23 22 5 3" xfId="27167"/>
    <cellStyle name="ColStyle23 22 6" xfId="27168"/>
    <cellStyle name="ColStyle23 22 6 2" xfId="27169"/>
    <cellStyle name="ColStyle23 22 6 3" xfId="27170"/>
    <cellStyle name="ColStyle23 22 7" xfId="27171"/>
    <cellStyle name="ColStyle23 22 7 2" xfId="27172"/>
    <cellStyle name="ColStyle23 22 7 3" xfId="27173"/>
    <cellStyle name="ColStyle23 22 8" xfId="27174"/>
    <cellStyle name="ColStyle23 22 9" xfId="27175"/>
    <cellStyle name="ColStyle23 23" xfId="27176"/>
    <cellStyle name="ColStyle23 23 10" xfId="27177"/>
    <cellStyle name="ColStyle23 23 2" xfId="27178"/>
    <cellStyle name="ColStyle23 23 2 2" xfId="27179"/>
    <cellStyle name="ColStyle23 23 2 2 2" xfId="27180"/>
    <cellStyle name="ColStyle23 23 2 2 2 2" xfId="27181"/>
    <cellStyle name="ColStyle23 23 2 2 2 3" xfId="27182"/>
    <cellStyle name="ColStyle23 23 2 2 3" xfId="27183"/>
    <cellStyle name="ColStyle23 23 2 2 4" xfId="27184"/>
    <cellStyle name="ColStyle23 23 2 3" xfId="27185"/>
    <cellStyle name="ColStyle23 23 2 3 2" xfId="27186"/>
    <cellStyle name="ColStyle23 23 2 3 3" xfId="27187"/>
    <cellStyle name="ColStyle23 23 2 4" xfId="27188"/>
    <cellStyle name="ColStyle23 23 2 4 2" xfId="27189"/>
    <cellStyle name="ColStyle23 23 2 5" xfId="27190"/>
    <cellStyle name="ColStyle23 23 3" xfId="27191"/>
    <cellStyle name="ColStyle23 23 3 2" xfId="27192"/>
    <cellStyle name="ColStyle23 23 3 2 2" xfId="27193"/>
    <cellStyle name="ColStyle23 23 3 2 3" xfId="27194"/>
    <cellStyle name="ColStyle23 23 3 3" xfId="27195"/>
    <cellStyle name="ColStyle23 23 3 4" xfId="27196"/>
    <cellStyle name="ColStyle23 23 4" xfId="27197"/>
    <cellStyle name="ColStyle23 23 4 2" xfId="27198"/>
    <cellStyle name="ColStyle23 23 4 2 2" xfId="27199"/>
    <cellStyle name="ColStyle23 23 4 2 3" xfId="27200"/>
    <cellStyle name="ColStyle23 23 4 3" xfId="27201"/>
    <cellStyle name="ColStyle23 23 4 4" xfId="27202"/>
    <cellStyle name="ColStyle23 23 5" xfId="27203"/>
    <cellStyle name="ColStyle23 23 5 2" xfId="27204"/>
    <cellStyle name="ColStyle23 23 5 3" xfId="27205"/>
    <cellStyle name="ColStyle23 23 6" xfId="27206"/>
    <cellStyle name="ColStyle23 23 6 2" xfId="27207"/>
    <cellStyle name="ColStyle23 23 6 3" xfId="27208"/>
    <cellStyle name="ColStyle23 23 7" xfId="27209"/>
    <cellStyle name="ColStyle23 23 7 2" xfId="27210"/>
    <cellStyle name="ColStyle23 23 7 3" xfId="27211"/>
    <cellStyle name="ColStyle23 23 8" xfId="27212"/>
    <cellStyle name="ColStyle23 23 9" xfId="27213"/>
    <cellStyle name="ColStyle23 24" xfId="27214"/>
    <cellStyle name="ColStyle23 24 10" xfId="27215"/>
    <cellStyle name="ColStyle23 24 2" xfId="27216"/>
    <cellStyle name="ColStyle23 24 2 2" xfId="27217"/>
    <cellStyle name="ColStyle23 24 2 2 2" xfId="27218"/>
    <cellStyle name="ColStyle23 24 2 2 2 2" xfId="27219"/>
    <cellStyle name="ColStyle23 24 2 2 2 3" xfId="27220"/>
    <cellStyle name="ColStyle23 24 2 2 3" xfId="27221"/>
    <cellStyle name="ColStyle23 24 2 2 4" xfId="27222"/>
    <cellStyle name="ColStyle23 24 2 3" xfId="27223"/>
    <cellStyle name="ColStyle23 24 2 3 2" xfId="27224"/>
    <cellStyle name="ColStyle23 24 2 3 3" xfId="27225"/>
    <cellStyle name="ColStyle23 24 2 4" xfId="27226"/>
    <cellStyle name="ColStyle23 24 2 4 2" xfId="27227"/>
    <cellStyle name="ColStyle23 24 2 5" xfId="27228"/>
    <cellStyle name="ColStyle23 24 3" xfId="27229"/>
    <cellStyle name="ColStyle23 24 3 2" xfId="27230"/>
    <cellStyle name="ColStyle23 24 3 2 2" xfId="27231"/>
    <cellStyle name="ColStyle23 24 3 2 3" xfId="27232"/>
    <cellStyle name="ColStyle23 24 3 3" xfId="27233"/>
    <cellStyle name="ColStyle23 24 3 4" xfId="27234"/>
    <cellStyle name="ColStyle23 24 4" xfId="27235"/>
    <cellStyle name="ColStyle23 24 4 2" xfId="27236"/>
    <cellStyle name="ColStyle23 24 4 2 2" xfId="27237"/>
    <cellStyle name="ColStyle23 24 4 2 3" xfId="27238"/>
    <cellStyle name="ColStyle23 24 4 3" xfId="27239"/>
    <cellStyle name="ColStyle23 24 4 4" xfId="27240"/>
    <cellStyle name="ColStyle23 24 5" xfId="27241"/>
    <cellStyle name="ColStyle23 24 5 2" xfId="27242"/>
    <cellStyle name="ColStyle23 24 5 3" xfId="27243"/>
    <cellStyle name="ColStyle23 24 6" xfId="27244"/>
    <cellStyle name="ColStyle23 24 6 2" xfId="27245"/>
    <cellStyle name="ColStyle23 24 6 3" xfId="27246"/>
    <cellStyle name="ColStyle23 24 7" xfId="27247"/>
    <cellStyle name="ColStyle23 24 7 2" xfId="27248"/>
    <cellStyle name="ColStyle23 24 7 3" xfId="27249"/>
    <cellStyle name="ColStyle23 24 8" xfId="27250"/>
    <cellStyle name="ColStyle23 24 9" xfId="27251"/>
    <cellStyle name="ColStyle23 25" xfId="27252"/>
    <cellStyle name="ColStyle23 25 2" xfId="27253"/>
    <cellStyle name="ColStyle23 25 2 2" xfId="27254"/>
    <cellStyle name="ColStyle23 25 2 2 2" xfId="27255"/>
    <cellStyle name="ColStyle23 25 2 2 2 2" xfId="27256"/>
    <cellStyle name="ColStyle23 25 2 2 2 3" xfId="27257"/>
    <cellStyle name="ColStyle23 25 2 2 3" xfId="27258"/>
    <cellStyle name="ColStyle23 25 2 2 4" xfId="27259"/>
    <cellStyle name="ColStyle23 25 2 3" xfId="27260"/>
    <cellStyle name="ColStyle23 25 2 3 2" xfId="27261"/>
    <cellStyle name="ColStyle23 25 2 3 3" xfId="27262"/>
    <cellStyle name="ColStyle23 25 2 4" xfId="27263"/>
    <cellStyle name="ColStyle23 25 2 4 2" xfId="27264"/>
    <cellStyle name="ColStyle23 25 2 5" xfId="27265"/>
    <cellStyle name="ColStyle23 25 3" xfId="27266"/>
    <cellStyle name="ColStyle23 25 3 2" xfId="27267"/>
    <cellStyle name="ColStyle23 25 3 2 2" xfId="27268"/>
    <cellStyle name="ColStyle23 25 3 2 3" xfId="27269"/>
    <cellStyle name="ColStyle23 25 3 3" xfId="27270"/>
    <cellStyle name="ColStyle23 25 3 4" xfId="27271"/>
    <cellStyle name="ColStyle23 25 4" xfId="27272"/>
    <cellStyle name="ColStyle23 25 4 2" xfId="27273"/>
    <cellStyle name="ColStyle23 25 4 3" xfId="27274"/>
    <cellStyle name="ColStyle23 25 5" xfId="27275"/>
    <cellStyle name="ColStyle23 25 5 2" xfId="27276"/>
    <cellStyle name="ColStyle23 25 5 3" xfId="27277"/>
    <cellStyle name="ColStyle23 25 6" xfId="27278"/>
    <cellStyle name="ColStyle23 25 6 2" xfId="27279"/>
    <cellStyle name="ColStyle23 25 6 3" xfId="27280"/>
    <cellStyle name="ColStyle23 25 7" xfId="27281"/>
    <cellStyle name="ColStyle23 25 8" xfId="27282"/>
    <cellStyle name="ColStyle23 26" xfId="27283"/>
    <cellStyle name="ColStyle23 26 2" xfId="27284"/>
    <cellStyle name="ColStyle23 26 2 2" xfId="27285"/>
    <cellStyle name="ColStyle23 26 2 2 2" xfId="27286"/>
    <cellStyle name="ColStyle23 26 2 2 2 2" xfId="27287"/>
    <cellStyle name="ColStyle23 26 2 2 2 3" xfId="27288"/>
    <cellStyle name="ColStyle23 26 2 2 3" xfId="27289"/>
    <cellStyle name="ColStyle23 26 2 2 4" xfId="27290"/>
    <cellStyle name="ColStyle23 26 2 3" xfId="27291"/>
    <cellStyle name="ColStyle23 26 2 3 2" xfId="27292"/>
    <cellStyle name="ColStyle23 26 2 3 3" xfId="27293"/>
    <cellStyle name="ColStyle23 26 2 4" xfId="27294"/>
    <cellStyle name="ColStyle23 26 2 4 2" xfId="27295"/>
    <cellStyle name="ColStyle23 26 2 5" xfId="27296"/>
    <cellStyle name="ColStyle23 26 3" xfId="27297"/>
    <cellStyle name="ColStyle23 26 3 2" xfId="27298"/>
    <cellStyle name="ColStyle23 26 3 2 2" xfId="27299"/>
    <cellStyle name="ColStyle23 26 3 2 3" xfId="27300"/>
    <cellStyle name="ColStyle23 26 3 3" xfId="27301"/>
    <cellStyle name="ColStyle23 26 3 4" xfId="27302"/>
    <cellStyle name="ColStyle23 26 4" xfId="27303"/>
    <cellStyle name="ColStyle23 26 4 2" xfId="27304"/>
    <cellStyle name="ColStyle23 26 4 3" xfId="27305"/>
    <cellStyle name="ColStyle23 26 5" xfId="27306"/>
    <cellStyle name="ColStyle23 26 5 2" xfId="27307"/>
    <cellStyle name="ColStyle23 26 6" xfId="27308"/>
    <cellStyle name="ColStyle23 27" xfId="27309"/>
    <cellStyle name="ColStyle23 27 2" xfId="27310"/>
    <cellStyle name="ColStyle23 27 2 2" xfId="27311"/>
    <cellStyle name="ColStyle23 27 2 2 2" xfId="27312"/>
    <cellStyle name="ColStyle23 27 2 2 2 2" xfId="27313"/>
    <cellStyle name="ColStyle23 27 2 2 2 3" xfId="27314"/>
    <cellStyle name="ColStyle23 27 2 2 3" xfId="27315"/>
    <cellStyle name="ColStyle23 27 2 2 4" xfId="27316"/>
    <cellStyle name="ColStyle23 27 2 3" xfId="27317"/>
    <cellStyle name="ColStyle23 27 2 3 2" xfId="27318"/>
    <cellStyle name="ColStyle23 27 2 3 3" xfId="27319"/>
    <cellStyle name="ColStyle23 27 2 4" xfId="27320"/>
    <cellStyle name="ColStyle23 27 2 4 2" xfId="27321"/>
    <cellStyle name="ColStyle23 27 2 5" xfId="27322"/>
    <cellStyle name="ColStyle23 27 3" xfId="27323"/>
    <cellStyle name="ColStyle23 27 3 2" xfId="27324"/>
    <cellStyle name="ColStyle23 27 3 2 2" xfId="27325"/>
    <cellStyle name="ColStyle23 27 3 2 3" xfId="27326"/>
    <cellStyle name="ColStyle23 27 3 3" xfId="27327"/>
    <cellStyle name="ColStyle23 27 3 4" xfId="27328"/>
    <cellStyle name="ColStyle23 27 4" xfId="27329"/>
    <cellStyle name="ColStyle23 27 4 2" xfId="27330"/>
    <cellStyle name="ColStyle23 27 4 3" xfId="27331"/>
    <cellStyle name="ColStyle23 27 5" xfId="27332"/>
    <cellStyle name="ColStyle23 27 5 2" xfId="27333"/>
    <cellStyle name="ColStyle23 27 6" xfId="27334"/>
    <cellStyle name="ColStyle23 28" xfId="27335"/>
    <cellStyle name="ColStyle23 28 2" xfId="27336"/>
    <cellStyle name="ColStyle23 28 2 2" xfId="27337"/>
    <cellStyle name="ColStyle23 28 2 2 2" xfId="27338"/>
    <cellStyle name="ColStyle23 28 2 2 2 2" xfId="27339"/>
    <cellStyle name="ColStyle23 28 2 2 2 3" xfId="27340"/>
    <cellStyle name="ColStyle23 28 2 2 3" xfId="27341"/>
    <cellStyle name="ColStyle23 28 2 2 4" xfId="27342"/>
    <cellStyle name="ColStyle23 28 2 3" xfId="27343"/>
    <cellStyle name="ColStyle23 28 2 3 2" xfId="27344"/>
    <cellStyle name="ColStyle23 28 2 3 3" xfId="27345"/>
    <cellStyle name="ColStyle23 28 2 4" xfId="27346"/>
    <cellStyle name="ColStyle23 28 2 4 2" xfId="27347"/>
    <cellStyle name="ColStyle23 28 2 5" xfId="27348"/>
    <cellStyle name="ColStyle23 28 3" xfId="27349"/>
    <cellStyle name="ColStyle23 28 3 2" xfId="27350"/>
    <cellStyle name="ColStyle23 28 3 2 2" xfId="27351"/>
    <cellStyle name="ColStyle23 28 3 2 3" xfId="27352"/>
    <cellStyle name="ColStyle23 28 3 3" xfId="27353"/>
    <cellStyle name="ColStyle23 28 3 4" xfId="27354"/>
    <cellStyle name="ColStyle23 28 4" xfId="27355"/>
    <cellStyle name="ColStyle23 28 4 2" xfId="27356"/>
    <cellStyle name="ColStyle23 28 4 3" xfId="27357"/>
    <cellStyle name="ColStyle23 28 5" xfId="27358"/>
    <cellStyle name="ColStyle23 28 5 2" xfId="27359"/>
    <cellStyle name="ColStyle23 28 6" xfId="27360"/>
    <cellStyle name="ColStyle23 29" xfId="27361"/>
    <cellStyle name="ColStyle23 29 2" xfId="27362"/>
    <cellStyle name="ColStyle23 29 2 2" xfId="27363"/>
    <cellStyle name="ColStyle23 29 2 2 2" xfId="27364"/>
    <cellStyle name="ColStyle23 29 2 2 2 2" xfId="27365"/>
    <cellStyle name="ColStyle23 29 2 2 2 3" xfId="27366"/>
    <cellStyle name="ColStyle23 29 2 2 3" xfId="27367"/>
    <cellStyle name="ColStyle23 29 2 2 4" xfId="27368"/>
    <cellStyle name="ColStyle23 29 2 3" xfId="27369"/>
    <cellStyle name="ColStyle23 29 2 3 2" xfId="27370"/>
    <cellStyle name="ColStyle23 29 2 3 3" xfId="27371"/>
    <cellStyle name="ColStyle23 29 2 4" xfId="27372"/>
    <cellStyle name="ColStyle23 29 2 4 2" xfId="27373"/>
    <cellStyle name="ColStyle23 29 2 5" xfId="27374"/>
    <cellStyle name="ColStyle23 29 3" xfId="27375"/>
    <cellStyle name="ColStyle23 29 3 2" xfId="27376"/>
    <cellStyle name="ColStyle23 29 3 2 2" xfId="27377"/>
    <cellStyle name="ColStyle23 29 3 2 3" xfId="27378"/>
    <cellStyle name="ColStyle23 29 3 3" xfId="27379"/>
    <cellStyle name="ColStyle23 29 3 4" xfId="27380"/>
    <cellStyle name="ColStyle23 29 4" xfId="27381"/>
    <cellStyle name="ColStyle23 29 4 2" xfId="27382"/>
    <cellStyle name="ColStyle23 29 4 3" xfId="27383"/>
    <cellStyle name="ColStyle23 29 5" xfId="27384"/>
    <cellStyle name="ColStyle23 29 5 2" xfId="27385"/>
    <cellStyle name="ColStyle23 29 6" xfId="27386"/>
    <cellStyle name="ColStyle23 3" xfId="27387"/>
    <cellStyle name="ColStyle23 3 10" xfId="27388"/>
    <cellStyle name="ColStyle23 3 10 2" xfId="27389"/>
    <cellStyle name="ColStyle23 3 10 2 2" xfId="27390"/>
    <cellStyle name="ColStyle23 3 10 2 3" xfId="27391"/>
    <cellStyle name="ColStyle23 3 10 3" xfId="27392"/>
    <cellStyle name="ColStyle23 3 10 4" xfId="27393"/>
    <cellStyle name="ColStyle23 3 10 5" xfId="27394"/>
    <cellStyle name="ColStyle23 3 11" xfId="27395"/>
    <cellStyle name="ColStyle23 3 11 2" xfId="27396"/>
    <cellStyle name="ColStyle23 3 11 2 2" xfId="27397"/>
    <cellStyle name="ColStyle23 3 11 2 3" xfId="27398"/>
    <cellStyle name="ColStyle23 3 11 3" xfId="27399"/>
    <cellStyle name="ColStyle23 3 11 4" xfId="27400"/>
    <cellStyle name="ColStyle23 3 11 5" xfId="27401"/>
    <cellStyle name="ColStyle23 3 12" xfId="27402"/>
    <cellStyle name="ColStyle23 3 12 2" xfId="27403"/>
    <cellStyle name="ColStyle23 3 12 2 2" xfId="27404"/>
    <cellStyle name="ColStyle23 3 12 2 3" xfId="27405"/>
    <cellStyle name="ColStyle23 3 12 3" xfId="27406"/>
    <cellStyle name="ColStyle23 3 12 4" xfId="27407"/>
    <cellStyle name="ColStyle23 3 12 5" xfId="27408"/>
    <cellStyle name="ColStyle23 3 13" xfId="27409"/>
    <cellStyle name="ColStyle23 3 13 2" xfId="27410"/>
    <cellStyle name="ColStyle23 3 13 2 2" xfId="27411"/>
    <cellStyle name="ColStyle23 3 13 2 3" xfId="27412"/>
    <cellStyle name="ColStyle23 3 13 3" xfId="27413"/>
    <cellStyle name="ColStyle23 3 13 4" xfId="27414"/>
    <cellStyle name="ColStyle23 3 13 5" xfId="27415"/>
    <cellStyle name="ColStyle23 3 14" xfId="27416"/>
    <cellStyle name="ColStyle23 3 14 2" xfId="27417"/>
    <cellStyle name="ColStyle23 3 14 2 2" xfId="27418"/>
    <cellStyle name="ColStyle23 3 14 2 3" xfId="27419"/>
    <cellStyle name="ColStyle23 3 14 3" xfId="27420"/>
    <cellStyle name="ColStyle23 3 14 4" xfId="27421"/>
    <cellStyle name="ColStyle23 3 14 5" xfId="27422"/>
    <cellStyle name="ColStyle23 3 15" xfId="27423"/>
    <cellStyle name="ColStyle23 3 15 2" xfId="27424"/>
    <cellStyle name="ColStyle23 3 15 2 2" xfId="27425"/>
    <cellStyle name="ColStyle23 3 15 2 3" xfId="27426"/>
    <cellStyle name="ColStyle23 3 15 3" xfId="27427"/>
    <cellStyle name="ColStyle23 3 15 4" xfId="27428"/>
    <cellStyle name="ColStyle23 3 15 5" xfId="27429"/>
    <cellStyle name="ColStyle23 3 16" xfId="27430"/>
    <cellStyle name="ColStyle23 3 16 2" xfId="27431"/>
    <cellStyle name="ColStyle23 3 16 2 2" xfId="27432"/>
    <cellStyle name="ColStyle23 3 16 2 3" xfId="27433"/>
    <cellStyle name="ColStyle23 3 16 3" xfId="27434"/>
    <cellStyle name="ColStyle23 3 16 4" xfId="27435"/>
    <cellStyle name="ColStyle23 3 16 5" xfId="27436"/>
    <cellStyle name="ColStyle23 3 17" xfId="27437"/>
    <cellStyle name="ColStyle23 3 17 2" xfId="27438"/>
    <cellStyle name="ColStyle23 3 17 2 2" xfId="27439"/>
    <cellStyle name="ColStyle23 3 17 2 3" xfId="27440"/>
    <cellStyle name="ColStyle23 3 17 3" xfId="27441"/>
    <cellStyle name="ColStyle23 3 17 4" xfId="27442"/>
    <cellStyle name="ColStyle23 3 17 5" xfId="27443"/>
    <cellStyle name="ColStyle23 3 18" xfId="27444"/>
    <cellStyle name="ColStyle23 3 18 2" xfId="27445"/>
    <cellStyle name="ColStyle23 3 18 2 2" xfId="27446"/>
    <cellStyle name="ColStyle23 3 18 2 3" xfId="27447"/>
    <cellStyle name="ColStyle23 3 18 3" xfId="27448"/>
    <cellStyle name="ColStyle23 3 18 4" xfId="27449"/>
    <cellStyle name="ColStyle23 3 18 5" xfId="27450"/>
    <cellStyle name="ColStyle23 3 19" xfId="27451"/>
    <cellStyle name="ColStyle23 3 19 2" xfId="27452"/>
    <cellStyle name="ColStyle23 3 19 2 2" xfId="27453"/>
    <cellStyle name="ColStyle23 3 19 2 3" xfId="27454"/>
    <cellStyle name="ColStyle23 3 19 3" xfId="27455"/>
    <cellStyle name="ColStyle23 3 19 4" xfId="27456"/>
    <cellStyle name="ColStyle23 3 19 5" xfId="27457"/>
    <cellStyle name="ColStyle23 3 2" xfId="27458"/>
    <cellStyle name="ColStyle23 3 2 2" xfId="27459"/>
    <cellStyle name="ColStyle23 3 2 2 2" xfId="27460"/>
    <cellStyle name="ColStyle23 3 2 2 2 2" xfId="27461"/>
    <cellStyle name="ColStyle23 3 2 2 2 3" xfId="27462"/>
    <cellStyle name="ColStyle23 3 2 2 3" xfId="27463"/>
    <cellStyle name="ColStyle23 3 2 2 4" xfId="27464"/>
    <cellStyle name="ColStyle23 3 2 3" xfId="27465"/>
    <cellStyle name="ColStyle23 3 2 3 2" xfId="27466"/>
    <cellStyle name="ColStyle23 3 2 3 2 2" xfId="27467"/>
    <cellStyle name="ColStyle23 3 2 3 2 3" xfId="27468"/>
    <cellStyle name="ColStyle23 3 2 3 3" xfId="27469"/>
    <cellStyle name="ColStyle23 3 2 3 4" xfId="27470"/>
    <cellStyle name="ColStyle23 3 2 4" xfId="27471"/>
    <cellStyle name="ColStyle23 3 2 4 2" xfId="27472"/>
    <cellStyle name="ColStyle23 3 2 4 3" xfId="27473"/>
    <cellStyle name="ColStyle23 3 2 5" xfId="27474"/>
    <cellStyle name="ColStyle23 3 2 5 2" xfId="27475"/>
    <cellStyle name="ColStyle23 3 2 6" xfId="27476"/>
    <cellStyle name="ColStyle23 3 2 7" xfId="27477"/>
    <cellStyle name="ColStyle23 3 20" xfId="27478"/>
    <cellStyle name="ColStyle23 3 20 2" xfId="27479"/>
    <cellStyle name="ColStyle23 3 20 2 2" xfId="27480"/>
    <cellStyle name="ColStyle23 3 20 2 3" xfId="27481"/>
    <cellStyle name="ColStyle23 3 20 3" xfId="27482"/>
    <cellStyle name="ColStyle23 3 20 4" xfId="27483"/>
    <cellStyle name="ColStyle23 3 20 5" xfId="27484"/>
    <cellStyle name="ColStyle23 3 21" xfId="27485"/>
    <cellStyle name="ColStyle23 3 21 2" xfId="27486"/>
    <cellStyle name="ColStyle23 3 21 2 2" xfId="27487"/>
    <cellStyle name="ColStyle23 3 21 2 3" xfId="27488"/>
    <cellStyle name="ColStyle23 3 21 3" xfId="27489"/>
    <cellStyle name="ColStyle23 3 21 4" xfId="27490"/>
    <cellStyle name="ColStyle23 3 21 5" xfId="27491"/>
    <cellStyle name="ColStyle23 3 22" xfId="27492"/>
    <cellStyle name="ColStyle23 3 22 2" xfId="27493"/>
    <cellStyle name="ColStyle23 3 22 2 2" xfId="27494"/>
    <cellStyle name="ColStyle23 3 22 2 3" xfId="27495"/>
    <cellStyle name="ColStyle23 3 22 3" xfId="27496"/>
    <cellStyle name="ColStyle23 3 22 4" xfId="27497"/>
    <cellStyle name="ColStyle23 3 23" xfId="27498"/>
    <cellStyle name="ColStyle23 3 23 2" xfId="27499"/>
    <cellStyle name="ColStyle23 3 23 3" xfId="27500"/>
    <cellStyle name="ColStyle23 3 24" xfId="27501"/>
    <cellStyle name="ColStyle23 3 24 2" xfId="27502"/>
    <cellStyle name="ColStyle23 3 24 3" xfId="27503"/>
    <cellStyle name="ColStyle23 3 25" xfId="27504"/>
    <cellStyle name="ColStyle23 3 25 2" xfId="27505"/>
    <cellStyle name="ColStyle23 3 25 3" xfId="27506"/>
    <cellStyle name="ColStyle23 3 26" xfId="27507"/>
    <cellStyle name="ColStyle23 3 26 2" xfId="27508"/>
    <cellStyle name="ColStyle23 3 27" xfId="27509"/>
    <cellStyle name="ColStyle23 3 27 2" xfId="27510"/>
    <cellStyle name="ColStyle23 3 28" xfId="27511"/>
    <cellStyle name="ColStyle23 3 29" xfId="27512"/>
    <cellStyle name="ColStyle23 3 3" xfId="27513"/>
    <cellStyle name="ColStyle23 3 3 2" xfId="27514"/>
    <cellStyle name="ColStyle23 3 3 2 2" xfId="27515"/>
    <cellStyle name="ColStyle23 3 3 2 2 2" xfId="27516"/>
    <cellStyle name="ColStyle23 3 3 2 2 3" xfId="27517"/>
    <cellStyle name="ColStyle23 3 3 2 3" xfId="27518"/>
    <cellStyle name="ColStyle23 3 3 2 4" xfId="27519"/>
    <cellStyle name="ColStyle23 3 3 3" xfId="27520"/>
    <cellStyle name="ColStyle23 3 3 3 2" xfId="27521"/>
    <cellStyle name="ColStyle23 3 3 3 3" xfId="27522"/>
    <cellStyle name="ColStyle23 3 3 4" xfId="27523"/>
    <cellStyle name="ColStyle23 3 3 5" xfId="27524"/>
    <cellStyle name="ColStyle23 3 3 6" xfId="27525"/>
    <cellStyle name="ColStyle23 3 30" xfId="27526"/>
    <cellStyle name="ColStyle23 3 31" xfId="27527"/>
    <cellStyle name="ColStyle23 3 32" xfId="27528"/>
    <cellStyle name="ColStyle23 3 4" xfId="27529"/>
    <cellStyle name="ColStyle23 3 4 2" xfId="27530"/>
    <cellStyle name="ColStyle23 3 4 2 2" xfId="27531"/>
    <cellStyle name="ColStyle23 3 4 2 3" xfId="27532"/>
    <cellStyle name="ColStyle23 3 4 3" xfId="27533"/>
    <cellStyle name="ColStyle23 3 4 4" xfId="27534"/>
    <cellStyle name="ColStyle23 3 4 5" xfId="27535"/>
    <cellStyle name="ColStyle23 3 5" xfId="27536"/>
    <cellStyle name="ColStyle23 3 5 2" xfId="27537"/>
    <cellStyle name="ColStyle23 3 5 2 2" xfId="27538"/>
    <cellStyle name="ColStyle23 3 5 2 3" xfId="27539"/>
    <cellStyle name="ColStyle23 3 5 3" xfId="27540"/>
    <cellStyle name="ColStyle23 3 5 4" xfId="27541"/>
    <cellStyle name="ColStyle23 3 5 5" xfId="27542"/>
    <cellStyle name="ColStyle23 3 6" xfId="27543"/>
    <cellStyle name="ColStyle23 3 6 2" xfId="27544"/>
    <cellStyle name="ColStyle23 3 6 2 2" xfId="27545"/>
    <cellStyle name="ColStyle23 3 6 2 3" xfId="27546"/>
    <cellStyle name="ColStyle23 3 6 3" xfId="27547"/>
    <cellStyle name="ColStyle23 3 6 4" xfId="27548"/>
    <cellStyle name="ColStyle23 3 6 5" xfId="27549"/>
    <cellStyle name="ColStyle23 3 7" xfId="27550"/>
    <cellStyle name="ColStyle23 3 7 2" xfId="27551"/>
    <cellStyle name="ColStyle23 3 7 2 2" xfId="27552"/>
    <cellStyle name="ColStyle23 3 7 2 3" xfId="27553"/>
    <cellStyle name="ColStyle23 3 7 3" xfId="27554"/>
    <cellStyle name="ColStyle23 3 7 4" xfId="27555"/>
    <cellStyle name="ColStyle23 3 7 5" xfId="27556"/>
    <cellStyle name="ColStyle23 3 8" xfId="27557"/>
    <cellStyle name="ColStyle23 3 8 2" xfId="27558"/>
    <cellStyle name="ColStyle23 3 8 2 2" xfId="27559"/>
    <cellStyle name="ColStyle23 3 8 2 3" xfId="27560"/>
    <cellStyle name="ColStyle23 3 8 3" xfId="27561"/>
    <cellStyle name="ColStyle23 3 8 4" xfId="27562"/>
    <cellStyle name="ColStyle23 3 8 5" xfId="27563"/>
    <cellStyle name="ColStyle23 3 9" xfId="27564"/>
    <cellStyle name="ColStyle23 3 9 2" xfId="27565"/>
    <cellStyle name="ColStyle23 3 9 2 2" xfId="27566"/>
    <cellStyle name="ColStyle23 3 9 2 3" xfId="27567"/>
    <cellStyle name="ColStyle23 3 9 3" xfId="27568"/>
    <cellStyle name="ColStyle23 3 9 4" xfId="27569"/>
    <cellStyle name="ColStyle23 3 9 5" xfId="27570"/>
    <cellStyle name="ColStyle23 30" xfId="27571"/>
    <cellStyle name="ColStyle23 30 2" xfId="27572"/>
    <cellStyle name="ColStyle23 30 2 2" xfId="27573"/>
    <cellStyle name="ColStyle23 30 2 2 2" xfId="27574"/>
    <cellStyle name="ColStyle23 30 2 2 2 2" xfId="27575"/>
    <cellStyle name="ColStyle23 30 2 2 2 3" xfId="27576"/>
    <cellStyle name="ColStyle23 30 2 2 3" xfId="27577"/>
    <cellStyle name="ColStyle23 30 2 2 4" xfId="27578"/>
    <cellStyle name="ColStyle23 30 2 3" xfId="27579"/>
    <cellStyle name="ColStyle23 30 2 3 2" xfId="27580"/>
    <cellStyle name="ColStyle23 30 2 3 3" xfId="27581"/>
    <cellStyle name="ColStyle23 30 2 4" xfId="27582"/>
    <cellStyle name="ColStyle23 30 2 4 2" xfId="27583"/>
    <cellStyle name="ColStyle23 30 2 5" xfId="27584"/>
    <cellStyle name="ColStyle23 30 3" xfId="27585"/>
    <cellStyle name="ColStyle23 30 3 2" xfId="27586"/>
    <cellStyle name="ColStyle23 30 3 2 2" xfId="27587"/>
    <cellStyle name="ColStyle23 30 3 2 3" xfId="27588"/>
    <cellStyle name="ColStyle23 30 3 3" xfId="27589"/>
    <cellStyle name="ColStyle23 30 3 4" xfId="27590"/>
    <cellStyle name="ColStyle23 30 4" xfId="27591"/>
    <cellStyle name="ColStyle23 30 4 2" xfId="27592"/>
    <cellStyle name="ColStyle23 30 4 3" xfId="27593"/>
    <cellStyle name="ColStyle23 30 5" xfId="27594"/>
    <cellStyle name="ColStyle23 30 5 2" xfId="27595"/>
    <cellStyle name="ColStyle23 30 6" xfId="27596"/>
    <cellStyle name="ColStyle23 31" xfId="27597"/>
    <cellStyle name="ColStyle23 31 2" xfId="27598"/>
    <cellStyle name="ColStyle23 31 2 2" xfId="27599"/>
    <cellStyle name="ColStyle23 31 2 2 2" xfId="27600"/>
    <cellStyle name="ColStyle23 31 2 2 2 2" xfId="27601"/>
    <cellStyle name="ColStyle23 31 2 2 2 3" xfId="27602"/>
    <cellStyle name="ColStyle23 31 2 2 3" xfId="27603"/>
    <cellStyle name="ColStyle23 31 2 2 4" xfId="27604"/>
    <cellStyle name="ColStyle23 31 2 3" xfId="27605"/>
    <cellStyle name="ColStyle23 31 2 3 2" xfId="27606"/>
    <cellStyle name="ColStyle23 31 2 3 3" xfId="27607"/>
    <cellStyle name="ColStyle23 31 2 4" xfId="27608"/>
    <cellStyle name="ColStyle23 31 2 4 2" xfId="27609"/>
    <cellStyle name="ColStyle23 31 2 5" xfId="27610"/>
    <cellStyle name="ColStyle23 31 3" xfId="27611"/>
    <cellStyle name="ColStyle23 31 3 2" xfId="27612"/>
    <cellStyle name="ColStyle23 31 3 2 2" xfId="27613"/>
    <cellStyle name="ColStyle23 31 3 2 3" xfId="27614"/>
    <cellStyle name="ColStyle23 31 3 3" xfId="27615"/>
    <cellStyle name="ColStyle23 31 3 4" xfId="27616"/>
    <cellStyle name="ColStyle23 31 4" xfId="27617"/>
    <cellStyle name="ColStyle23 31 4 2" xfId="27618"/>
    <cellStyle name="ColStyle23 31 4 3" xfId="27619"/>
    <cellStyle name="ColStyle23 31 5" xfId="27620"/>
    <cellStyle name="ColStyle23 31 5 2" xfId="27621"/>
    <cellStyle name="ColStyle23 31 6" xfId="27622"/>
    <cellStyle name="ColStyle23 32" xfId="27623"/>
    <cellStyle name="ColStyle23 32 2" xfId="27624"/>
    <cellStyle name="ColStyle23 32 2 2" xfId="27625"/>
    <cellStyle name="ColStyle23 32 2 2 2" xfId="27626"/>
    <cellStyle name="ColStyle23 32 2 2 2 2" xfId="27627"/>
    <cellStyle name="ColStyle23 32 2 2 2 3" xfId="27628"/>
    <cellStyle name="ColStyle23 32 2 2 3" xfId="27629"/>
    <cellStyle name="ColStyle23 32 2 2 4" xfId="27630"/>
    <cellStyle name="ColStyle23 32 2 3" xfId="27631"/>
    <cellStyle name="ColStyle23 32 2 3 2" xfId="27632"/>
    <cellStyle name="ColStyle23 32 2 3 3" xfId="27633"/>
    <cellStyle name="ColStyle23 32 2 4" xfId="27634"/>
    <cellStyle name="ColStyle23 32 2 4 2" xfId="27635"/>
    <cellStyle name="ColStyle23 32 2 5" xfId="27636"/>
    <cellStyle name="ColStyle23 32 3" xfId="27637"/>
    <cellStyle name="ColStyle23 32 3 2" xfId="27638"/>
    <cellStyle name="ColStyle23 32 3 2 2" xfId="27639"/>
    <cellStyle name="ColStyle23 32 3 2 3" xfId="27640"/>
    <cellStyle name="ColStyle23 32 3 3" xfId="27641"/>
    <cellStyle name="ColStyle23 32 3 4" xfId="27642"/>
    <cellStyle name="ColStyle23 32 4" xfId="27643"/>
    <cellStyle name="ColStyle23 32 4 2" xfId="27644"/>
    <cellStyle name="ColStyle23 32 4 3" xfId="27645"/>
    <cellStyle name="ColStyle23 32 5" xfId="27646"/>
    <cellStyle name="ColStyle23 32 5 2" xfId="27647"/>
    <cellStyle name="ColStyle23 32 6" xfId="27648"/>
    <cellStyle name="ColStyle23 33" xfId="27649"/>
    <cellStyle name="ColStyle23 33 2" xfId="27650"/>
    <cellStyle name="ColStyle23 33 2 2" xfId="27651"/>
    <cellStyle name="ColStyle23 33 2 2 2" xfId="27652"/>
    <cellStyle name="ColStyle23 33 2 2 2 2" xfId="27653"/>
    <cellStyle name="ColStyle23 33 2 2 2 3" xfId="27654"/>
    <cellStyle name="ColStyle23 33 2 2 3" xfId="27655"/>
    <cellStyle name="ColStyle23 33 2 2 4" xfId="27656"/>
    <cellStyle name="ColStyle23 33 2 3" xfId="27657"/>
    <cellStyle name="ColStyle23 33 2 3 2" xfId="27658"/>
    <cellStyle name="ColStyle23 33 2 3 3" xfId="27659"/>
    <cellStyle name="ColStyle23 33 2 4" xfId="27660"/>
    <cellStyle name="ColStyle23 33 2 4 2" xfId="27661"/>
    <cellStyle name="ColStyle23 33 2 5" xfId="27662"/>
    <cellStyle name="ColStyle23 33 3" xfId="27663"/>
    <cellStyle name="ColStyle23 33 3 2" xfId="27664"/>
    <cellStyle name="ColStyle23 33 3 2 2" xfId="27665"/>
    <cellStyle name="ColStyle23 33 3 2 3" xfId="27666"/>
    <cellStyle name="ColStyle23 33 3 3" xfId="27667"/>
    <cellStyle name="ColStyle23 33 3 4" xfId="27668"/>
    <cellStyle name="ColStyle23 33 4" xfId="27669"/>
    <cellStyle name="ColStyle23 33 4 2" xfId="27670"/>
    <cellStyle name="ColStyle23 33 4 3" xfId="27671"/>
    <cellStyle name="ColStyle23 33 5" xfId="27672"/>
    <cellStyle name="ColStyle23 33 5 2" xfId="27673"/>
    <cellStyle name="ColStyle23 33 6" xfId="27674"/>
    <cellStyle name="ColStyle23 34" xfId="27675"/>
    <cellStyle name="ColStyle23 34 2" xfId="27676"/>
    <cellStyle name="ColStyle23 34 2 2" xfId="27677"/>
    <cellStyle name="ColStyle23 34 2 2 2" xfId="27678"/>
    <cellStyle name="ColStyle23 34 2 2 2 2" xfId="27679"/>
    <cellStyle name="ColStyle23 34 2 2 2 3" xfId="27680"/>
    <cellStyle name="ColStyle23 34 2 2 3" xfId="27681"/>
    <cellStyle name="ColStyle23 34 2 2 4" xfId="27682"/>
    <cellStyle name="ColStyle23 34 2 3" xfId="27683"/>
    <cellStyle name="ColStyle23 34 2 3 2" xfId="27684"/>
    <cellStyle name="ColStyle23 34 2 3 3" xfId="27685"/>
    <cellStyle name="ColStyle23 34 2 4" xfId="27686"/>
    <cellStyle name="ColStyle23 34 2 4 2" xfId="27687"/>
    <cellStyle name="ColStyle23 34 2 5" xfId="27688"/>
    <cellStyle name="ColStyle23 34 3" xfId="27689"/>
    <cellStyle name="ColStyle23 34 3 2" xfId="27690"/>
    <cellStyle name="ColStyle23 34 3 2 2" xfId="27691"/>
    <cellStyle name="ColStyle23 34 3 2 3" xfId="27692"/>
    <cellStyle name="ColStyle23 34 3 3" xfId="27693"/>
    <cellStyle name="ColStyle23 34 3 4" xfId="27694"/>
    <cellStyle name="ColStyle23 34 4" xfId="27695"/>
    <cellStyle name="ColStyle23 34 4 2" xfId="27696"/>
    <cellStyle name="ColStyle23 34 4 3" xfId="27697"/>
    <cellStyle name="ColStyle23 34 5" xfId="27698"/>
    <cellStyle name="ColStyle23 34 5 2" xfId="27699"/>
    <cellStyle name="ColStyle23 34 6" xfId="27700"/>
    <cellStyle name="ColStyle23 35" xfId="27701"/>
    <cellStyle name="ColStyle23 35 2" xfId="27702"/>
    <cellStyle name="ColStyle23 35 2 2" xfId="27703"/>
    <cellStyle name="ColStyle23 35 2 2 2" xfId="27704"/>
    <cellStyle name="ColStyle23 35 2 2 2 2" xfId="27705"/>
    <cellStyle name="ColStyle23 35 2 2 2 3" xfId="27706"/>
    <cellStyle name="ColStyle23 35 2 2 3" xfId="27707"/>
    <cellStyle name="ColStyle23 35 2 2 4" xfId="27708"/>
    <cellStyle name="ColStyle23 35 2 3" xfId="27709"/>
    <cellStyle name="ColStyle23 35 2 3 2" xfId="27710"/>
    <cellStyle name="ColStyle23 35 2 3 3" xfId="27711"/>
    <cellStyle name="ColStyle23 35 2 4" xfId="27712"/>
    <cellStyle name="ColStyle23 35 2 4 2" xfId="27713"/>
    <cellStyle name="ColStyle23 35 2 5" xfId="27714"/>
    <cellStyle name="ColStyle23 35 3" xfId="27715"/>
    <cellStyle name="ColStyle23 35 3 2" xfId="27716"/>
    <cellStyle name="ColStyle23 35 3 2 2" xfId="27717"/>
    <cellStyle name="ColStyle23 35 3 2 3" xfId="27718"/>
    <cellStyle name="ColStyle23 35 3 3" xfId="27719"/>
    <cellStyle name="ColStyle23 35 3 4" xfId="27720"/>
    <cellStyle name="ColStyle23 35 4" xfId="27721"/>
    <cellStyle name="ColStyle23 35 4 2" xfId="27722"/>
    <cellStyle name="ColStyle23 35 4 3" xfId="27723"/>
    <cellStyle name="ColStyle23 35 5" xfId="27724"/>
    <cellStyle name="ColStyle23 35 5 2" xfId="27725"/>
    <cellStyle name="ColStyle23 35 6" xfId="27726"/>
    <cellStyle name="ColStyle23 36" xfId="27727"/>
    <cellStyle name="ColStyle23 36 2" xfId="27728"/>
    <cellStyle name="ColStyle23 36 2 2" xfId="27729"/>
    <cellStyle name="ColStyle23 36 2 2 2" xfId="27730"/>
    <cellStyle name="ColStyle23 36 2 2 3" xfId="27731"/>
    <cellStyle name="ColStyle23 36 2 3" xfId="27732"/>
    <cellStyle name="ColStyle23 36 2 4" xfId="27733"/>
    <cellStyle name="ColStyle23 36 3" xfId="27734"/>
    <cellStyle name="ColStyle23 36 3 2" xfId="27735"/>
    <cellStyle name="ColStyle23 36 3 3" xfId="27736"/>
    <cellStyle name="ColStyle23 36 4" xfId="27737"/>
    <cellStyle name="ColStyle23 36 4 2" xfId="27738"/>
    <cellStyle name="ColStyle23 36 5" xfId="27739"/>
    <cellStyle name="ColStyle23 37" xfId="27740"/>
    <cellStyle name="ColStyle23 37 2" xfId="27741"/>
    <cellStyle name="ColStyle23 37 2 2" xfId="27742"/>
    <cellStyle name="ColStyle23 37 2 2 2" xfId="27743"/>
    <cellStyle name="ColStyle23 37 2 2 3" xfId="27744"/>
    <cellStyle name="ColStyle23 37 2 3" xfId="27745"/>
    <cellStyle name="ColStyle23 37 2 4" xfId="27746"/>
    <cellStyle name="ColStyle23 37 3" xfId="27747"/>
    <cellStyle name="ColStyle23 37 3 2" xfId="27748"/>
    <cellStyle name="ColStyle23 37 3 3" xfId="27749"/>
    <cellStyle name="ColStyle23 37 4" xfId="27750"/>
    <cellStyle name="ColStyle23 37 4 2" xfId="27751"/>
    <cellStyle name="ColStyle23 37 5" xfId="27752"/>
    <cellStyle name="ColStyle23 38" xfId="27753"/>
    <cellStyle name="ColStyle23 38 2" xfId="27754"/>
    <cellStyle name="ColStyle23 38 2 2" xfId="27755"/>
    <cellStyle name="ColStyle23 38 2 2 2" xfId="27756"/>
    <cellStyle name="ColStyle23 38 2 2 3" xfId="27757"/>
    <cellStyle name="ColStyle23 38 2 3" xfId="27758"/>
    <cellStyle name="ColStyle23 38 2 4" xfId="27759"/>
    <cellStyle name="ColStyle23 38 3" xfId="27760"/>
    <cellStyle name="ColStyle23 38 3 2" xfId="27761"/>
    <cellStyle name="ColStyle23 38 3 3" xfId="27762"/>
    <cellStyle name="ColStyle23 38 4" xfId="27763"/>
    <cellStyle name="ColStyle23 38 4 2" xfId="27764"/>
    <cellStyle name="ColStyle23 38 5" xfId="27765"/>
    <cellStyle name="ColStyle23 39" xfId="27766"/>
    <cellStyle name="ColStyle23 39 2" xfId="27767"/>
    <cellStyle name="ColStyle23 39 2 2" xfId="27768"/>
    <cellStyle name="ColStyle23 39 2 3" xfId="27769"/>
    <cellStyle name="ColStyle23 39 3" xfId="27770"/>
    <cellStyle name="ColStyle23 39 4" xfId="27771"/>
    <cellStyle name="ColStyle23 4" xfId="27772"/>
    <cellStyle name="ColStyle23 4 10" xfId="27773"/>
    <cellStyle name="ColStyle23 4 11" xfId="27774"/>
    <cellStyle name="ColStyle23 4 12" xfId="27775"/>
    <cellStyle name="ColStyle23 4 13" xfId="27776"/>
    <cellStyle name="ColStyle23 4 14" xfId="27777"/>
    <cellStyle name="ColStyle23 4 2" xfId="27778"/>
    <cellStyle name="ColStyle23 4 2 2" xfId="27779"/>
    <cellStyle name="ColStyle23 4 2 2 2" xfId="27780"/>
    <cellStyle name="ColStyle23 4 2 2 2 2" xfId="27781"/>
    <cellStyle name="ColStyle23 4 2 2 2 3" xfId="27782"/>
    <cellStyle name="ColStyle23 4 2 2 3" xfId="27783"/>
    <cellStyle name="ColStyle23 4 2 2 4" xfId="27784"/>
    <cellStyle name="ColStyle23 4 2 3" xfId="27785"/>
    <cellStyle name="ColStyle23 4 2 3 2" xfId="27786"/>
    <cellStyle name="ColStyle23 4 2 3 3" xfId="27787"/>
    <cellStyle name="ColStyle23 4 2 4" xfId="27788"/>
    <cellStyle name="ColStyle23 4 2 4 2" xfId="27789"/>
    <cellStyle name="ColStyle23 4 2 5" xfId="27790"/>
    <cellStyle name="ColStyle23 4 3" xfId="27791"/>
    <cellStyle name="ColStyle23 4 3 2" xfId="27792"/>
    <cellStyle name="ColStyle23 4 3 2 2" xfId="27793"/>
    <cellStyle name="ColStyle23 4 3 2 3" xfId="27794"/>
    <cellStyle name="ColStyle23 4 3 3" xfId="27795"/>
    <cellStyle name="ColStyle23 4 3 4" xfId="27796"/>
    <cellStyle name="ColStyle23 4 4" xfId="27797"/>
    <cellStyle name="ColStyle23 4 4 2" xfId="27798"/>
    <cellStyle name="ColStyle23 4 4 2 2" xfId="27799"/>
    <cellStyle name="ColStyle23 4 4 2 3" xfId="27800"/>
    <cellStyle name="ColStyle23 4 4 3" xfId="27801"/>
    <cellStyle name="ColStyle23 4 4 4" xfId="27802"/>
    <cellStyle name="ColStyle23 4 5" xfId="27803"/>
    <cellStyle name="ColStyle23 4 5 2" xfId="27804"/>
    <cellStyle name="ColStyle23 4 5 3" xfId="27805"/>
    <cellStyle name="ColStyle23 4 6" xfId="27806"/>
    <cellStyle name="ColStyle23 4 6 2" xfId="27807"/>
    <cellStyle name="ColStyle23 4 6 3" xfId="27808"/>
    <cellStyle name="ColStyle23 4 7" xfId="27809"/>
    <cellStyle name="ColStyle23 4 7 2" xfId="27810"/>
    <cellStyle name="ColStyle23 4 7 3" xfId="27811"/>
    <cellStyle name="ColStyle23 4 8" xfId="27812"/>
    <cellStyle name="ColStyle23 4 8 2" xfId="27813"/>
    <cellStyle name="ColStyle23 4 9" xfId="27814"/>
    <cellStyle name="ColStyle23 4 9 2" xfId="27815"/>
    <cellStyle name="ColStyle23 40" xfId="27816"/>
    <cellStyle name="ColStyle23 40 2" xfId="27817"/>
    <cellStyle name="ColStyle23 40 2 2" xfId="27818"/>
    <cellStyle name="ColStyle23 40 2 3" xfId="27819"/>
    <cellStyle name="ColStyle23 40 3" xfId="27820"/>
    <cellStyle name="ColStyle23 40 4" xfId="27821"/>
    <cellStyle name="ColStyle23 41" xfId="27822"/>
    <cellStyle name="ColStyle23 41 2" xfId="27823"/>
    <cellStyle name="ColStyle23 41 2 2" xfId="27824"/>
    <cellStyle name="ColStyle23 41 2 3" xfId="27825"/>
    <cellStyle name="ColStyle23 41 3" xfId="27826"/>
    <cellStyle name="ColStyle23 41 4" xfId="27827"/>
    <cellStyle name="ColStyle23 42" xfId="27828"/>
    <cellStyle name="ColStyle23 42 2" xfId="27829"/>
    <cellStyle name="ColStyle23 42 2 2" xfId="27830"/>
    <cellStyle name="ColStyle23 42 2 3" xfId="27831"/>
    <cellStyle name="ColStyle23 42 3" xfId="27832"/>
    <cellStyle name="ColStyle23 42 4" xfId="27833"/>
    <cellStyle name="ColStyle23 43" xfId="27834"/>
    <cellStyle name="ColStyle23 43 2" xfId="27835"/>
    <cellStyle name="ColStyle23 43 3" xfId="27836"/>
    <cellStyle name="ColStyle23 44" xfId="27837"/>
    <cellStyle name="ColStyle23 44 2" xfId="27838"/>
    <cellStyle name="ColStyle23 44 3" xfId="27839"/>
    <cellStyle name="ColStyle23 45" xfId="27840"/>
    <cellStyle name="ColStyle23 45 2" xfId="27841"/>
    <cellStyle name="ColStyle23 46" xfId="27842"/>
    <cellStyle name="ColStyle23 46 2" xfId="27843"/>
    <cellStyle name="ColStyle23 47" xfId="27844"/>
    <cellStyle name="ColStyle23 48" xfId="27845"/>
    <cellStyle name="ColStyle23 49" xfId="27846"/>
    <cellStyle name="ColStyle23 5" xfId="27847"/>
    <cellStyle name="ColStyle23 5 10" xfId="27848"/>
    <cellStyle name="ColStyle23 5 11" xfId="27849"/>
    <cellStyle name="ColStyle23 5 12" xfId="27850"/>
    <cellStyle name="ColStyle23 5 13" xfId="27851"/>
    <cellStyle name="ColStyle23 5 14" xfId="27852"/>
    <cellStyle name="ColStyle23 5 2" xfId="27853"/>
    <cellStyle name="ColStyle23 5 2 2" xfId="27854"/>
    <cellStyle name="ColStyle23 5 2 2 2" xfId="27855"/>
    <cellStyle name="ColStyle23 5 2 2 2 2" xfId="27856"/>
    <cellStyle name="ColStyle23 5 2 2 2 3" xfId="27857"/>
    <cellStyle name="ColStyle23 5 2 2 3" xfId="27858"/>
    <cellStyle name="ColStyle23 5 2 2 4" xfId="27859"/>
    <cellStyle name="ColStyle23 5 2 3" xfId="27860"/>
    <cellStyle name="ColStyle23 5 2 3 2" xfId="27861"/>
    <cellStyle name="ColStyle23 5 2 3 3" xfId="27862"/>
    <cellStyle name="ColStyle23 5 2 4" xfId="27863"/>
    <cellStyle name="ColStyle23 5 2 4 2" xfId="27864"/>
    <cellStyle name="ColStyle23 5 2 5" xfId="27865"/>
    <cellStyle name="ColStyle23 5 3" xfId="27866"/>
    <cellStyle name="ColStyle23 5 3 2" xfId="27867"/>
    <cellStyle name="ColStyle23 5 3 2 2" xfId="27868"/>
    <cellStyle name="ColStyle23 5 3 2 3" xfId="27869"/>
    <cellStyle name="ColStyle23 5 3 3" xfId="27870"/>
    <cellStyle name="ColStyle23 5 3 4" xfId="27871"/>
    <cellStyle name="ColStyle23 5 4" xfId="27872"/>
    <cellStyle name="ColStyle23 5 4 2" xfId="27873"/>
    <cellStyle name="ColStyle23 5 4 2 2" xfId="27874"/>
    <cellStyle name="ColStyle23 5 4 2 3" xfId="27875"/>
    <cellStyle name="ColStyle23 5 4 3" xfId="27876"/>
    <cellStyle name="ColStyle23 5 4 4" xfId="27877"/>
    <cellStyle name="ColStyle23 5 5" xfId="27878"/>
    <cellStyle name="ColStyle23 5 5 2" xfId="27879"/>
    <cellStyle name="ColStyle23 5 5 3" xfId="27880"/>
    <cellStyle name="ColStyle23 5 6" xfId="27881"/>
    <cellStyle name="ColStyle23 5 6 2" xfId="27882"/>
    <cellStyle name="ColStyle23 5 6 3" xfId="27883"/>
    <cellStyle name="ColStyle23 5 7" xfId="27884"/>
    <cellStyle name="ColStyle23 5 7 2" xfId="27885"/>
    <cellStyle name="ColStyle23 5 7 3" xfId="27886"/>
    <cellStyle name="ColStyle23 5 8" xfId="27887"/>
    <cellStyle name="ColStyle23 5 8 2" xfId="27888"/>
    <cellStyle name="ColStyle23 5 9" xfId="27889"/>
    <cellStyle name="ColStyle23 5 9 2" xfId="27890"/>
    <cellStyle name="ColStyle23 50" xfId="27891"/>
    <cellStyle name="ColStyle23 51" xfId="27892"/>
    <cellStyle name="ColStyle23 52" xfId="27893"/>
    <cellStyle name="ColStyle23 53" xfId="27894"/>
    <cellStyle name="ColStyle23 54" xfId="27895"/>
    <cellStyle name="ColStyle23 55" xfId="27896"/>
    <cellStyle name="ColStyle23 6" xfId="27897"/>
    <cellStyle name="ColStyle23 6 10" xfId="27898"/>
    <cellStyle name="ColStyle23 6 11" xfId="27899"/>
    <cellStyle name="ColStyle23 6 12" xfId="27900"/>
    <cellStyle name="ColStyle23 6 13" xfId="27901"/>
    <cellStyle name="ColStyle23 6 14" xfId="27902"/>
    <cellStyle name="ColStyle23 6 2" xfId="27903"/>
    <cellStyle name="ColStyle23 6 2 2" xfId="27904"/>
    <cellStyle name="ColStyle23 6 2 2 2" xfId="27905"/>
    <cellStyle name="ColStyle23 6 2 2 2 2" xfId="27906"/>
    <cellStyle name="ColStyle23 6 2 2 2 3" xfId="27907"/>
    <cellStyle name="ColStyle23 6 2 2 3" xfId="27908"/>
    <cellStyle name="ColStyle23 6 2 2 4" xfId="27909"/>
    <cellStyle name="ColStyle23 6 2 3" xfId="27910"/>
    <cellStyle name="ColStyle23 6 2 3 2" xfId="27911"/>
    <cellStyle name="ColStyle23 6 2 3 3" xfId="27912"/>
    <cellStyle name="ColStyle23 6 2 4" xfId="27913"/>
    <cellStyle name="ColStyle23 6 2 4 2" xfId="27914"/>
    <cellStyle name="ColStyle23 6 2 5" xfId="27915"/>
    <cellStyle name="ColStyle23 6 3" xfId="27916"/>
    <cellStyle name="ColStyle23 6 3 2" xfId="27917"/>
    <cellStyle name="ColStyle23 6 3 2 2" xfId="27918"/>
    <cellStyle name="ColStyle23 6 3 2 3" xfId="27919"/>
    <cellStyle name="ColStyle23 6 3 3" xfId="27920"/>
    <cellStyle name="ColStyle23 6 3 4" xfId="27921"/>
    <cellStyle name="ColStyle23 6 4" xfId="27922"/>
    <cellStyle name="ColStyle23 6 4 2" xfId="27923"/>
    <cellStyle name="ColStyle23 6 4 2 2" xfId="27924"/>
    <cellStyle name="ColStyle23 6 4 2 3" xfId="27925"/>
    <cellStyle name="ColStyle23 6 4 3" xfId="27926"/>
    <cellStyle name="ColStyle23 6 4 4" xfId="27927"/>
    <cellStyle name="ColStyle23 6 5" xfId="27928"/>
    <cellStyle name="ColStyle23 6 5 2" xfId="27929"/>
    <cellStyle name="ColStyle23 6 5 3" xfId="27930"/>
    <cellStyle name="ColStyle23 6 6" xfId="27931"/>
    <cellStyle name="ColStyle23 6 6 2" xfId="27932"/>
    <cellStyle name="ColStyle23 6 6 3" xfId="27933"/>
    <cellStyle name="ColStyle23 6 7" xfId="27934"/>
    <cellStyle name="ColStyle23 6 7 2" xfId="27935"/>
    <cellStyle name="ColStyle23 6 7 3" xfId="27936"/>
    <cellStyle name="ColStyle23 6 8" xfId="27937"/>
    <cellStyle name="ColStyle23 6 8 2" xfId="27938"/>
    <cellStyle name="ColStyle23 6 9" xfId="27939"/>
    <cellStyle name="ColStyle23 6 9 2" xfId="27940"/>
    <cellStyle name="ColStyle23 7" xfId="27941"/>
    <cellStyle name="ColStyle23 7 10" xfId="27942"/>
    <cellStyle name="ColStyle23 7 2" xfId="27943"/>
    <cellStyle name="ColStyle23 7 2 2" xfId="27944"/>
    <cellStyle name="ColStyle23 7 2 2 2" xfId="27945"/>
    <cellStyle name="ColStyle23 7 2 2 2 2" xfId="27946"/>
    <cellStyle name="ColStyle23 7 2 2 2 3" xfId="27947"/>
    <cellStyle name="ColStyle23 7 2 2 3" xfId="27948"/>
    <cellStyle name="ColStyle23 7 2 2 4" xfId="27949"/>
    <cellStyle name="ColStyle23 7 2 3" xfId="27950"/>
    <cellStyle name="ColStyle23 7 2 3 2" xfId="27951"/>
    <cellStyle name="ColStyle23 7 2 3 3" xfId="27952"/>
    <cellStyle name="ColStyle23 7 2 4" xfId="27953"/>
    <cellStyle name="ColStyle23 7 2 4 2" xfId="27954"/>
    <cellStyle name="ColStyle23 7 2 5" xfId="27955"/>
    <cellStyle name="ColStyle23 7 3" xfId="27956"/>
    <cellStyle name="ColStyle23 7 3 2" xfId="27957"/>
    <cellStyle name="ColStyle23 7 3 2 2" xfId="27958"/>
    <cellStyle name="ColStyle23 7 3 2 3" xfId="27959"/>
    <cellStyle name="ColStyle23 7 3 3" xfId="27960"/>
    <cellStyle name="ColStyle23 7 3 4" xfId="27961"/>
    <cellStyle name="ColStyle23 7 4" xfId="27962"/>
    <cellStyle name="ColStyle23 7 4 2" xfId="27963"/>
    <cellStyle name="ColStyle23 7 4 2 2" xfId="27964"/>
    <cellStyle name="ColStyle23 7 4 2 3" xfId="27965"/>
    <cellStyle name="ColStyle23 7 4 3" xfId="27966"/>
    <cellStyle name="ColStyle23 7 4 4" xfId="27967"/>
    <cellStyle name="ColStyle23 7 5" xfId="27968"/>
    <cellStyle name="ColStyle23 7 5 2" xfId="27969"/>
    <cellStyle name="ColStyle23 7 5 3" xfId="27970"/>
    <cellStyle name="ColStyle23 7 6" xfId="27971"/>
    <cellStyle name="ColStyle23 7 6 2" xfId="27972"/>
    <cellStyle name="ColStyle23 7 6 3" xfId="27973"/>
    <cellStyle name="ColStyle23 7 7" xfId="27974"/>
    <cellStyle name="ColStyle23 7 7 2" xfId="27975"/>
    <cellStyle name="ColStyle23 7 7 3" xfId="27976"/>
    <cellStyle name="ColStyle23 7 8" xfId="27977"/>
    <cellStyle name="ColStyle23 7 9" xfId="27978"/>
    <cellStyle name="ColStyle23 8" xfId="27979"/>
    <cellStyle name="ColStyle23 8 10" xfId="27980"/>
    <cellStyle name="ColStyle23 8 2" xfId="27981"/>
    <cellStyle name="ColStyle23 8 2 2" xfId="27982"/>
    <cellStyle name="ColStyle23 8 2 2 2" xfId="27983"/>
    <cellStyle name="ColStyle23 8 2 2 2 2" xfId="27984"/>
    <cellStyle name="ColStyle23 8 2 2 2 3" xfId="27985"/>
    <cellStyle name="ColStyle23 8 2 2 3" xfId="27986"/>
    <cellStyle name="ColStyle23 8 2 2 4" xfId="27987"/>
    <cellStyle name="ColStyle23 8 2 3" xfId="27988"/>
    <cellStyle name="ColStyle23 8 2 3 2" xfId="27989"/>
    <cellStyle name="ColStyle23 8 2 3 3" xfId="27990"/>
    <cellStyle name="ColStyle23 8 2 4" xfId="27991"/>
    <cellStyle name="ColStyle23 8 2 4 2" xfId="27992"/>
    <cellStyle name="ColStyle23 8 2 5" xfId="27993"/>
    <cellStyle name="ColStyle23 8 3" xfId="27994"/>
    <cellStyle name="ColStyle23 8 3 2" xfId="27995"/>
    <cellStyle name="ColStyle23 8 3 2 2" xfId="27996"/>
    <cellStyle name="ColStyle23 8 3 2 3" xfId="27997"/>
    <cellStyle name="ColStyle23 8 3 3" xfId="27998"/>
    <cellStyle name="ColStyle23 8 3 4" xfId="27999"/>
    <cellStyle name="ColStyle23 8 4" xfId="28000"/>
    <cellStyle name="ColStyle23 8 4 2" xfId="28001"/>
    <cellStyle name="ColStyle23 8 4 2 2" xfId="28002"/>
    <cellStyle name="ColStyle23 8 4 2 3" xfId="28003"/>
    <cellStyle name="ColStyle23 8 4 3" xfId="28004"/>
    <cellStyle name="ColStyle23 8 4 4" xfId="28005"/>
    <cellStyle name="ColStyle23 8 5" xfId="28006"/>
    <cellStyle name="ColStyle23 8 5 2" xfId="28007"/>
    <cellStyle name="ColStyle23 8 5 3" xfId="28008"/>
    <cellStyle name="ColStyle23 8 6" xfId="28009"/>
    <cellStyle name="ColStyle23 8 6 2" xfId="28010"/>
    <cellStyle name="ColStyle23 8 6 3" xfId="28011"/>
    <cellStyle name="ColStyle23 8 7" xfId="28012"/>
    <cellStyle name="ColStyle23 8 7 2" xfId="28013"/>
    <cellStyle name="ColStyle23 8 7 3" xfId="28014"/>
    <cellStyle name="ColStyle23 8 8" xfId="28015"/>
    <cellStyle name="ColStyle23 8 9" xfId="28016"/>
    <cellStyle name="ColStyle23 9" xfId="28017"/>
    <cellStyle name="ColStyle23 9 10" xfId="28018"/>
    <cellStyle name="ColStyle23 9 2" xfId="28019"/>
    <cellStyle name="ColStyle23 9 2 2" xfId="28020"/>
    <cellStyle name="ColStyle23 9 2 2 2" xfId="28021"/>
    <cellStyle name="ColStyle23 9 2 2 2 2" xfId="28022"/>
    <cellStyle name="ColStyle23 9 2 2 2 3" xfId="28023"/>
    <cellStyle name="ColStyle23 9 2 2 3" xfId="28024"/>
    <cellStyle name="ColStyle23 9 2 2 4" xfId="28025"/>
    <cellStyle name="ColStyle23 9 2 3" xfId="28026"/>
    <cellStyle name="ColStyle23 9 2 3 2" xfId="28027"/>
    <cellStyle name="ColStyle23 9 2 3 3" xfId="28028"/>
    <cellStyle name="ColStyle23 9 2 4" xfId="28029"/>
    <cellStyle name="ColStyle23 9 2 4 2" xfId="28030"/>
    <cellStyle name="ColStyle23 9 2 5" xfId="28031"/>
    <cellStyle name="ColStyle23 9 3" xfId="28032"/>
    <cellStyle name="ColStyle23 9 3 2" xfId="28033"/>
    <cellStyle name="ColStyle23 9 3 2 2" xfId="28034"/>
    <cellStyle name="ColStyle23 9 3 2 3" xfId="28035"/>
    <cellStyle name="ColStyle23 9 3 3" xfId="28036"/>
    <cellStyle name="ColStyle23 9 3 4" xfId="28037"/>
    <cellStyle name="ColStyle23 9 4" xfId="28038"/>
    <cellStyle name="ColStyle23 9 4 2" xfId="28039"/>
    <cellStyle name="ColStyle23 9 4 2 2" xfId="28040"/>
    <cellStyle name="ColStyle23 9 4 2 3" xfId="28041"/>
    <cellStyle name="ColStyle23 9 4 3" xfId="28042"/>
    <cellStyle name="ColStyle23 9 4 4" xfId="28043"/>
    <cellStyle name="ColStyle23 9 5" xfId="28044"/>
    <cellStyle name="ColStyle23 9 5 2" xfId="28045"/>
    <cellStyle name="ColStyle23 9 5 3" xfId="28046"/>
    <cellStyle name="ColStyle23 9 6" xfId="28047"/>
    <cellStyle name="ColStyle23 9 6 2" xfId="28048"/>
    <cellStyle name="ColStyle23 9 6 3" xfId="28049"/>
    <cellStyle name="ColStyle23 9 7" xfId="28050"/>
    <cellStyle name="ColStyle23 9 7 2" xfId="28051"/>
    <cellStyle name="ColStyle23 9 7 3" xfId="28052"/>
    <cellStyle name="ColStyle23 9 8" xfId="28053"/>
    <cellStyle name="ColStyle23 9 9" xfId="28054"/>
    <cellStyle name="ColStyle24" xfId="28055"/>
    <cellStyle name="ColStyle24 10" xfId="28056"/>
    <cellStyle name="ColStyle24 10 10" xfId="28057"/>
    <cellStyle name="ColStyle24 10 2" xfId="28058"/>
    <cellStyle name="ColStyle24 10 2 2" xfId="28059"/>
    <cellStyle name="ColStyle24 10 2 2 2" xfId="28060"/>
    <cellStyle name="ColStyle24 10 2 2 2 2" xfId="28061"/>
    <cellStyle name="ColStyle24 10 2 2 2 3" xfId="28062"/>
    <cellStyle name="ColStyle24 10 2 2 3" xfId="28063"/>
    <cellStyle name="ColStyle24 10 2 2 4" xfId="28064"/>
    <cellStyle name="ColStyle24 10 2 3" xfId="28065"/>
    <cellStyle name="ColStyle24 10 2 3 2" xfId="28066"/>
    <cellStyle name="ColStyle24 10 2 3 3" xfId="28067"/>
    <cellStyle name="ColStyle24 10 2 4" xfId="28068"/>
    <cellStyle name="ColStyle24 10 2 4 2" xfId="28069"/>
    <cellStyle name="ColStyle24 10 2 5" xfId="28070"/>
    <cellStyle name="ColStyle24 10 3" xfId="28071"/>
    <cellStyle name="ColStyle24 10 3 2" xfId="28072"/>
    <cellStyle name="ColStyle24 10 3 2 2" xfId="28073"/>
    <cellStyle name="ColStyle24 10 3 2 3" xfId="28074"/>
    <cellStyle name="ColStyle24 10 3 3" xfId="28075"/>
    <cellStyle name="ColStyle24 10 3 4" xfId="28076"/>
    <cellStyle name="ColStyle24 10 4" xfId="28077"/>
    <cellStyle name="ColStyle24 10 4 2" xfId="28078"/>
    <cellStyle name="ColStyle24 10 4 2 2" xfId="28079"/>
    <cellStyle name="ColStyle24 10 4 2 3" xfId="28080"/>
    <cellStyle name="ColStyle24 10 4 3" xfId="28081"/>
    <cellStyle name="ColStyle24 10 4 4" xfId="28082"/>
    <cellStyle name="ColStyle24 10 5" xfId="28083"/>
    <cellStyle name="ColStyle24 10 5 2" xfId="28084"/>
    <cellStyle name="ColStyle24 10 5 3" xfId="28085"/>
    <cellStyle name="ColStyle24 10 6" xfId="28086"/>
    <cellStyle name="ColStyle24 10 6 2" xfId="28087"/>
    <cellStyle name="ColStyle24 10 6 3" xfId="28088"/>
    <cellStyle name="ColStyle24 10 7" xfId="28089"/>
    <cellStyle name="ColStyle24 10 7 2" xfId="28090"/>
    <cellStyle name="ColStyle24 10 7 3" xfId="28091"/>
    <cellStyle name="ColStyle24 10 8" xfId="28092"/>
    <cellStyle name="ColStyle24 10 9" xfId="28093"/>
    <cellStyle name="ColStyle24 11" xfId="28094"/>
    <cellStyle name="ColStyle24 11 10" xfId="28095"/>
    <cellStyle name="ColStyle24 11 2" xfId="28096"/>
    <cellStyle name="ColStyle24 11 2 2" xfId="28097"/>
    <cellStyle name="ColStyle24 11 2 2 2" xfId="28098"/>
    <cellStyle name="ColStyle24 11 2 2 2 2" xfId="28099"/>
    <cellStyle name="ColStyle24 11 2 2 2 3" xfId="28100"/>
    <cellStyle name="ColStyle24 11 2 2 3" xfId="28101"/>
    <cellStyle name="ColStyle24 11 2 2 4" xfId="28102"/>
    <cellStyle name="ColStyle24 11 2 3" xfId="28103"/>
    <cellStyle name="ColStyle24 11 2 3 2" xfId="28104"/>
    <cellStyle name="ColStyle24 11 2 3 3" xfId="28105"/>
    <cellStyle name="ColStyle24 11 2 4" xfId="28106"/>
    <cellStyle name="ColStyle24 11 2 4 2" xfId="28107"/>
    <cellStyle name="ColStyle24 11 2 5" xfId="28108"/>
    <cellStyle name="ColStyle24 11 3" xfId="28109"/>
    <cellStyle name="ColStyle24 11 3 2" xfId="28110"/>
    <cellStyle name="ColStyle24 11 3 2 2" xfId="28111"/>
    <cellStyle name="ColStyle24 11 3 2 3" xfId="28112"/>
    <cellStyle name="ColStyle24 11 3 3" xfId="28113"/>
    <cellStyle name="ColStyle24 11 3 4" xfId="28114"/>
    <cellStyle name="ColStyle24 11 4" xfId="28115"/>
    <cellStyle name="ColStyle24 11 4 2" xfId="28116"/>
    <cellStyle name="ColStyle24 11 4 2 2" xfId="28117"/>
    <cellStyle name="ColStyle24 11 4 2 3" xfId="28118"/>
    <cellStyle name="ColStyle24 11 4 3" xfId="28119"/>
    <cellStyle name="ColStyle24 11 4 4" xfId="28120"/>
    <cellStyle name="ColStyle24 11 5" xfId="28121"/>
    <cellStyle name="ColStyle24 11 5 2" xfId="28122"/>
    <cellStyle name="ColStyle24 11 5 3" xfId="28123"/>
    <cellStyle name="ColStyle24 11 6" xfId="28124"/>
    <cellStyle name="ColStyle24 11 6 2" xfId="28125"/>
    <cellStyle name="ColStyle24 11 6 3" xfId="28126"/>
    <cellStyle name="ColStyle24 11 7" xfId="28127"/>
    <cellStyle name="ColStyle24 11 7 2" xfId="28128"/>
    <cellStyle name="ColStyle24 11 7 3" xfId="28129"/>
    <cellStyle name="ColStyle24 11 8" xfId="28130"/>
    <cellStyle name="ColStyle24 11 9" xfId="28131"/>
    <cellStyle name="ColStyle24 12" xfId="28132"/>
    <cellStyle name="ColStyle24 12 10" xfId="28133"/>
    <cellStyle name="ColStyle24 12 2" xfId="28134"/>
    <cellStyle name="ColStyle24 12 2 2" xfId="28135"/>
    <cellStyle name="ColStyle24 12 2 2 2" xfId="28136"/>
    <cellStyle name="ColStyle24 12 2 2 2 2" xfId="28137"/>
    <cellStyle name="ColStyle24 12 2 2 2 3" xfId="28138"/>
    <cellStyle name="ColStyle24 12 2 2 3" xfId="28139"/>
    <cellStyle name="ColStyle24 12 2 2 4" xfId="28140"/>
    <cellStyle name="ColStyle24 12 2 3" xfId="28141"/>
    <cellStyle name="ColStyle24 12 2 3 2" xfId="28142"/>
    <cellStyle name="ColStyle24 12 2 3 3" xfId="28143"/>
    <cellStyle name="ColStyle24 12 2 4" xfId="28144"/>
    <cellStyle name="ColStyle24 12 2 4 2" xfId="28145"/>
    <cellStyle name="ColStyle24 12 2 5" xfId="28146"/>
    <cellStyle name="ColStyle24 12 3" xfId="28147"/>
    <cellStyle name="ColStyle24 12 3 2" xfId="28148"/>
    <cellStyle name="ColStyle24 12 3 2 2" xfId="28149"/>
    <cellStyle name="ColStyle24 12 3 2 3" xfId="28150"/>
    <cellStyle name="ColStyle24 12 3 3" xfId="28151"/>
    <cellStyle name="ColStyle24 12 3 4" xfId="28152"/>
    <cellStyle name="ColStyle24 12 4" xfId="28153"/>
    <cellStyle name="ColStyle24 12 4 2" xfId="28154"/>
    <cellStyle name="ColStyle24 12 4 2 2" xfId="28155"/>
    <cellStyle name="ColStyle24 12 4 2 3" xfId="28156"/>
    <cellStyle name="ColStyle24 12 4 3" xfId="28157"/>
    <cellStyle name="ColStyle24 12 4 4" xfId="28158"/>
    <cellStyle name="ColStyle24 12 5" xfId="28159"/>
    <cellStyle name="ColStyle24 12 5 2" xfId="28160"/>
    <cellStyle name="ColStyle24 12 5 3" xfId="28161"/>
    <cellStyle name="ColStyle24 12 6" xfId="28162"/>
    <cellStyle name="ColStyle24 12 6 2" xfId="28163"/>
    <cellStyle name="ColStyle24 12 6 3" xfId="28164"/>
    <cellStyle name="ColStyle24 12 7" xfId="28165"/>
    <cellStyle name="ColStyle24 12 7 2" xfId="28166"/>
    <cellStyle name="ColStyle24 12 7 3" xfId="28167"/>
    <cellStyle name="ColStyle24 12 8" xfId="28168"/>
    <cellStyle name="ColStyle24 12 9" xfId="28169"/>
    <cellStyle name="ColStyle24 13" xfId="28170"/>
    <cellStyle name="ColStyle24 13 10" xfId="28171"/>
    <cellStyle name="ColStyle24 13 2" xfId="28172"/>
    <cellStyle name="ColStyle24 13 2 2" xfId="28173"/>
    <cellStyle name="ColStyle24 13 2 2 2" xfId="28174"/>
    <cellStyle name="ColStyle24 13 2 2 2 2" xfId="28175"/>
    <cellStyle name="ColStyle24 13 2 2 2 3" xfId="28176"/>
    <cellStyle name="ColStyle24 13 2 2 3" xfId="28177"/>
    <cellStyle name="ColStyle24 13 2 2 4" xfId="28178"/>
    <cellStyle name="ColStyle24 13 2 3" xfId="28179"/>
    <cellStyle name="ColStyle24 13 2 3 2" xfId="28180"/>
    <cellStyle name="ColStyle24 13 2 3 3" xfId="28181"/>
    <cellStyle name="ColStyle24 13 2 4" xfId="28182"/>
    <cellStyle name="ColStyle24 13 2 4 2" xfId="28183"/>
    <cellStyle name="ColStyle24 13 2 5" xfId="28184"/>
    <cellStyle name="ColStyle24 13 3" xfId="28185"/>
    <cellStyle name="ColStyle24 13 3 2" xfId="28186"/>
    <cellStyle name="ColStyle24 13 3 2 2" xfId="28187"/>
    <cellStyle name="ColStyle24 13 3 2 3" xfId="28188"/>
    <cellStyle name="ColStyle24 13 3 3" xfId="28189"/>
    <cellStyle name="ColStyle24 13 3 4" xfId="28190"/>
    <cellStyle name="ColStyle24 13 4" xfId="28191"/>
    <cellStyle name="ColStyle24 13 4 2" xfId="28192"/>
    <cellStyle name="ColStyle24 13 4 2 2" xfId="28193"/>
    <cellStyle name="ColStyle24 13 4 2 3" xfId="28194"/>
    <cellStyle name="ColStyle24 13 4 3" xfId="28195"/>
    <cellStyle name="ColStyle24 13 4 4" xfId="28196"/>
    <cellStyle name="ColStyle24 13 5" xfId="28197"/>
    <cellStyle name="ColStyle24 13 5 2" xfId="28198"/>
    <cellStyle name="ColStyle24 13 5 3" xfId="28199"/>
    <cellStyle name="ColStyle24 13 6" xfId="28200"/>
    <cellStyle name="ColStyle24 13 6 2" xfId="28201"/>
    <cellStyle name="ColStyle24 13 6 3" xfId="28202"/>
    <cellStyle name="ColStyle24 13 7" xfId="28203"/>
    <cellStyle name="ColStyle24 13 7 2" xfId="28204"/>
    <cellStyle name="ColStyle24 13 7 3" xfId="28205"/>
    <cellStyle name="ColStyle24 13 8" xfId="28206"/>
    <cellStyle name="ColStyle24 13 9" xfId="28207"/>
    <cellStyle name="ColStyle24 14" xfId="28208"/>
    <cellStyle name="ColStyle24 14 10" xfId="28209"/>
    <cellStyle name="ColStyle24 14 2" xfId="28210"/>
    <cellStyle name="ColStyle24 14 2 2" xfId="28211"/>
    <cellStyle name="ColStyle24 14 2 2 2" xfId="28212"/>
    <cellStyle name="ColStyle24 14 2 2 2 2" xfId="28213"/>
    <cellStyle name="ColStyle24 14 2 2 2 3" xfId="28214"/>
    <cellStyle name="ColStyle24 14 2 2 3" xfId="28215"/>
    <cellStyle name="ColStyle24 14 2 2 4" xfId="28216"/>
    <cellStyle name="ColStyle24 14 2 3" xfId="28217"/>
    <cellStyle name="ColStyle24 14 2 3 2" xfId="28218"/>
    <cellStyle name="ColStyle24 14 2 3 3" xfId="28219"/>
    <cellStyle name="ColStyle24 14 2 4" xfId="28220"/>
    <cellStyle name="ColStyle24 14 2 4 2" xfId="28221"/>
    <cellStyle name="ColStyle24 14 2 5" xfId="28222"/>
    <cellStyle name="ColStyle24 14 3" xfId="28223"/>
    <cellStyle name="ColStyle24 14 3 2" xfId="28224"/>
    <cellStyle name="ColStyle24 14 3 2 2" xfId="28225"/>
    <cellStyle name="ColStyle24 14 3 2 3" xfId="28226"/>
    <cellStyle name="ColStyle24 14 3 3" xfId="28227"/>
    <cellStyle name="ColStyle24 14 3 4" xfId="28228"/>
    <cellStyle name="ColStyle24 14 4" xfId="28229"/>
    <cellStyle name="ColStyle24 14 4 2" xfId="28230"/>
    <cellStyle name="ColStyle24 14 4 2 2" xfId="28231"/>
    <cellStyle name="ColStyle24 14 4 2 3" xfId="28232"/>
    <cellStyle name="ColStyle24 14 4 3" xfId="28233"/>
    <cellStyle name="ColStyle24 14 4 4" xfId="28234"/>
    <cellStyle name="ColStyle24 14 5" xfId="28235"/>
    <cellStyle name="ColStyle24 14 5 2" xfId="28236"/>
    <cellStyle name="ColStyle24 14 5 3" xfId="28237"/>
    <cellStyle name="ColStyle24 14 6" xfId="28238"/>
    <cellStyle name="ColStyle24 14 6 2" xfId="28239"/>
    <cellStyle name="ColStyle24 14 6 3" xfId="28240"/>
    <cellStyle name="ColStyle24 14 7" xfId="28241"/>
    <cellStyle name="ColStyle24 14 7 2" xfId="28242"/>
    <cellStyle name="ColStyle24 14 7 3" xfId="28243"/>
    <cellStyle name="ColStyle24 14 8" xfId="28244"/>
    <cellStyle name="ColStyle24 14 9" xfId="28245"/>
    <cellStyle name="ColStyle24 15" xfId="28246"/>
    <cellStyle name="ColStyle24 15 10" xfId="28247"/>
    <cellStyle name="ColStyle24 15 2" xfId="28248"/>
    <cellStyle name="ColStyle24 15 2 2" xfId="28249"/>
    <cellStyle name="ColStyle24 15 2 2 2" xfId="28250"/>
    <cellStyle name="ColStyle24 15 2 2 2 2" xfId="28251"/>
    <cellStyle name="ColStyle24 15 2 2 2 3" xfId="28252"/>
    <cellStyle name="ColStyle24 15 2 2 3" xfId="28253"/>
    <cellStyle name="ColStyle24 15 2 2 4" xfId="28254"/>
    <cellStyle name="ColStyle24 15 2 3" xfId="28255"/>
    <cellStyle name="ColStyle24 15 2 3 2" xfId="28256"/>
    <cellStyle name="ColStyle24 15 2 3 3" xfId="28257"/>
    <cellStyle name="ColStyle24 15 2 4" xfId="28258"/>
    <cellStyle name="ColStyle24 15 2 4 2" xfId="28259"/>
    <cellStyle name="ColStyle24 15 2 5" xfId="28260"/>
    <cellStyle name="ColStyle24 15 3" xfId="28261"/>
    <cellStyle name="ColStyle24 15 3 2" xfId="28262"/>
    <cellStyle name="ColStyle24 15 3 2 2" xfId="28263"/>
    <cellStyle name="ColStyle24 15 3 2 3" xfId="28264"/>
    <cellStyle name="ColStyle24 15 3 3" xfId="28265"/>
    <cellStyle name="ColStyle24 15 3 4" xfId="28266"/>
    <cellStyle name="ColStyle24 15 4" xfId="28267"/>
    <cellStyle name="ColStyle24 15 4 2" xfId="28268"/>
    <cellStyle name="ColStyle24 15 4 2 2" xfId="28269"/>
    <cellStyle name="ColStyle24 15 4 2 3" xfId="28270"/>
    <cellStyle name="ColStyle24 15 4 3" xfId="28271"/>
    <cellStyle name="ColStyle24 15 4 4" xfId="28272"/>
    <cellStyle name="ColStyle24 15 5" xfId="28273"/>
    <cellStyle name="ColStyle24 15 5 2" xfId="28274"/>
    <cellStyle name="ColStyle24 15 5 3" xfId="28275"/>
    <cellStyle name="ColStyle24 15 6" xfId="28276"/>
    <cellStyle name="ColStyle24 15 6 2" xfId="28277"/>
    <cellStyle name="ColStyle24 15 6 3" xfId="28278"/>
    <cellStyle name="ColStyle24 15 7" xfId="28279"/>
    <cellStyle name="ColStyle24 15 7 2" xfId="28280"/>
    <cellStyle name="ColStyle24 15 7 3" xfId="28281"/>
    <cellStyle name="ColStyle24 15 8" xfId="28282"/>
    <cellStyle name="ColStyle24 15 9" xfId="28283"/>
    <cellStyle name="ColStyle24 16" xfId="28284"/>
    <cellStyle name="ColStyle24 16 10" xfId="28285"/>
    <cellStyle name="ColStyle24 16 2" xfId="28286"/>
    <cellStyle name="ColStyle24 16 2 2" xfId="28287"/>
    <cellStyle name="ColStyle24 16 2 2 2" xfId="28288"/>
    <cellStyle name="ColStyle24 16 2 2 2 2" xfId="28289"/>
    <cellStyle name="ColStyle24 16 2 2 2 3" xfId="28290"/>
    <cellStyle name="ColStyle24 16 2 2 3" xfId="28291"/>
    <cellStyle name="ColStyle24 16 2 2 4" xfId="28292"/>
    <cellStyle name="ColStyle24 16 2 3" xfId="28293"/>
    <cellStyle name="ColStyle24 16 2 3 2" xfId="28294"/>
    <cellStyle name="ColStyle24 16 2 3 3" xfId="28295"/>
    <cellStyle name="ColStyle24 16 2 4" xfId="28296"/>
    <cellStyle name="ColStyle24 16 2 4 2" xfId="28297"/>
    <cellStyle name="ColStyle24 16 2 5" xfId="28298"/>
    <cellStyle name="ColStyle24 16 3" xfId="28299"/>
    <cellStyle name="ColStyle24 16 3 2" xfId="28300"/>
    <cellStyle name="ColStyle24 16 3 2 2" xfId="28301"/>
    <cellStyle name="ColStyle24 16 3 2 3" xfId="28302"/>
    <cellStyle name="ColStyle24 16 3 3" xfId="28303"/>
    <cellStyle name="ColStyle24 16 3 4" xfId="28304"/>
    <cellStyle name="ColStyle24 16 4" xfId="28305"/>
    <cellStyle name="ColStyle24 16 4 2" xfId="28306"/>
    <cellStyle name="ColStyle24 16 4 2 2" xfId="28307"/>
    <cellStyle name="ColStyle24 16 4 2 3" xfId="28308"/>
    <cellStyle name="ColStyle24 16 4 3" xfId="28309"/>
    <cellStyle name="ColStyle24 16 4 4" xfId="28310"/>
    <cellStyle name="ColStyle24 16 5" xfId="28311"/>
    <cellStyle name="ColStyle24 16 5 2" xfId="28312"/>
    <cellStyle name="ColStyle24 16 5 3" xfId="28313"/>
    <cellStyle name="ColStyle24 16 6" xfId="28314"/>
    <cellStyle name="ColStyle24 16 6 2" xfId="28315"/>
    <cellStyle name="ColStyle24 16 6 3" xfId="28316"/>
    <cellStyle name="ColStyle24 16 7" xfId="28317"/>
    <cellStyle name="ColStyle24 16 7 2" xfId="28318"/>
    <cellStyle name="ColStyle24 16 7 3" xfId="28319"/>
    <cellStyle name="ColStyle24 16 8" xfId="28320"/>
    <cellStyle name="ColStyle24 16 9" xfId="28321"/>
    <cellStyle name="ColStyle24 17" xfId="28322"/>
    <cellStyle name="ColStyle24 17 10" xfId="28323"/>
    <cellStyle name="ColStyle24 17 2" xfId="28324"/>
    <cellStyle name="ColStyle24 17 2 2" xfId="28325"/>
    <cellStyle name="ColStyle24 17 2 2 2" xfId="28326"/>
    <cellStyle name="ColStyle24 17 2 2 2 2" xfId="28327"/>
    <cellStyle name="ColStyle24 17 2 2 2 3" xfId="28328"/>
    <cellStyle name="ColStyle24 17 2 2 3" xfId="28329"/>
    <cellStyle name="ColStyle24 17 2 2 4" xfId="28330"/>
    <cellStyle name="ColStyle24 17 2 3" xfId="28331"/>
    <cellStyle name="ColStyle24 17 2 3 2" xfId="28332"/>
    <cellStyle name="ColStyle24 17 2 3 3" xfId="28333"/>
    <cellStyle name="ColStyle24 17 2 4" xfId="28334"/>
    <cellStyle name="ColStyle24 17 2 4 2" xfId="28335"/>
    <cellStyle name="ColStyle24 17 2 5" xfId="28336"/>
    <cellStyle name="ColStyle24 17 3" xfId="28337"/>
    <cellStyle name="ColStyle24 17 3 2" xfId="28338"/>
    <cellStyle name="ColStyle24 17 3 2 2" xfId="28339"/>
    <cellStyle name="ColStyle24 17 3 2 3" xfId="28340"/>
    <cellStyle name="ColStyle24 17 3 3" xfId="28341"/>
    <cellStyle name="ColStyle24 17 3 4" xfId="28342"/>
    <cellStyle name="ColStyle24 17 4" xfId="28343"/>
    <cellStyle name="ColStyle24 17 4 2" xfId="28344"/>
    <cellStyle name="ColStyle24 17 4 2 2" xfId="28345"/>
    <cellStyle name="ColStyle24 17 4 2 3" xfId="28346"/>
    <cellStyle name="ColStyle24 17 4 3" xfId="28347"/>
    <cellStyle name="ColStyle24 17 4 4" xfId="28348"/>
    <cellStyle name="ColStyle24 17 5" xfId="28349"/>
    <cellStyle name="ColStyle24 17 5 2" xfId="28350"/>
    <cellStyle name="ColStyle24 17 5 3" xfId="28351"/>
    <cellStyle name="ColStyle24 17 6" xfId="28352"/>
    <cellStyle name="ColStyle24 17 6 2" xfId="28353"/>
    <cellStyle name="ColStyle24 17 6 3" xfId="28354"/>
    <cellStyle name="ColStyle24 17 7" xfId="28355"/>
    <cellStyle name="ColStyle24 17 7 2" xfId="28356"/>
    <cellStyle name="ColStyle24 17 7 3" xfId="28357"/>
    <cellStyle name="ColStyle24 17 8" xfId="28358"/>
    <cellStyle name="ColStyle24 17 9" xfId="28359"/>
    <cellStyle name="ColStyle24 18" xfId="28360"/>
    <cellStyle name="ColStyle24 18 10" xfId="28361"/>
    <cellStyle name="ColStyle24 18 2" xfId="28362"/>
    <cellStyle name="ColStyle24 18 2 2" xfId="28363"/>
    <cellStyle name="ColStyle24 18 2 2 2" xfId="28364"/>
    <cellStyle name="ColStyle24 18 2 2 2 2" xfId="28365"/>
    <cellStyle name="ColStyle24 18 2 2 2 3" xfId="28366"/>
    <cellStyle name="ColStyle24 18 2 2 3" xfId="28367"/>
    <cellStyle name="ColStyle24 18 2 2 4" xfId="28368"/>
    <cellStyle name="ColStyle24 18 2 3" xfId="28369"/>
    <cellStyle name="ColStyle24 18 2 3 2" xfId="28370"/>
    <cellStyle name="ColStyle24 18 2 3 3" xfId="28371"/>
    <cellStyle name="ColStyle24 18 2 4" xfId="28372"/>
    <cellStyle name="ColStyle24 18 2 4 2" xfId="28373"/>
    <cellStyle name="ColStyle24 18 2 5" xfId="28374"/>
    <cellStyle name="ColStyle24 18 3" xfId="28375"/>
    <cellStyle name="ColStyle24 18 3 2" xfId="28376"/>
    <cellStyle name="ColStyle24 18 3 2 2" xfId="28377"/>
    <cellStyle name="ColStyle24 18 3 2 3" xfId="28378"/>
    <cellStyle name="ColStyle24 18 3 3" xfId="28379"/>
    <cellStyle name="ColStyle24 18 3 4" xfId="28380"/>
    <cellStyle name="ColStyle24 18 4" xfId="28381"/>
    <cellStyle name="ColStyle24 18 4 2" xfId="28382"/>
    <cellStyle name="ColStyle24 18 4 2 2" xfId="28383"/>
    <cellStyle name="ColStyle24 18 4 2 3" xfId="28384"/>
    <cellStyle name="ColStyle24 18 4 3" xfId="28385"/>
    <cellStyle name="ColStyle24 18 4 4" xfId="28386"/>
    <cellStyle name="ColStyle24 18 5" xfId="28387"/>
    <cellStyle name="ColStyle24 18 5 2" xfId="28388"/>
    <cellStyle name="ColStyle24 18 5 3" xfId="28389"/>
    <cellStyle name="ColStyle24 18 6" xfId="28390"/>
    <cellStyle name="ColStyle24 18 6 2" xfId="28391"/>
    <cellStyle name="ColStyle24 18 6 3" xfId="28392"/>
    <cellStyle name="ColStyle24 18 7" xfId="28393"/>
    <cellStyle name="ColStyle24 18 7 2" xfId="28394"/>
    <cellStyle name="ColStyle24 18 7 3" xfId="28395"/>
    <cellStyle name="ColStyle24 18 8" xfId="28396"/>
    <cellStyle name="ColStyle24 18 9" xfId="28397"/>
    <cellStyle name="ColStyle24 19" xfId="28398"/>
    <cellStyle name="ColStyle24 19 10" xfId="28399"/>
    <cellStyle name="ColStyle24 19 2" xfId="28400"/>
    <cellStyle name="ColStyle24 19 2 2" xfId="28401"/>
    <cellStyle name="ColStyle24 19 2 2 2" xfId="28402"/>
    <cellStyle name="ColStyle24 19 2 2 2 2" xfId="28403"/>
    <cellStyle name="ColStyle24 19 2 2 2 3" xfId="28404"/>
    <cellStyle name="ColStyle24 19 2 2 3" xfId="28405"/>
    <cellStyle name="ColStyle24 19 2 2 4" xfId="28406"/>
    <cellStyle name="ColStyle24 19 2 3" xfId="28407"/>
    <cellStyle name="ColStyle24 19 2 3 2" xfId="28408"/>
    <cellStyle name="ColStyle24 19 2 3 3" xfId="28409"/>
    <cellStyle name="ColStyle24 19 2 4" xfId="28410"/>
    <cellStyle name="ColStyle24 19 2 4 2" xfId="28411"/>
    <cellStyle name="ColStyle24 19 2 5" xfId="28412"/>
    <cellStyle name="ColStyle24 19 3" xfId="28413"/>
    <cellStyle name="ColStyle24 19 3 2" xfId="28414"/>
    <cellStyle name="ColStyle24 19 3 2 2" xfId="28415"/>
    <cellStyle name="ColStyle24 19 3 2 3" xfId="28416"/>
    <cellStyle name="ColStyle24 19 3 3" xfId="28417"/>
    <cellStyle name="ColStyle24 19 3 4" xfId="28418"/>
    <cellStyle name="ColStyle24 19 4" xfId="28419"/>
    <cellStyle name="ColStyle24 19 4 2" xfId="28420"/>
    <cellStyle name="ColStyle24 19 4 2 2" xfId="28421"/>
    <cellStyle name="ColStyle24 19 4 2 3" xfId="28422"/>
    <cellStyle name="ColStyle24 19 4 3" xfId="28423"/>
    <cellStyle name="ColStyle24 19 4 4" xfId="28424"/>
    <cellStyle name="ColStyle24 19 5" xfId="28425"/>
    <cellStyle name="ColStyle24 19 5 2" xfId="28426"/>
    <cellStyle name="ColStyle24 19 5 3" xfId="28427"/>
    <cellStyle name="ColStyle24 19 6" xfId="28428"/>
    <cellStyle name="ColStyle24 19 6 2" xfId="28429"/>
    <cellStyle name="ColStyle24 19 6 3" xfId="28430"/>
    <cellStyle name="ColStyle24 19 7" xfId="28431"/>
    <cellStyle name="ColStyle24 19 7 2" xfId="28432"/>
    <cellStyle name="ColStyle24 19 7 3" xfId="28433"/>
    <cellStyle name="ColStyle24 19 8" xfId="28434"/>
    <cellStyle name="ColStyle24 19 9" xfId="28435"/>
    <cellStyle name="ColStyle24 2" xfId="28436"/>
    <cellStyle name="ColStyle24 2 10" xfId="28437"/>
    <cellStyle name="ColStyle24 2 10 2" xfId="28438"/>
    <cellStyle name="ColStyle24 2 10 2 2" xfId="28439"/>
    <cellStyle name="ColStyle24 2 10 2 3" xfId="28440"/>
    <cellStyle name="ColStyle24 2 10 3" xfId="28441"/>
    <cellStyle name="ColStyle24 2 10 4" xfId="28442"/>
    <cellStyle name="ColStyle24 2 10 5" xfId="28443"/>
    <cellStyle name="ColStyle24 2 11" xfId="28444"/>
    <cellStyle name="ColStyle24 2 11 2" xfId="28445"/>
    <cellStyle name="ColStyle24 2 11 2 2" xfId="28446"/>
    <cellStyle name="ColStyle24 2 11 2 3" xfId="28447"/>
    <cellStyle name="ColStyle24 2 11 3" xfId="28448"/>
    <cellStyle name="ColStyle24 2 11 4" xfId="28449"/>
    <cellStyle name="ColStyle24 2 11 5" xfId="28450"/>
    <cellStyle name="ColStyle24 2 12" xfId="28451"/>
    <cellStyle name="ColStyle24 2 12 2" xfId="28452"/>
    <cellStyle name="ColStyle24 2 12 2 2" xfId="28453"/>
    <cellStyle name="ColStyle24 2 12 2 3" xfId="28454"/>
    <cellStyle name="ColStyle24 2 12 3" xfId="28455"/>
    <cellStyle name="ColStyle24 2 12 4" xfId="28456"/>
    <cellStyle name="ColStyle24 2 12 5" xfId="28457"/>
    <cellStyle name="ColStyle24 2 13" xfId="28458"/>
    <cellStyle name="ColStyle24 2 13 2" xfId="28459"/>
    <cellStyle name="ColStyle24 2 13 2 2" xfId="28460"/>
    <cellStyle name="ColStyle24 2 13 2 3" xfId="28461"/>
    <cellStyle name="ColStyle24 2 13 3" xfId="28462"/>
    <cellStyle name="ColStyle24 2 13 4" xfId="28463"/>
    <cellStyle name="ColStyle24 2 13 5" xfId="28464"/>
    <cellStyle name="ColStyle24 2 14" xfId="28465"/>
    <cellStyle name="ColStyle24 2 14 2" xfId="28466"/>
    <cellStyle name="ColStyle24 2 14 2 2" xfId="28467"/>
    <cellStyle name="ColStyle24 2 14 2 3" xfId="28468"/>
    <cellStyle name="ColStyle24 2 14 3" xfId="28469"/>
    <cellStyle name="ColStyle24 2 14 4" xfId="28470"/>
    <cellStyle name="ColStyle24 2 14 5" xfId="28471"/>
    <cellStyle name="ColStyle24 2 15" xfId="28472"/>
    <cellStyle name="ColStyle24 2 15 2" xfId="28473"/>
    <cellStyle name="ColStyle24 2 15 2 2" xfId="28474"/>
    <cellStyle name="ColStyle24 2 15 2 3" xfId="28475"/>
    <cellStyle name="ColStyle24 2 15 3" xfId="28476"/>
    <cellStyle name="ColStyle24 2 15 4" xfId="28477"/>
    <cellStyle name="ColStyle24 2 15 5" xfId="28478"/>
    <cellStyle name="ColStyle24 2 16" xfId="28479"/>
    <cellStyle name="ColStyle24 2 16 2" xfId="28480"/>
    <cellStyle name="ColStyle24 2 16 2 2" xfId="28481"/>
    <cellStyle name="ColStyle24 2 16 2 3" xfId="28482"/>
    <cellStyle name="ColStyle24 2 16 3" xfId="28483"/>
    <cellStyle name="ColStyle24 2 16 4" xfId="28484"/>
    <cellStyle name="ColStyle24 2 16 5" xfId="28485"/>
    <cellStyle name="ColStyle24 2 17" xfId="28486"/>
    <cellStyle name="ColStyle24 2 17 2" xfId="28487"/>
    <cellStyle name="ColStyle24 2 17 2 2" xfId="28488"/>
    <cellStyle name="ColStyle24 2 17 2 3" xfId="28489"/>
    <cellStyle name="ColStyle24 2 17 3" xfId="28490"/>
    <cellStyle name="ColStyle24 2 17 4" xfId="28491"/>
    <cellStyle name="ColStyle24 2 17 5" xfId="28492"/>
    <cellStyle name="ColStyle24 2 18" xfId="28493"/>
    <cellStyle name="ColStyle24 2 18 2" xfId="28494"/>
    <cellStyle name="ColStyle24 2 18 2 2" xfId="28495"/>
    <cellStyle name="ColStyle24 2 18 2 3" xfId="28496"/>
    <cellStyle name="ColStyle24 2 18 3" xfId="28497"/>
    <cellStyle name="ColStyle24 2 18 4" xfId="28498"/>
    <cellStyle name="ColStyle24 2 18 5" xfId="28499"/>
    <cellStyle name="ColStyle24 2 19" xfId="28500"/>
    <cellStyle name="ColStyle24 2 19 2" xfId="28501"/>
    <cellStyle name="ColStyle24 2 19 2 2" xfId="28502"/>
    <cellStyle name="ColStyle24 2 19 2 3" xfId="28503"/>
    <cellStyle name="ColStyle24 2 19 3" xfId="28504"/>
    <cellStyle name="ColStyle24 2 19 4" xfId="28505"/>
    <cellStyle name="ColStyle24 2 19 5" xfId="28506"/>
    <cellStyle name="ColStyle24 2 2" xfId="28507"/>
    <cellStyle name="ColStyle24 2 2 2" xfId="28508"/>
    <cellStyle name="ColStyle24 2 2 2 2" xfId="28509"/>
    <cellStyle name="ColStyle24 2 2 2 2 2" xfId="28510"/>
    <cellStyle name="ColStyle24 2 2 2 2 3" xfId="28511"/>
    <cellStyle name="ColStyle24 2 2 2 3" xfId="28512"/>
    <cellStyle name="ColStyle24 2 2 2 4" xfId="28513"/>
    <cellStyle name="ColStyle24 2 2 3" xfId="28514"/>
    <cellStyle name="ColStyle24 2 2 3 2" xfId="28515"/>
    <cellStyle name="ColStyle24 2 2 3 2 2" xfId="28516"/>
    <cellStyle name="ColStyle24 2 2 3 2 3" xfId="28517"/>
    <cellStyle name="ColStyle24 2 2 3 3" xfId="28518"/>
    <cellStyle name="ColStyle24 2 2 3 4" xfId="28519"/>
    <cellStyle name="ColStyle24 2 2 4" xfId="28520"/>
    <cellStyle name="ColStyle24 2 2 4 2" xfId="28521"/>
    <cellStyle name="ColStyle24 2 2 4 3" xfId="28522"/>
    <cellStyle name="ColStyle24 2 2 5" xfId="28523"/>
    <cellStyle name="ColStyle24 2 2 5 2" xfId="28524"/>
    <cellStyle name="ColStyle24 2 2 6" xfId="28525"/>
    <cellStyle name="ColStyle24 2 2 7" xfId="28526"/>
    <cellStyle name="ColStyle24 2 20" xfId="28527"/>
    <cellStyle name="ColStyle24 2 20 2" xfId="28528"/>
    <cellStyle name="ColStyle24 2 20 2 2" xfId="28529"/>
    <cellStyle name="ColStyle24 2 20 2 3" xfId="28530"/>
    <cellStyle name="ColStyle24 2 20 3" xfId="28531"/>
    <cellStyle name="ColStyle24 2 20 4" xfId="28532"/>
    <cellStyle name="ColStyle24 2 20 5" xfId="28533"/>
    <cellStyle name="ColStyle24 2 21" xfId="28534"/>
    <cellStyle name="ColStyle24 2 21 2" xfId="28535"/>
    <cellStyle name="ColStyle24 2 21 2 2" xfId="28536"/>
    <cellStyle name="ColStyle24 2 21 2 3" xfId="28537"/>
    <cellStyle name="ColStyle24 2 21 3" xfId="28538"/>
    <cellStyle name="ColStyle24 2 21 4" xfId="28539"/>
    <cellStyle name="ColStyle24 2 21 5" xfId="28540"/>
    <cellStyle name="ColStyle24 2 22" xfId="28541"/>
    <cellStyle name="ColStyle24 2 22 2" xfId="28542"/>
    <cellStyle name="ColStyle24 2 22 2 2" xfId="28543"/>
    <cellStyle name="ColStyle24 2 22 2 3" xfId="28544"/>
    <cellStyle name="ColStyle24 2 22 3" xfId="28545"/>
    <cellStyle name="ColStyle24 2 22 4" xfId="28546"/>
    <cellStyle name="ColStyle24 2 23" xfId="28547"/>
    <cellStyle name="ColStyle24 2 23 2" xfId="28548"/>
    <cellStyle name="ColStyle24 2 23 3" xfId="28549"/>
    <cellStyle name="ColStyle24 2 24" xfId="28550"/>
    <cellStyle name="ColStyle24 2 24 2" xfId="28551"/>
    <cellStyle name="ColStyle24 2 24 3" xfId="28552"/>
    <cellStyle name="ColStyle24 2 25" xfId="28553"/>
    <cellStyle name="ColStyle24 2 25 2" xfId="28554"/>
    <cellStyle name="ColStyle24 2 25 3" xfId="28555"/>
    <cellStyle name="ColStyle24 2 26" xfId="28556"/>
    <cellStyle name="ColStyle24 2 26 2" xfId="28557"/>
    <cellStyle name="ColStyle24 2 27" xfId="28558"/>
    <cellStyle name="ColStyle24 2 27 2" xfId="28559"/>
    <cellStyle name="ColStyle24 2 28" xfId="28560"/>
    <cellStyle name="ColStyle24 2 29" xfId="28561"/>
    <cellStyle name="ColStyle24 2 3" xfId="28562"/>
    <cellStyle name="ColStyle24 2 3 2" xfId="28563"/>
    <cellStyle name="ColStyle24 2 3 2 2" xfId="28564"/>
    <cellStyle name="ColStyle24 2 3 2 2 2" xfId="28565"/>
    <cellStyle name="ColStyle24 2 3 2 2 3" xfId="28566"/>
    <cellStyle name="ColStyle24 2 3 2 3" xfId="28567"/>
    <cellStyle name="ColStyle24 2 3 2 4" xfId="28568"/>
    <cellStyle name="ColStyle24 2 3 3" xfId="28569"/>
    <cellStyle name="ColStyle24 2 3 3 2" xfId="28570"/>
    <cellStyle name="ColStyle24 2 3 3 3" xfId="28571"/>
    <cellStyle name="ColStyle24 2 3 4" xfId="28572"/>
    <cellStyle name="ColStyle24 2 3 5" xfId="28573"/>
    <cellStyle name="ColStyle24 2 3 6" xfId="28574"/>
    <cellStyle name="ColStyle24 2 30" xfId="28575"/>
    <cellStyle name="ColStyle24 2 31" xfId="28576"/>
    <cellStyle name="ColStyle24 2 32" xfId="28577"/>
    <cellStyle name="ColStyle24 2 4" xfId="28578"/>
    <cellStyle name="ColStyle24 2 4 2" xfId="28579"/>
    <cellStyle name="ColStyle24 2 4 2 2" xfId="28580"/>
    <cellStyle name="ColStyle24 2 4 2 3" xfId="28581"/>
    <cellStyle name="ColStyle24 2 4 3" xfId="28582"/>
    <cellStyle name="ColStyle24 2 4 4" xfId="28583"/>
    <cellStyle name="ColStyle24 2 4 5" xfId="28584"/>
    <cellStyle name="ColStyle24 2 5" xfId="28585"/>
    <cellStyle name="ColStyle24 2 5 2" xfId="28586"/>
    <cellStyle name="ColStyle24 2 5 2 2" xfId="28587"/>
    <cellStyle name="ColStyle24 2 5 2 3" xfId="28588"/>
    <cellStyle name="ColStyle24 2 5 3" xfId="28589"/>
    <cellStyle name="ColStyle24 2 5 4" xfId="28590"/>
    <cellStyle name="ColStyle24 2 5 5" xfId="28591"/>
    <cellStyle name="ColStyle24 2 6" xfId="28592"/>
    <cellStyle name="ColStyle24 2 6 2" xfId="28593"/>
    <cellStyle name="ColStyle24 2 6 2 2" xfId="28594"/>
    <cellStyle name="ColStyle24 2 6 2 3" xfId="28595"/>
    <cellStyle name="ColStyle24 2 6 3" xfId="28596"/>
    <cellStyle name="ColStyle24 2 6 4" xfId="28597"/>
    <cellStyle name="ColStyle24 2 6 5" xfId="28598"/>
    <cellStyle name="ColStyle24 2 7" xfId="28599"/>
    <cellStyle name="ColStyle24 2 7 2" xfId="28600"/>
    <cellStyle name="ColStyle24 2 7 2 2" xfId="28601"/>
    <cellStyle name="ColStyle24 2 7 2 3" xfId="28602"/>
    <cellStyle name="ColStyle24 2 7 3" xfId="28603"/>
    <cellStyle name="ColStyle24 2 7 4" xfId="28604"/>
    <cellStyle name="ColStyle24 2 7 5" xfId="28605"/>
    <cellStyle name="ColStyle24 2 8" xfId="28606"/>
    <cellStyle name="ColStyle24 2 8 2" xfId="28607"/>
    <cellStyle name="ColStyle24 2 8 2 2" xfId="28608"/>
    <cellStyle name="ColStyle24 2 8 2 3" xfId="28609"/>
    <cellStyle name="ColStyle24 2 8 3" xfId="28610"/>
    <cellStyle name="ColStyle24 2 8 4" xfId="28611"/>
    <cellStyle name="ColStyle24 2 8 5" xfId="28612"/>
    <cellStyle name="ColStyle24 2 9" xfId="28613"/>
    <cellStyle name="ColStyle24 2 9 2" xfId="28614"/>
    <cellStyle name="ColStyle24 2 9 2 2" xfId="28615"/>
    <cellStyle name="ColStyle24 2 9 2 3" xfId="28616"/>
    <cellStyle name="ColStyle24 2 9 3" xfId="28617"/>
    <cellStyle name="ColStyle24 2 9 4" xfId="28618"/>
    <cellStyle name="ColStyle24 2 9 5" xfId="28619"/>
    <cellStyle name="ColStyle24 20" xfId="28620"/>
    <cellStyle name="ColStyle24 20 10" xfId="28621"/>
    <cellStyle name="ColStyle24 20 2" xfId="28622"/>
    <cellStyle name="ColStyle24 20 2 2" xfId="28623"/>
    <cellStyle name="ColStyle24 20 2 2 2" xfId="28624"/>
    <cellStyle name="ColStyle24 20 2 2 2 2" xfId="28625"/>
    <cellStyle name="ColStyle24 20 2 2 2 3" xfId="28626"/>
    <cellStyle name="ColStyle24 20 2 2 3" xfId="28627"/>
    <cellStyle name="ColStyle24 20 2 2 4" xfId="28628"/>
    <cellStyle name="ColStyle24 20 2 3" xfId="28629"/>
    <cellStyle name="ColStyle24 20 2 3 2" xfId="28630"/>
    <cellStyle name="ColStyle24 20 2 3 3" xfId="28631"/>
    <cellStyle name="ColStyle24 20 2 4" xfId="28632"/>
    <cellStyle name="ColStyle24 20 2 4 2" xfId="28633"/>
    <cellStyle name="ColStyle24 20 2 5" xfId="28634"/>
    <cellStyle name="ColStyle24 20 3" xfId="28635"/>
    <cellStyle name="ColStyle24 20 3 2" xfId="28636"/>
    <cellStyle name="ColStyle24 20 3 2 2" xfId="28637"/>
    <cellStyle name="ColStyle24 20 3 2 3" xfId="28638"/>
    <cellStyle name="ColStyle24 20 3 3" xfId="28639"/>
    <cellStyle name="ColStyle24 20 3 4" xfId="28640"/>
    <cellStyle name="ColStyle24 20 4" xfId="28641"/>
    <cellStyle name="ColStyle24 20 4 2" xfId="28642"/>
    <cellStyle name="ColStyle24 20 4 2 2" xfId="28643"/>
    <cellStyle name="ColStyle24 20 4 2 3" xfId="28644"/>
    <cellStyle name="ColStyle24 20 4 3" xfId="28645"/>
    <cellStyle name="ColStyle24 20 4 4" xfId="28646"/>
    <cellStyle name="ColStyle24 20 5" xfId="28647"/>
    <cellStyle name="ColStyle24 20 5 2" xfId="28648"/>
    <cellStyle name="ColStyle24 20 5 3" xfId="28649"/>
    <cellStyle name="ColStyle24 20 6" xfId="28650"/>
    <cellStyle name="ColStyle24 20 6 2" xfId="28651"/>
    <cellStyle name="ColStyle24 20 6 3" xfId="28652"/>
    <cellStyle name="ColStyle24 20 7" xfId="28653"/>
    <cellStyle name="ColStyle24 20 7 2" xfId="28654"/>
    <cellStyle name="ColStyle24 20 7 3" xfId="28655"/>
    <cellStyle name="ColStyle24 20 8" xfId="28656"/>
    <cellStyle name="ColStyle24 20 9" xfId="28657"/>
    <cellStyle name="ColStyle24 21" xfId="28658"/>
    <cellStyle name="ColStyle24 21 10" xfId="28659"/>
    <cellStyle name="ColStyle24 21 2" xfId="28660"/>
    <cellStyle name="ColStyle24 21 2 2" xfId="28661"/>
    <cellStyle name="ColStyle24 21 2 2 2" xfId="28662"/>
    <cellStyle name="ColStyle24 21 2 2 2 2" xfId="28663"/>
    <cellStyle name="ColStyle24 21 2 2 2 3" xfId="28664"/>
    <cellStyle name="ColStyle24 21 2 2 3" xfId="28665"/>
    <cellStyle name="ColStyle24 21 2 2 4" xfId="28666"/>
    <cellStyle name="ColStyle24 21 2 3" xfId="28667"/>
    <cellStyle name="ColStyle24 21 2 3 2" xfId="28668"/>
    <cellStyle name="ColStyle24 21 2 3 3" xfId="28669"/>
    <cellStyle name="ColStyle24 21 2 4" xfId="28670"/>
    <cellStyle name="ColStyle24 21 2 4 2" xfId="28671"/>
    <cellStyle name="ColStyle24 21 2 5" xfId="28672"/>
    <cellStyle name="ColStyle24 21 3" xfId="28673"/>
    <cellStyle name="ColStyle24 21 3 2" xfId="28674"/>
    <cellStyle name="ColStyle24 21 3 2 2" xfId="28675"/>
    <cellStyle name="ColStyle24 21 3 2 3" xfId="28676"/>
    <cellStyle name="ColStyle24 21 3 3" xfId="28677"/>
    <cellStyle name="ColStyle24 21 3 4" xfId="28678"/>
    <cellStyle name="ColStyle24 21 4" xfId="28679"/>
    <cellStyle name="ColStyle24 21 4 2" xfId="28680"/>
    <cellStyle name="ColStyle24 21 4 2 2" xfId="28681"/>
    <cellStyle name="ColStyle24 21 4 2 3" xfId="28682"/>
    <cellStyle name="ColStyle24 21 4 3" xfId="28683"/>
    <cellStyle name="ColStyle24 21 4 4" xfId="28684"/>
    <cellStyle name="ColStyle24 21 5" xfId="28685"/>
    <cellStyle name="ColStyle24 21 5 2" xfId="28686"/>
    <cellStyle name="ColStyle24 21 5 3" xfId="28687"/>
    <cellStyle name="ColStyle24 21 6" xfId="28688"/>
    <cellStyle name="ColStyle24 21 6 2" xfId="28689"/>
    <cellStyle name="ColStyle24 21 6 3" xfId="28690"/>
    <cellStyle name="ColStyle24 21 7" xfId="28691"/>
    <cellStyle name="ColStyle24 21 7 2" xfId="28692"/>
    <cellStyle name="ColStyle24 21 7 3" xfId="28693"/>
    <cellStyle name="ColStyle24 21 8" xfId="28694"/>
    <cellStyle name="ColStyle24 21 9" xfId="28695"/>
    <cellStyle name="ColStyle24 22" xfId="28696"/>
    <cellStyle name="ColStyle24 22 10" xfId="28697"/>
    <cellStyle name="ColStyle24 22 2" xfId="28698"/>
    <cellStyle name="ColStyle24 22 2 2" xfId="28699"/>
    <cellStyle name="ColStyle24 22 2 2 2" xfId="28700"/>
    <cellStyle name="ColStyle24 22 2 2 2 2" xfId="28701"/>
    <cellStyle name="ColStyle24 22 2 2 2 3" xfId="28702"/>
    <cellStyle name="ColStyle24 22 2 2 3" xfId="28703"/>
    <cellStyle name="ColStyle24 22 2 2 4" xfId="28704"/>
    <cellStyle name="ColStyle24 22 2 3" xfId="28705"/>
    <cellStyle name="ColStyle24 22 2 3 2" xfId="28706"/>
    <cellStyle name="ColStyle24 22 2 3 3" xfId="28707"/>
    <cellStyle name="ColStyle24 22 2 4" xfId="28708"/>
    <cellStyle name="ColStyle24 22 2 4 2" xfId="28709"/>
    <cellStyle name="ColStyle24 22 2 5" xfId="28710"/>
    <cellStyle name="ColStyle24 22 3" xfId="28711"/>
    <cellStyle name="ColStyle24 22 3 2" xfId="28712"/>
    <cellStyle name="ColStyle24 22 3 2 2" xfId="28713"/>
    <cellStyle name="ColStyle24 22 3 2 3" xfId="28714"/>
    <cellStyle name="ColStyle24 22 3 3" xfId="28715"/>
    <cellStyle name="ColStyle24 22 3 4" xfId="28716"/>
    <cellStyle name="ColStyle24 22 4" xfId="28717"/>
    <cellStyle name="ColStyle24 22 4 2" xfId="28718"/>
    <cellStyle name="ColStyle24 22 4 2 2" xfId="28719"/>
    <cellStyle name="ColStyle24 22 4 2 3" xfId="28720"/>
    <cellStyle name="ColStyle24 22 4 3" xfId="28721"/>
    <cellStyle name="ColStyle24 22 4 4" xfId="28722"/>
    <cellStyle name="ColStyle24 22 5" xfId="28723"/>
    <cellStyle name="ColStyle24 22 5 2" xfId="28724"/>
    <cellStyle name="ColStyle24 22 5 3" xfId="28725"/>
    <cellStyle name="ColStyle24 22 6" xfId="28726"/>
    <cellStyle name="ColStyle24 22 6 2" xfId="28727"/>
    <cellStyle name="ColStyle24 22 6 3" xfId="28728"/>
    <cellStyle name="ColStyle24 22 7" xfId="28729"/>
    <cellStyle name="ColStyle24 22 7 2" xfId="28730"/>
    <cellStyle name="ColStyle24 22 7 3" xfId="28731"/>
    <cellStyle name="ColStyle24 22 8" xfId="28732"/>
    <cellStyle name="ColStyle24 22 9" xfId="28733"/>
    <cellStyle name="ColStyle24 23" xfId="28734"/>
    <cellStyle name="ColStyle24 23 10" xfId="28735"/>
    <cellStyle name="ColStyle24 23 2" xfId="28736"/>
    <cellStyle name="ColStyle24 23 2 2" xfId="28737"/>
    <cellStyle name="ColStyle24 23 2 2 2" xfId="28738"/>
    <cellStyle name="ColStyle24 23 2 2 2 2" xfId="28739"/>
    <cellStyle name="ColStyle24 23 2 2 2 3" xfId="28740"/>
    <cellStyle name="ColStyle24 23 2 2 3" xfId="28741"/>
    <cellStyle name="ColStyle24 23 2 2 4" xfId="28742"/>
    <cellStyle name="ColStyle24 23 2 3" xfId="28743"/>
    <cellStyle name="ColStyle24 23 2 3 2" xfId="28744"/>
    <cellStyle name="ColStyle24 23 2 3 3" xfId="28745"/>
    <cellStyle name="ColStyle24 23 2 4" xfId="28746"/>
    <cellStyle name="ColStyle24 23 2 4 2" xfId="28747"/>
    <cellStyle name="ColStyle24 23 2 5" xfId="28748"/>
    <cellStyle name="ColStyle24 23 3" xfId="28749"/>
    <cellStyle name="ColStyle24 23 3 2" xfId="28750"/>
    <cellStyle name="ColStyle24 23 3 2 2" xfId="28751"/>
    <cellStyle name="ColStyle24 23 3 2 3" xfId="28752"/>
    <cellStyle name="ColStyle24 23 3 3" xfId="28753"/>
    <cellStyle name="ColStyle24 23 3 4" xfId="28754"/>
    <cellStyle name="ColStyle24 23 4" xfId="28755"/>
    <cellStyle name="ColStyle24 23 4 2" xfId="28756"/>
    <cellStyle name="ColStyle24 23 4 2 2" xfId="28757"/>
    <cellStyle name="ColStyle24 23 4 2 3" xfId="28758"/>
    <cellStyle name="ColStyle24 23 4 3" xfId="28759"/>
    <cellStyle name="ColStyle24 23 4 4" xfId="28760"/>
    <cellStyle name="ColStyle24 23 5" xfId="28761"/>
    <cellStyle name="ColStyle24 23 5 2" xfId="28762"/>
    <cellStyle name="ColStyle24 23 5 3" xfId="28763"/>
    <cellStyle name="ColStyle24 23 6" xfId="28764"/>
    <cellStyle name="ColStyle24 23 6 2" xfId="28765"/>
    <cellStyle name="ColStyle24 23 6 3" xfId="28766"/>
    <cellStyle name="ColStyle24 23 7" xfId="28767"/>
    <cellStyle name="ColStyle24 23 7 2" xfId="28768"/>
    <cellStyle name="ColStyle24 23 7 3" xfId="28769"/>
    <cellStyle name="ColStyle24 23 8" xfId="28770"/>
    <cellStyle name="ColStyle24 23 9" xfId="28771"/>
    <cellStyle name="ColStyle24 24" xfId="28772"/>
    <cellStyle name="ColStyle24 24 10" xfId="28773"/>
    <cellStyle name="ColStyle24 24 2" xfId="28774"/>
    <cellStyle name="ColStyle24 24 2 2" xfId="28775"/>
    <cellStyle name="ColStyle24 24 2 2 2" xfId="28776"/>
    <cellStyle name="ColStyle24 24 2 2 2 2" xfId="28777"/>
    <cellStyle name="ColStyle24 24 2 2 2 3" xfId="28778"/>
    <cellStyle name="ColStyle24 24 2 2 3" xfId="28779"/>
    <cellStyle name="ColStyle24 24 2 2 4" xfId="28780"/>
    <cellStyle name="ColStyle24 24 2 3" xfId="28781"/>
    <cellStyle name="ColStyle24 24 2 3 2" xfId="28782"/>
    <cellStyle name="ColStyle24 24 2 3 3" xfId="28783"/>
    <cellStyle name="ColStyle24 24 2 4" xfId="28784"/>
    <cellStyle name="ColStyle24 24 2 4 2" xfId="28785"/>
    <cellStyle name="ColStyle24 24 2 5" xfId="28786"/>
    <cellStyle name="ColStyle24 24 3" xfId="28787"/>
    <cellStyle name="ColStyle24 24 3 2" xfId="28788"/>
    <cellStyle name="ColStyle24 24 3 2 2" xfId="28789"/>
    <cellStyle name="ColStyle24 24 3 2 3" xfId="28790"/>
    <cellStyle name="ColStyle24 24 3 3" xfId="28791"/>
    <cellStyle name="ColStyle24 24 3 4" xfId="28792"/>
    <cellStyle name="ColStyle24 24 4" xfId="28793"/>
    <cellStyle name="ColStyle24 24 4 2" xfId="28794"/>
    <cellStyle name="ColStyle24 24 4 2 2" xfId="28795"/>
    <cellStyle name="ColStyle24 24 4 2 3" xfId="28796"/>
    <cellStyle name="ColStyle24 24 4 3" xfId="28797"/>
    <cellStyle name="ColStyle24 24 4 4" xfId="28798"/>
    <cellStyle name="ColStyle24 24 5" xfId="28799"/>
    <cellStyle name="ColStyle24 24 5 2" xfId="28800"/>
    <cellStyle name="ColStyle24 24 5 3" xfId="28801"/>
    <cellStyle name="ColStyle24 24 6" xfId="28802"/>
    <cellStyle name="ColStyle24 24 6 2" xfId="28803"/>
    <cellStyle name="ColStyle24 24 6 3" xfId="28804"/>
    <cellStyle name="ColStyle24 24 7" xfId="28805"/>
    <cellStyle name="ColStyle24 24 7 2" xfId="28806"/>
    <cellStyle name="ColStyle24 24 7 3" xfId="28807"/>
    <cellStyle name="ColStyle24 24 8" xfId="28808"/>
    <cellStyle name="ColStyle24 24 9" xfId="28809"/>
    <cellStyle name="ColStyle24 25" xfId="28810"/>
    <cellStyle name="ColStyle24 25 2" xfId="28811"/>
    <cellStyle name="ColStyle24 25 2 2" xfId="28812"/>
    <cellStyle name="ColStyle24 25 2 2 2" xfId="28813"/>
    <cellStyle name="ColStyle24 25 2 2 2 2" xfId="28814"/>
    <cellStyle name="ColStyle24 25 2 2 2 3" xfId="28815"/>
    <cellStyle name="ColStyle24 25 2 2 3" xfId="28816"/>
    <cellStyle name="ColStyle24 25 2 2 4" xfId="28817"/>
    <cellStyle name="ColStyle24 25 2 3" xfId="28818"/>
    <cellStyle name="ColStyle24 25 2 3 2" xfId="28819"/>
    <cellStyle name="ColStyle24 25 2 3 3" xfId="28820"/>
    <cellStyle name="ColStyle24 25 2 4" xfId="28821"/>
    <cellStyle name="ColStyle24 25 2 4 2" xfId="28822"/>
    <cellStyle name="ColStyle24 25 2 5" xfId="28823"/>
    <cellStyle name="ColStyle24 25 3" xfId="28824"/>
    <cellStyle name="ColStyle24 25 3 2" xfId="28825"/>
    <cellStyle name="ColStyle24 25 3 2 2" xfId="28826"/>
    <cellStyle name="ColStyle24 25 3 2 3" xfId="28827"/>
    <cellStyle name="ColStyle24 25 3 3" xfId="28828"/>
    <cellStyle name="ColStyle24 25 3 4" xfId="28829"/>
    <cellStyle name="ColStyle24 25 4" xfId="28830"/>
    <cellStyle name="ColStyle24 25 4 2" xfId="28831"/>
    <cellStyle name="ColStyle24 25 4 3" xfId="28832"/>
    <cellStyle name="ColStyle24 25 5" xfId="28833"/>
    <cellStyle name="ColStyle24 25 5 2" xfId="28834"/>
    <cellStyle name="ColStyle24 25 5 3" xfId="28835"/>
    <cellStyle name="ColStyle24 25 6" xfId="28836"/>
    <cellStyle name="ColStyle24 25 6 2" xfId="28837"/>
    <cellStyle name="ColStyle24 25 6 3" xfId="28838"/>
    <cellStyle name="ColStyle24 25 7" xfId="28839"/>
    <cellStyle name="ColStyle24 25 8" xfId="28840"/>
    <cellStyle name="ColStyle24 26" xfId="28841"/>
    <cellStyle name="ColStyle24 26 2" xfId="28842"/>
    <cellStyle name="ColStyle24 26 2 2" xfId="28843"/>
    <cellStyle name="ColStyle24 26 2 2 2" xfId="28844"/>
    <cellStyle name="ColStyle24 26 2 2 2 2" xfId="28845"/>
    <cellStyle name="ColStyle24 26 2 2 2 3" xfId="28846"/>
    <cellStyle name="ColStyle24 26 2 2 3" xfId="28847"/>
    <cellStyle name="ColStyle24 26 2 2 4" xfId="28848"/>
    <cellStyle name="ColStyle24 26 2 3" xfId="28849"/>
    <cellStyle name="ColStyle24 26 2 3 2" xfId="28850"/>
    <cellStyle name="ColStyle24 26 2 3 3" xfId="28851"/>
    <cellStyle name="ColStyle24 26 2 4" xfId="28852"/>
    <cellStyle name="ColStyle24 26 2 4 2" xfId="28853"/>
    <cellStyle name="ColStyle24 26 2 5" xfId="28854"/>
    <cellStyle name="ColStyle24 26 3" xfId="28855"/>
    <cellStyle name="ColStyle24 26 3 2" xfId="28856"/>
    <cellStyle name="ColStyle24 26 3 2 2" xfId="28857"/>
    <cellStyle name="ColStyle24 26 3 2 3" xfId="28858"/>
    <cellStyle name="ColStyle24 26 3 3" xfId="28859"/>
    <cellStyle name="ColStyle24 26 3 4" xfId="28860"/>
    <cellStyle name="ColStyle24 26 4" xfId="28861"/>
    <cellStyle name="ColStyle24 26 4 2" xfId="28862"/>
    <cellStyle name="ColStyle24 26 4 3" xfId="28863"/>
    <cellStyle name="ColStyle24 26 5" xfId="28864"/>
    <cellStyle name="ColStyle24 26 5 2" xfId="28865"/>
    <cellStyle name="ColStyle24 26 6" xfId="28866"/>
    <cellStyle name="ColStyle24 27" xfId="28867"/>
    <cellStyle name="ColStyle24 27 2" xfId="28868"/>
    <cellStyle name="ColStyle24 27 2 2" xfId="28869"/>
    <cellStyle name="ColStyle24 27 2 2 2" xfId="28870"/>
    <cellStyle name="ColStyle24 27 2 2 2 2" xfId="28871"/>
    <cellStyle name="ColStyle24 27 2 2 2 3" xfId="28872"/>
    <cellStyle name="ColStyle24 27 2 2 3" xfId="28873"/>
    <cellStyle name="ColStyle24 27 2 2 4" xfId="28874"/>
    <cellStyle name="ColStyle24 27 2 3" xfId="28875"/>
    <cellStyle name="ColStyle24 27 2 3 2" xfId="28876"/>
    <cellStyle name="ColStyle24 27 2 3 3" xfId="28877"/>
    <cellStyle name="ColStyle24 27 2 4" xfId="28878"/>
    <cellStyle name="ColStyle24 27 2 4 2" xfId="28879"/>
    <cellStyle name="ColStyle24 27 2 5" xfId="28880"/>
    <cellStyle name="ColStyle24 27 3" xfId="28881"/>
    <cellStyle name="ColStyle24 27 3 2" xfId="28882"/>
    <cellStyle name="ColStyle24 27 3 2 2" xfId="28883"/>
    <cellStyle name="ColStyle24 27 3 2 3" xfId="28884"/>
    <cellStyle name="ColStyle24 27 3 3" xfId="28885"/>
    <cellStyle name="ColStyle24 27 3 4" xfId="28886"/>
    <cellStyle name="ColStyle24 27 4" xfId="28887"/>
    <cellStyle name="ColStyle24 27 4 2" xfId="28888"/>
    <cellStyle name="ColStyle24 27 4 3" xfId="28889"/>
    <cellStyle name="ColStyle24 27 5" xfId="28890"/>
    <cellStyle name="ColStyle24 27 5 2" xfId="28891"/>
    <cellStyle name="ColStyle24 27 6" xfId="28892"/>
    <cellStyle name="ColStyle24 28" xfId="28893"/>
    <cellStyle name="ColStyle24 28 2" xfId="28894"/>
    <cellStyle name="ColStyle24 28 2 2" xfId="28895"/>
    <cellStyle name="ColStyle24 28 2 2 2" xfId="28896"/>
    <cellStyle name="ColStyle24 28 2 2 2 2" xfId="28897"/>
    <cellStyle name="ColStyle24 28 2 2 2 3" xfId="28898"/>
    <cellStyle name="ColStyle24 28 2 2 3" xfId="28899"/>
    <cellStyle name="ColStyle24 28 2 2 4" xfId="28900"/>
    <cellStyle name="ColStyle24 28 2 3" xfId="28901"/>
    <cellStyle name="ColStyle24 28 2 3 2" xfId="28902"/>
    <cellStyle name="ColStyle24 28 2 3 3" xfId="28903"/>
    <cellStyle name="ColStyle24 28 2 4" xfId="28904"/>
    <cellStyle name="ColStyle24 28 2 4 2" xfId="28905"/>
    <cellStyle name="ColStyle24 28 2 5" xfId="28906"/>
    <cellStyle name="ColStyle24 28 3" xfId="28907"/>
    <cellStyle name="ColStyle24 28 3 2" xfId="28908"/>
    <cellStyle name="ColStyle24 28 3 2 2" xfId="28909"/>
    <cellStyle name="ColStyle24 28 3 2 3" xfId="28910"/>
    <cellStyle name="ColStyle24 28 3 3" xfId="28911"/>
    <cellStyle name="ColStyle24 28 3 4" xfId="28912"/>
    <cellStyle name="ColStyle24 28 4" xfId="28913"/>
    <cellStyle name="ColStyle24 28 4 2" xfId="28914"/>
    <cellStyle name="ColStyle24 28 4 3" xfId="28915"/>
    <cellStyle name="ColStyle24 28 5" xfId="28916"/>
    <cellStyle name="ColStyle24 28 5 2" xfId="28917"/>
    <cellStyle name="ColStyle24 28 6" xfId="28918"/>
    <cellStyle name="ColStyle24 29" xfId="28919"/>
    <cellStyle name="ColStyle24 29 2" xfId="28920"/>
    <cellStyle name="ColStyle24 29 2 2" xfId="28921"/>
    <cellStyle name="ColStyle24 29 2 2 2" xfId="28922"/>
    <cellStyle name="ColStyle24 29 2 2 2 2" xfId="28923"/>
    <cellStyle name="ColStyle24 29 2 2 2 3" xfId="28924"/>
    <cellStyle name="ColStyle24 29 2 2 3" xfId="28925"/>
    <cellStyle name="ColStyle24 29 2 2 4" xfId="28926"/>
    <cellStyle name="ColStyle24 29 2 3" xfId="28927"/>
    <cellStyle name="ColStyle24 29 2 3 2" xfId="28928"/>
    <cellStyle name="ColStyle24 29 2 3 3" xfId="28929"/>
    <cellStyle name="ColStyle24 29 2 4" xfId="28930"/>
    <cellStyle name="ColStyle24 29 2 4 2" xfId="28931"/>
    <cellStyle name="ColStyle24 29 2 5" xfId="28932"/>
    <cellStyle name="ColStyle24 29 3" xfId="28933"/>
    <cellStyle name="ColStyle24 29 3 2" xfId="28934"/>
    <cellStyle name="ColStyle24 29 3 2 2" xfId="28935"/>
    <cellStyle name="ColStyle24 29 3 2 3" xfId="28936"/>
    <cellStyle name="ColStyle24 29 3 3" xfId="28937"/>
    <cellStyle name="ColStyle24 29 3 4" xfId="28938"/>
    <cellStyle name="ColStyle24 29 4" xfId="28939"/>
    <cellStyle name="ColStyle24 29 4 2" xfId="28940"/>
    <cellStyle name="ColStyle24 29 4 3" xfId="28941"/>
    <cellStyle name="ColStyle24 29 5" xfId="28942"/>
    <cellStyle name="ColStyle24 29 5 2" xfId="28943"/>
    <cellStyle name="ColStyle24 29 6" xfId="28944"/>
    <cellStyle name="ColStyle24 3" xfId="28945"/>
    <cellStyle name="ColStyle24 3 10" xfId="28946"/>
    <cellStyle name="ColStyle24 3 10 2" xfId="28947"/>
    <cellStyle name="ColStyle24 3 10 2 2" xfId="28948"/>
    <cellStyle name="ColStyle24 3 10 2 3" xfId="28949"/>
    <cellStyle name="ColStyle24 3 10 3" xfId="28950"/>
    <cellStyle name="ColStyle24 3 10 4" xfId="28951"/>
    <cellStyle name="ColStyle24 3 10 5" xfId="28952"/>
    <cellStyle name="ColStyle24 3 11" xfId="28953"/>
    <cellStyle name="ColStyle24 3 11 2" xfId="28954"/>
    <cellStyle name="ColStyle24 3 11 2 2" xfId="28955"/>
    <cellStyle name="ColStyle24 3 11 2 3" xfId="28956"/>
    <cellStyle name="ColStyle24 3 11 3" xfId="28957"/>
    <cellStyle name="ColStyle24 3 11 4" xfId="28958"/>
    <cellStyle name="ColStyle24 3 11 5" xfId="28959"/>
    <cellStyle name="ColStyle24 3 12" xfId="28960"/>
    <cellStyle name="ColStyle24 3 12 2" xfId="28961"/>
    <cellStyle name="ColStyle24 3 12 2 2" xfId="28962"/>
    <cellStyle name="ColStyle24 3 12 2 3" xfId="28963"/>
    <cellStyle name="ColStyle24 3 12 3" xfId="28964"/>
    <cellStyle name="ColStyle24 3 12 4" xfId="28965"/>
    <cellStyle name="ColStyle24 3 12 5" xfId="28966"/>
    <cellStyle name="ColStyle24 3 13" xfId="28967"/>
    <cellStyle name="ColStyle24 3 13 2" xfId="28968"/>
    <cellStyle name="ColStyle24 3 13 2 2" xfId="28969"/>
    <cellStyle name="ColStyle24 3 13 2 3" xfId="28970"/>
    <cellStyle name="ColStyle24 3 13 3" xfId="28971"/>
    <cellStyle name="ColStyle24 3 13 4" xfId="28972"/>
    <cellStyle name="ColStyle24 3 13 5" xfId="28973"/>
    <cellStyle name="ColStyle24 3 14" xfId="28974"/>
    <cellStyle name="ColStyle24 3 14 2" xfId="28975"/>
    <cellStyle name="ColStyle24 3 14 2 2" xfId="28976"/>
    <cellStyle name="ColStyle24 3 14 2 3" xfId="28977"/>
    <cellStyle name="ColStyle24 3 14 3" xfId="28978"/>
    <cellStyle name="ColStyle24 3 14 4" xfId="28979"/>
    <cellStyle name="ColStyle24 3 14 5" xfId="28980"/>
    <cellStyle name="ColStyle24 3 15" xfId="28981"/>
    <cellStyle name="ColStyle24 3 15 2" xfId="28982"/>
    <cellStyle name="ColStyle24 3 15 2 2" xfId="28983"/>
    <cellStyle name="ColStyle24 3 15 2 3" xfId="28984"/>
    <cellStyle name="ColStyle24 3 15 3" xfId="28985"/>
    <cellStyle name="ColStyle24 3 15 4" xfId="28986"/>
    <cellStyle name="ColStyle24 3 15 5" xfId="28987"/>
    <cellStyle name="ColStyle24 3 16" xfId="28988"/>
    <cellStyle name="ColStyle24 3 16 2" xfId="28989"/>
    <cellStyle name="ColStyle24 3 16 2 2" xfId="28990"/>
    <cellStyle name="ColStyle24 3 16 2 3" xfId="28991"/>
    <cellStyle name="ColStyle24 3 16 3" xfId="28992"/>
    <cellStyle name="ColStyle24 3 16 4" xfId="28993"/>
    <cellStyle name="ColStyle24 3 16 5" xfId="28994"/>
    <cellStyle name="ColStyle24 3 17" xfId="28995"/>
    <cellStyle name="ColStyle24 3 17 2" xfId="28996"/>
    <cellStyle name="ColStyle24 3 17 2 2" xfId="28997"/>
    <cellStyle name="ColStyle24 3 17 2 3" xfId="28998"/>
    <cellStyle name="ColStyle24 3 17 3" xfId="28999"/>
    <cellStyle name="ColStyle24 3 17 4" xfId="29000"/>
    <cellStyle name="ColStyle24 3 17 5" xfId="29001"/>
    <cellStyle name="ColStyle24 3 18" xfId="29002"/>
    <cellStyle name="ColStyle24 3 18 2" xfId="29003"/>
    <cellStyle name="ColStyle24 3 18 2 2" xfId="29004"/>
    <cellStyle name="ColStyle24 3 18 2 3" xfId="29005"/>
    <cellStyle name="ColStyle24 3 18 3" xfId="29006"/>
    <cellStyle name="ColStyle24 3 18 4" xfId="29007"/>
    <cellStyle name="ColStyle24 3 18 5" xfId="29008"/>
    <cellStyle name="ColStyle24 3 19" xfId="29009"/>
    <cellStyle name="ColStyle24 3 19 2" xfId="29010"/>
    <cellStyle name="ColStyle24 3 19 2 2" xfId="29011"/>
    <cellStyle name="ColStyle24 3 19 2 3" xfId="29012"/>
    <cellStyle name="ColStyle24 3 19 3" xfId="29013"/>
    <cellStyle name="ColStyle24 3 19 4" xfId="29014"/>
    <cellStyle name="ColStyle24 3 19 5" xfId="29015"/>
    <cellStyle name="ColStyle24 3 2" xfId="29016"/>
    <cellStyle name="ColStyle24 3 2 2" xfId="29017"/>
    <cellStyle name="ColStyle24 3 2 2 2" xfId="29018"/>
    <cellStyle name="ColStyle24 3 2 2 2 2" xfId="29019"/>
    <cellStyle name="ColStyle24 3 2 2 2 3" xfId="29020"/>
    <cellStyle name="ColStyle24 3 2 2 3" xfId="29021"/>
    <cellStyle name="ColStyle24 3 2 2 4" xfId="29022"/>
    <cellStyle name="ColStyle24 3 2 3" xfId="29023"/>
    <cellStyle name="ColStyle24 3 2 3 2" xfId="29024"/>
    <cellStyle name="ColStyle24 3 2 3 2 2" xfId="29025"/>
    <cellStyle name="ColStyle24 3 2 3 2 3" xfId="29026"/>
    <cellStyle name="ColStyle24 3 2 3 3" xfId="29027"/>
    <cellStyle name="ColStyle24 3 2 3 4" xfId="29028"/>
    <cellStyle name="ColStyle24 3 2 4" xfId="29029"/>
    <cellStyle name="ColStyle24 3 2 4 2" xfId="29030"/>
    <cellStyle name="ColStyle24 3 2 4 3" xfId="29031"/>
    <cellStyle name="ColStyle24 3 2 5" xfId="29032"/>
    <cellStyle name="ColStyle24 3 2 5 2" xfId="29033"/>
    <cellStyle name="ColStyle24 3 2 6" xfId="29034"/>
    <cellStyle name="ColStyle24 3 2 7" xfId="29035"/>
    <cellStyle name="ColStyle24 3 20" xfId="29036"/>
    <cellStyle name="ColStyle24 3 20 2" xfId="29037"/>
    <cellStyle name="ColStyle24 3 20 2 2" xfId="29038"/>
    <cellStyle name="ColStyle24 3 20 2 3" xfId="29039"/>
    <cellStyle name="ColStyle24 3 20 3" xfId="29040"/>
    <cellStyle name="ColStyle24 3 20 4" xfId="29041"/>
    <cellStyle name="ColStyle24 3 20 5" xfId="29042"/>
    <cellStyle name="ColStyle24 3 21" xfId="29043"/>
    <cellStyle name="ColStyle24 3 21 2" xfId="29044"/>
    <cellStyle name="ColStyle24 3 21 2 2" xfId="29045"/>
    <cellStyle name="ColStyle24 3 21 2 3" xfId="29046"/>
    <cellStyle name="ColStyle24 3 21 3" xfId="29047"/>
    <cellStyle name="ColStyle24 3 21 4" xfId="29048"/>
    <cellStyle name="ColStyle24 3 21 5" xfId="29049"/>
    <cellStyle name="ColStyle24 3 22" xfId="29050"/>
    <cellStyle name="ColStyle24 3 22 2" xfId="29051"/>
    <cellStyle name="ColStyle24 3 22 2 2" xfId="29052"/>
    <cellStyle name="ColStyle24 3 22 2 3" xfId="29053"/>
    <cellStyle name="ColStyle24 3 22 3" xfId="29054"/>
    <cellStyle name="ColStyle24 3 22 4" xfId="29055"/>
    <cellStyle name="ColStyle24 3 23" xfId="29056"/>
    <cellStyle name="ColStyle24 3 23 2" xfId="29057"/>
    <cellStyle name="ColStyle24 3 23 3" xfId="29058"/>
    <cellStyle name="ColStyle24 3 24" xfId="29059"/>
    <cellStyle name="ColStyle24 3 24 2" xfId="29060"/>
    <cellStyle name="ColStyle24 3 24 3" xfId="29061"/>
    <cellStyle name="ColStyle24 3 25" xfId="29062"/>
    <cellStyle name="ColStyle24 3 25 2" xfId="29063"/>
    <cellStyle name="ColStyle24 3 25 3" xfId="29064"/>
    <cellStyle name="ColStyle24 3 26" xfId="29065"/>
    <cellStyle name="ColStyle24 3 26 2" xfId="29066"/>
    <cellStyle name="ColStyle24 3 27" xfId="29067"/>
    <cellStyle name="ColStyle24 3 27 2" xfId="29068"/>
    <cellStyle name="ColStyle24 3 28" xfId="29069"/>
    <cellStyle name="ColStyle24 3 29" xfId="29070"/>
    <cellStyle name="ColStyle24 3 3" xfId="29071"/>
    <cellStyle name="ColStyle24 3 3 2" xfId="29072"/>
    <cellStyle name="ColStyle24 3 3 2 2" xfId="29073"/>
    <cellStyle name="ColStyle24 3 3 2 2 2" xfId="29074"/>
    <cellStyle name="ColStyle24 3 3 2 2 3" xfId="29075"/>
    <cellStyle name="ColStyle24 3 3 2 3" xfId="29076"/>
    <cellStyle name="ColStyle24 3 3 2 4" xfId="29077"/>
    <cellStyle name="ColStyle24 3 3 3" xfId="29078"/>
    <cellStyle name="ColStyle24 3 3 3 2" xfId="29079"/>
    <cellStyle name="ColStyle24 3 3 3 3" xfId="29080"/>
    <cellStyle name="ColStyle24 3 3 4" xfId="29081"/>
    <cellStyle name="ColStyle24 3 3 5" xfId="29082"/>
    <cellStyle name="ColStyle24 3 3 6" xfId="29083"/>
    <cellStyle name="ColStyle24 3 30" xfId="29084"/>
    <cellStyle name="ColStyle24 3 31" xfId="29085"/>
    <cellStyle name="ColStyle24 3 32" xfId="29086"/>
    <cellStyle name="ColStyle24 3 4" xfId="29087"/>
    <cellStyle name="ColStyle24 3 4 2" xfId="29088"/>
    <cellStyle name="ColStyle24 3 4 2 2" xfId="29089"/>
    <cellStyle name="ColStyle24 3 4 2 3" xfId="29090"/>
    <cellStyle name="ColStyle24 3 4 3" xfId="29091"/>
    <cellStyle name="ColStyle24 3 4 4" xfId="29092"/>
    <cellStyle name="ColStyle24 3 4 5" xfId="29093"/>
    <cellStyle name="ColStyle24 3 5" xfId="29094"/>
    <cellStyle name="ColStyle24 3 5 2" xfId="29095"/>
    <cellStyle name="ColStyle24 3 5 2 2" xfId="29096"/>
    <cellStyle name="ColStyle24 3 5 2 3" xfId="29097"/>
    <cellStyle name="ColStyle24 3 5 3" xfId="29098"/>
    <cellStyle name="ColStyle24 3 5 4" xfId="29099"/>
    <cellStyle name="ColStyle24 3 5 5" xfId="29100"/>
    <cellStyle name="ColStyle24 3 6" xfId="29101"/>
    <cellStyle name="ColStyle24 3 6 2" xfId="29102"/>
    <cellStyle name="ColStyle24 3 6 2 2" xfId="29103"/>
    <cellStyle name="ColStyle24 3 6 2 3" xfId="29104"/>
    <cellStyle name="ColStyle24 3 6 3" xfId="29105"/>
    <cellStyle name="ColStyle24 3 6 4" xfId="29106"/>
    <cellStyle name="ColStyle24 3 6 5" xfId="29107"/>
    <cellStyle name="ColStyle24 3 7" xfId="29108"/>
    <cellStyle name="ColStyle24 3 7 2" xfId="29109"/>
    <cellStyle name="ColStyle24 3 7 2 2" xfId="29110"/>
    <cellStyle name="ColStyle24 3 7 2 3" xfId="29111"/>
    <cellStyle name="ColStyle24 3 7 3" xfId="29112"/>
    <cellStyle name="ColStyle24 3 7 4" xfId="29113"/>
    <cellStyle name="ColStyle24 3 7 5" xfId="29114"/>
    <cellStyle name="ColStyle24 3 8" xfId="29115"/>
    <cellStyle name="ColStyle24 3 8 2" xfId="29116"/>
    <cellStyle name="ColStyle24 3 8 2 2" xfId="29117"/>
    <cellStyle name="ColStyle24 3 8 2 3" xfId="29118"/>
    <cellStyle name="ColStyle24 3 8 3" xfId="29119"/>
    <cellStyle name="ColStyle24 3 8 4" xfId="29120"/>
    <cellStyle name="ColStyle24 3 8 5" xfId="29121"/>
    <cellStyle name="ColStyle24 3 9" xfId="29122"/>
    <cellStyle name="ColStyle24 3 9 2" xfId="29123"/>
    <cellStyle name="ColStyle24 3 9 2 2" xfId="29124"/>
    <cellStyle name="ColStyle24 3 9 2 3" xfId="29125"/>
    <cellStyle name="ColStyle24 3 9 3" xfId="29126"/>
    <cellStyle name="ColStyle24 3 9 4" xfId="29127"/>
    <cellStyle name="ColStyle24 3 9 5" xfId="29128"/>
    <cellStyle name="ColStyle24 30" xfId="29129"/>
    <cellStyle name="ColStyle24 30 2" xfId="29130"/>
    <cellStyle name="ColStyle24 30 2 2" xfId="29131"/>
    <cellStyle name="ColStyle24 30 2 2 2" xfId="29132"/>
    <cellStyle name="ColStyle24 30 2 2 2 2" xfId="29133"/>
    <cellStyle name="ColStyle24 30 2 2 2 3" xfId="29134"/>
    <cellStyle name="ColStyle24 30 2 2 3" xfId="29135"/>
    <cellStyle name="ColStyle24 30 2 2 4" xfId="29136"/>
    <cellStyle name="ColStyle24 30 2 3" xfId="29137"/>
    <cellStyle name="ColStyle24 30 2 3 2" xfId="29138"/>
    <cellStyle name="ColStyle24 30 2 3 3" xfId="29139"/>
    <cellStyle name="ColStyle24 30 2 4" xfId="29140"/>
    <cellStyle name="ColStyle24 30 2 4 2" xfId="29141"/>
    <cellStyle name="ColStyle24 30 2 5" xfId="29142"/>
    <cellStyle name="ColStyle24 30 3" xfId="29143"/>
    <cellStyle name="ColStyle24 30 3 2" xfId="29144"/>
    <cellStyle name="ColStyle24 30 3 2 2" xfId="29145"/>
    <cellStyle name="ColStyle24 30 3 2 3" xfId="29146"/>
    <cellStyle name="ColStyle24 30 3 3" xfId="29147"/>
    <cellStyle name="ColStyle24 30 3 4" xfId="29148"/>
    <cellStyle name="ColStyle24 30 4" xfId="29149"/>
    <cellStyle name="ColStyle24 30 4 2" xfId="29150"/>
    <cellStyle name="ColStyle24 30 4 3" xfId="29151"/>
    <cellStyle name="ColStyle24 30 5" xfId="29152"/>
    <cellStyle name="ColStyle24 30 5 2" xfId="29153"/>
    <cellStyle name="ColStyle24 30 6" xfId="29154"/>
    <cellStyle name="ColStyle24 31" xfId="29155"/>
    <cellStyle name="ColStyle24 31 2" xfId="29156"/>
    <cellStyle name="ColStyle24 31 2 2" xfId="29157"/>
    <cellStyle name="ColStyle24 31 2 2 2" xfId="29158"/>
    <cellStyle name="ColStyle24 31 2 2 2 2" xfId="29159"/>
    <cellStyle name="ColStyle24 31 2 2 2 3" xfId="29160"/>
    <cellStyle name="ColStyle24 31 2 2 3" xfId="29161"/>
    <cellStyle name="ColStyle24 31 2 2 4" xfId="29162"/>
    <cellStyle name="ColStyle24 31 2 3" xfId="29163"/>
    <cellStyle name="ColStyle24 31 2 3 2" xfId="29164"/>
    <cellStyle name="ColStyle24 31 2 3 3" xfId="29165"/>
    <cellStyle name="ColStyle24 31 2 4" xfId="29166"/>
    <cellStyle name="ColStyle24 31 2 4 2" xfId="29167"/>
    <cellStyle name="ColStyle24 31 2 5" xfId="29168"/>
    <cellStyle name="ColStyle24 31 3" xfId="29169"/>
    <cellStyle name="ColStyle24 31 3 2" xfId="29170"/>
    <cellStyle name="ColStyle24 31 3 2 2" xfId="29171"/>
    <cellStyle name="ColStyle24 31 3 2 3" xfId="29172"/>
    <cellStyle name="ColStyle24 31 3 3" xfId="29173"/>
    <cellStyle name="ColStyle24 31 3 4" xfId="29174"/>
    <cellStyle name="ColStyle24 31 4" xfId="29175"/>
    <cellStyle name="ColStyle24 31 4 2" xfId="29176"/>
    <cellStyle name="ColStyle24 31 4 3" xfId="29177"/>
    <cellStyle name="ColStyle24 31 5" xfId="29178"/>
    <cellStyle name="ColStyle24 31 5 2" xfId="29179"/>
    <cellStyle name="ColStyle24 31 6" xfId="29180"/>
    <cellStyle name="ColStyle24 32" xfId="29181"/>
    <cellStyle name="ColStyle24 32 2" xfId="29182"/>
    <cellStyle name="ColStyle24 32 2 2" xfId="29183"/>
    <cellStyle name="ColStyle24 32 2 2 2" xfId="29184"/>
    <cellStyle name="ColStyle24 32 2 2 2 2" xfId="29185"/>
    <cellStyle name="ColStyle24 32 2 2 2 3" xfId="29186"/>
    <cellStyle name="ColStyle24 32 2 2 3" xfId="29187"/>
    <cellStyle name="ColStyle24 32 2 2 4" xfId="29188"/>
    <cellStyle name="ColStyle24 32 2 3" xfId="29189"/>
    <cellStyle name="ColStyle24 32 2 3 2" xfId="29190"/>
    <cellStyle name="ColStyle24 32 2 3 3" xfId="29191"/>
    <cellStyle name="ColStyle24 32 2 4" xfId="29192"/>
    <cellStyle name="ColStyle24 32 2 4 2" xfId="29193"/>
    <cellStyle name="ColStyle24 32 2 5" xfId="29194"/>
    <cellStyle name="ColStyle24 32 3" xfId="29195"/>
    <cellStyle name="ColStyle24 32 3 2" xfId="29196"/>
    <cellStyle name="ColStyle24 32 3 2 2" xfId="29197"/>
    <cellStyle name="ColStyle24 32 3 2 3" xfId="29198"/>
    <cellStyle name="ColStyle24 32 3 3" xfId="29199"/>
    <cellStyle name="ColStyle24 32 3 4" xfId="29200"/>
    <cellStyle name="ColStyle24 32 4" xfId="29201"/>
    <cellStyle name="ColStyle24 32 4 2" xfId="29202"/>
    <cellStyle name="ColStyle24 32 4 3" xfId="29203"/>
    <cellStyle name="ColStyle24 32 5" xfId="29204"/>
    <cellStyle name="ColStyle24 32 5 2" xfId="29205"/>
    <cellStyle name="ColStyle24 32 6" xfId="29206"/>
    <cellStyle name="ColStyle24 33" xfId="29207"/>
    <cellStyle name="ColStyle24 33 2" xfId="29208"/>
    <cellStyle name="ColStyle24 33 2 2" xfId="29209"/>
    <cellStyle name="ColStyle24 33 2 2 2" xfId="29210"/>
    <cellStyle name="ColStyle24 33 2 2 2 2" xfId="29211"/>
    <cellStyle name="ColStyle24 33 2 2 2 3" xfId="29212"/>
    <cellStyle name="ColStyle24 33 2 2 3" xfId="29213"/>
    <cellStyle name="ColStyle24 33 2 2 4" xfId="29214"/>
    <cellStyle name="ColStyle24 33 2 3" xfId="29215"/>
    <cellStyle name="ColStyle24 33 2 3 2" xfId="29216"/>
    <cellStyle name="ColStyle24 33 2 3 3" xfId="29217"/>
    <cellStyle name="ColStyle24 33 2 4" xfId="29218"/>
    <cellStyle name="ColStyle24 33 2 4 2" xfId="29219"/>
    <cellStyle name="ColStyle24 33 2 5" xfId="29220"/>
    <cellStyle name="ColStyle24 33 3" xfId="29221"/>
    <cellStyle name="ColStyle24 33 3 2" xfId="29222"/>
    <cellStyle name="ColStyle24 33 3 2 2" xfId="29223"/>
    <cellStyle name="ColStyle24 33 3 2 3" xfId="29224"/>
    <cellStyle name="ColStyle24 33 3 3" xfId="29225"/>
    <cellStyle name="ColStyle24 33 3 4" xfId="29226"/>
    <cellStyle name="ColStyle24 33 4" xfId="29227"/>
    <cellStyle name="ColStyle24 33 4 2" xfId="29228"/>
    <cellStyle name="ColStyle24 33 4 3" xfId="29229"/>
    <cellStyle name="ColStyle24 33 5" xfId="29230"/>
    <cellStyle name="ColStyle24 33 5 2" xfId="29231"/>
    <cellStyle name="ColStyle24 33 6" xfId="29232"/>
    <cellStyle name="ColStyle24 34" xfId="29233"/>
    <cellStyle name="ColStyle24 34 2" xfId="29234"/>
    <cellStyle name="ColStyle24 34 2 2" xfId="29235"/>
    <cellStyle name="ColStyle24 34 2 2 2" xfId="29236"/>
    <cellStyle name="ColStyle24 34 2 2 2 2" xfId="29237"/>
    <cellStyle name="ColStyle24 34 2 2 2 3" xfId="29238"/>
    <cellStyle name="ColStyle24 34 2 2 3" xfId="29239"/>
    <cellStyle name="ColStyle24 34 2 2 4" xfId="29240"/>
    <cellStyle name="ColStyle24 34 2 3" xfId="29241"/>
    <cellStyle name="ColStyle24 34 2 3 2" xfId="29242"/>
    <cellStyle name="ColStyle24 34 2 3 3" xfId="29243"/>
    <cellStyle name="ColStyle24 34 2 4" xfId="29244"/>
    <cellStyle name="ColStyle24 34 2 4 2" xfId="29245"/>
    <cellStyle name="ColStyle24 34 2 5" xfId="29246"/>
    <cellStyle name="ColStyle24 34 3" xfId="29247"/>
    <cellStyle name="ColStyle24 34 3 2" xfId="29248"/>
    <cellStyle name="ColStyle24 34 3 2 2" xfId="29249"/>
    <cellStyle name="ColStyle24 34 3 2 3" xfId="29250"/>
    <cellStyle name="ColStyle24 34 3 3" xfId="29251"/>
    <cellStyle name="ColStyle24 34 3 4" xfId="29252"/>
    <cellStyle name="ColStyle24 34 4" xfId="29253"/>
    <cellStyle name="ColStyle24 34 4 2" xfId="29254"/>
    <cellStyle name="ColStyle24 34 4 3" xfId="29255"/>
    <cellStyle name="ColStyle24 34 5" xfId="29256"/>
    <cellStyle name="ColStyle24 34 5 2" xfId="29257"/>
    <cellStyle name="ColStyle24 34 6" xfId="29258"/>
    <cellStyle name="ColStyle24 35" xfId="29259"/>
    <cellStyle name="ColStyle24 35 2" xfId="29260"/>
    <cellStyle name="ColStyle24 35 2 2" xfId="29261"/>
    <cellStyle name="ColStyle24 35 2 2 2" xfId="29262"/>
    <cellStyle name="ColStyle24 35 2 2 2 2" xfId="29263"/>
    <cellStyle name="ColStyle24 35 2 2 2 3" xfId="29264"/>
    <cellStyle name="ColStyle24 35 2 2 3" xfId="29265"/>
    <cellStyle name="ColStyle24 35 2 2 4" xfId="29266"/>
    <cellStyle name="ColStyle24 35 2 3" xfId="29267"/>
    <cellStyle name="ColStyle24 35 2 3 2" xfId="29268"/>
    <cellStyle name="ColStyle24 35 2 3 3" xfId="29269"/>
    <cellStyle name="ColStyle24 35 2 4" xfId="29270"/>
    <cellStyle name="ColStyle24 35 2 4 2" xfId="29271"/>
    <cellStyle name="ColStyle24 35 2 5" xfId="29272"/>
    <cellStyle name="ColStyle24 35 3" xfId="29273"/>
    <cellStyle name="ColStyle24 35 3 2" xfId="29274"/>
    <cellStyle name="ColStyle24 35 3 2 2" xfId="29275"/>
    <cellStyle name="ColStyle24 35 3 2 3" xfId="29276"/>
    <cellStyle name="ColStyle24 35 3 3" xfId="29277"/>
    <cellStyle name="ColStyle24 35 3 4" xfId="29278"/>
    <cellStyle name="ColStyle24 35 4" xfId="29279"/>
    <cellStyle name="ColStyle24 35 4 2" xfId="29280"/>
    <cellStyle name="ColStyle24 35 4 3" xfId="29281"/>
    <cellStyle name="ColStyle24 35 5" xfId="29282"/>
    <cellStyle name="ColStyle24 35 5 2" xfId="29283"/>
    <cellStyle name="ColStyle24 35 6" xfId="29284"/>
    <cellStyle name="ColStyle24 36" xfId="29285"/>
    <cellStyle name="ColStyle24 36 2" xfId="29286"/>
    <cellStyle name="ColStyle24 36 2 2" xfId="29287"/>
    <cellStyle name="ColStyle24 36 2 2 2" xfId="29288"/>
    <cellStyle name="ColStyle24 36 2 2 3" xfId="29289"/>
    <cellStyle name="ColStyle24 36 2 3" xfId="29290"/>
    <cellStyle name="ColStyle24 36 2 4" xfId="29291"/>
    <cellStyle name="ColStyle24 36 3" xfId="29292"/>
    <cellStyle name="ColStyle24 36 3 2" xfId="29293"/>
    <cellStyle name="ColStyle24 36 3 3" xfId="29294"/>
    <cellStyle name="ColStyle24 36 4" xfId="29295"/>
    <cellStyle name="ColStyle24 36 4 2" xfId="29296"/>
    <cellStyle name="ColStyle24 36 5" xfId="29297"/>
    <cellStyle name="ColStyle24 37" xfId="29298"/>
    <cellStyle name="ColStyle24 37 2" xfId="29299"/>
    <cellStyle name="ColStyle24 37 2 2" xfId="29300"/>
    <cellStyle name="ColStyle24 37 2 2 2" xfId="29301"/>
    <cellStyle name="ColStyle24 37 2 2 3" xfId="29302"/>
    <cellStyle name="ColStyle24 37 2 3" xfId="29303"/>
    <cellStyle name="ColStyle24 37 2 4" xfId="29304"/>
    <cellStyle name="ColStyle24 37 3" xfId="29305"/>
    <cellStyle name="ColStyle24 37 3 2" xfId="29306"/>
    <cellStyle name="ColStyle24 37 3 3" xfId="29307"/>
    <cellStyle name="ColStyle24 37 4" xfId="29308"/>
    <cellStyle name="ColStyle24 37 4 2" xfId="29309"/>
    <cellStyle name="ColStyle24 37 5" xfId="29310"/>
    <cellStyle name="ColStyle24 38" xfId="29311"/>
    <cellStyle name="ColStyle24 38 2" xfId="29312"/>
    <cellStyle name="ColStyle24 38 2 2" xfId="29313"/>
    <cellStyle name="ColStyle24 38 2 2 2" xfId="29314"/>
    <cellStyle name="ColStyle24 38 2 2 3" xfId="29315"/>
    <cellStyle name="ColStyle24 38 2 3" xfId="29316"/>
    <cellStyle name="ColStyle24 38 2 4" xfId="29317"/>
    <cellStyle name="ColStyle24 38 3" xfId="29318"/>
    <cellStyle name="ColStyle24 38 3 2" xfId="29319"/>
    <cellStyle name="ColStyle24 38 3 3" xfId="29320"/>
    <cellStyle name="ColStyle24 38 4" xfId="29321"/>
    <cellStyle name="ColStyle24 38 4 2" xfId="29322"/>
    <cellStyle name="ColStyle24 38 5" xfId="29323"/>
    <cellStyle name="ColStyle24 39" xfId="29324"/>
    <cellStyle name="ColStyle24 39 2" xfId="29325"/>
    <cellStyle name="ColStyle24 39 2 2" xfId="29326"/>
    <cellStyle name="ColStyle24 39 2 3" xfId="29327"/>
    <cellStyle name="ColStyle24 39 3" xfId="29328"/>
    <cellStyle name="ColStyle24 39 4" xfId="29329"/>
    <cellStyle name="ColStyle24 4" xfId="29330"/>
    <cellStyle name="ColStyle24 4 10" xfId="29331"/>
    <cellStyle name="ColStyle24 4 11" xfId="29332"/>
    <cellStyle name="ColStyle24 4 12" xfId="29333"/>
    <cellStyle name="ColStyle24 4 13" xfId="29334"/>
    <cellStyle name="ColStyle24 4 14" xfId="29335"/>
    <cellStyle name="ColStyle24 4 2" xfId="29336"/>
    <cellStyle name="ColStyle24 4 2 2" xfId="29337"/>
    <cellStyle name="ColStyle24 4 2 2 2" xfId="29338"/>
    <cellStyle name="ColStyle24 4 2 2 2 2" xfId="29339"/>
    <cellStyle name="ColStyle24 4 2 2 2 3" xfId="29340"/>
    <cellStyle name="ColStyle24 4 2 2 3" xfId="29341"/>
    <cellStyle name="ColStyle24 4 2 2 4" xfId="29342"/>
    <cellStyle name="ColStyle24 4 2 3" xfId="29343"/>
    <cellStyle name="ColStyle24 4 2 3 2" xfId="29344"/>
    <cellStyle name="ColStyle24 4 2 3 3" xfId="29345"/>
    <cellStyle name="ColStyle24 4 2 4" xfId="29346"/>
    <cellStyle name="ColStyle24 4 2 4 2" xfId="29347"/>
    <cellStyle name="ColStyle24 4 2 5" xfId="29348"/>
    <cellStyle name="ColStyle24 4 3" xfId="29349"/>
    <cellStyle name="ColStyle24 4 3 2" xfId="29350"/>
    <cellStyle name="ColStyle24 4 3 2 2" xfId="29351"/>
    <cellStyle name="ColStyle24 4 3 2 3" xfId="29352"/>
    <cellStyle name="ColStyle24 4 3 3" xfId="29353"/>
    <cellStyle name="ColStyle24 4 3 4" xfId="29354"/>
    <cellStyle name="ColStyle24 4 4" xfId="29355"/>
    <cellStyle name="ColStyle24 4 4 2" xfId="29356"/>
    <cellStyle name="ColStyle24 4 4 2 2" xfId="29357"/>
    <cellStyle name="ColStyle24 4 4 2 3" xfId="29358"/>
    <cellStyle name="ColStyle24 4 4 3" xfId="29359"/>
    <cellStyle name="ColStyle24 4 4 4" xfId="29360"/>
    <cellStyle name="ColStyle24 4 5" xfId="29361"/>
    <cellStyle name="ColStyle24 4 5 2" xfId="29362"/>
    <cellStyle name="ColStyle24 4 5 3" xfId="29363"/>
    <cellStyle name="ColStyle24 4 6" xfId="29364"/>
    <cellStyle name="ColStyle24 4 6 2" xfId="29365"/>
    <cellStyle name="ColStyle24 4 6 3" xfId="29366"/>
    <cellStyle name="ColStyle24 4 7" xfId="29367"/>
    <cellStyle name="ColStyle24 4 7 2" xfId="29368"/>
    <cellStyle name="ColStyle24 4 7 3" xfId="29369"/>
    <cellStyle name="ColStyle24 4 8" xfId="29370"/>
    <cellStyle name="ColStyle24 4 8 2" xfId="29371"/>
    <cellStyle name="ColStyle24 4 9" xfId="29372"/>
    <cellStyle name="ColStyle24 4 9 2" xfId="29373"/>
    <cellStyle name="ColStyle24 40" xfId="29374"/>
    <cellStyle name="ColStyle24 40 2" xfId="29375"/>
    <cellStyle name="ColStyle24 40 2 2" xfId="29376"/>
    <cellStyle name="ColStyle24 40 2 3" xfId="29377"/>
    <cellStyle name="ColStyle24 40 3" xfId="29378"/>
    <cellStyle name="ColStyle24 40 4" xfId="29379"/>
    <cellStyle name="ColStyle24 41" xfId="29380"/>
    <cellStyle name="ColStyle24 41 2" xfId="29381"/>
    <cellStyle name="ColStyle24 41 2 2" xfId="29382"/>
    <cellStyle name="ColStyle24 41 2 3" xfId="29383"/>
    <cellStyle name="ColStyle24 41 3" xfId="29384"/>
    <cellStyle name="ColStyle24 41 4" xfId="29385"/>
    <cellStyle name="ColStyle24 42" xfId="29386"/>
    <cellStyle name="ColStyle24 42 2" xfId="29387"/>
    <cellStyle name="ColStyle24 42 2 2" xfId="29388"/>
    <cellStyle name="ColStyle24 42 2 3" xfId="29389"/>
    <cellStyle name="ColStyle24 42 3" xfId="29390"/>
    <cellStyle name="ColStyle24 42 4" xfId="29391"/>
    <cellStyle name="ColStyle24 43" xfId="29392"/>
    <cellStyle name="ColStyle24 43 2" xfId="29393"/>
    <cellStyle name="ColStyle24 43 3" xfId="29394"/>
    <cellStyle name="ColStyle24 44" xfId="29395"/>
    <cellStyle name="ColStyle24 44 2" xfId="29396"/>
    <cellStyle name="ColStyle24 44 3" xfId="29397"/>
    <cellStyle name="ColStyle24 45" xfId="29398"/>
    <cellStyle name="ColStyle24 45 2" xfId="29399"/>
    <cellStyle name="ColStyle24 46" xfId="29400"/>
    <cellStyle name="ColStyle24 46 2" xfId="29401"/>
    <cellStyle name="ColStyle24 47" xfId="29402"/>
    <cellStyle name="ColStyle24 48" xfId="29403"/>
    <cellStyle name="ColStyle24 49" xfId="29404"/>
    <cellStyle name="ColStyle24 5" xfId="29405"/>
    <cellStyle name="ColStyle24 5 10" xfId="29406"/>
    <cellStyle name="ColStyle24 5 11" xfId="29407"/>
    <cellStyle name="ColStyle24 5 12" xfId="29408"/>
    <cellStyle name="ColStyle24 5 13" xfId="29409"/>
    <cellStyle name="ColStyle24 5 14" xfId="29410"/>
    <cellStyle name="ColStyle24 5 2" xfId="29411"/>
    <cellStyle name="ColStyle24 5 2 2" xfId="29412"/>
    <cellStyle name="ColStyle24 5 2 2 2" xfId="29413"/>
    <cellStyle name="ColStyle24 5 2 2 2 2" xfId="29414"/>
    <cellStyle name="ColStyle24 5 2 2 2 3" xfId="29415"/>
    <cellStyle name="ColStyle24 5 2 2 3" xfId="29416"/>
    <cellStyle name="ColStyle24 5 2 2 4" xfId="29417"/>
    <cellStyle name="ColStyle24 5 2 3" xfId="29418"/>
    <cellStyle name="ColStyle24 5 2 3 2" xfId="29419"/>
    <cellStyle name="ColStyle24 5 2 3 3" xfId="29420"/>
    <cellStyle name="ColStyle24 5 2 4" xfId="29421"/>
    <cellStyle name="ColStyle24 5 2 4 2" xfId="29422"/>
    <cellStyle name="ColStyle24 5 2 5" xfId="29423"/>
    <cellStyle name="ColStyle24 5 3" xfId="29424"/>
    <cellStyle name="ColStyle24 5 3 2" xfId="29425"/>
    <cellStyle name="ColStyle24 5 3 2 2" xfId="29426"/>
    <cellStyle name="ColStyle24 5 3 2 3" xfId="29427"/>
    <cellStyle name="ColStyle24 5 3 3" xfId="29428"/>
    <cellStyle name="ColStyle24 5 3 4" xfId="29429"/>
    <cellStyle name="ColStyle24 5 4" xfId="29430"/>
    <cellStyle name="ColStyle24 5 4 2" xfId="29431"/>
    <cellStyle name="ColStyle24 5 4 2 2" xfId="29432"/>
    <cellStyle name="ColStyle24 5 4 2 3" xfId="29433"/>
    <cellStyle name="ColStyle24 5 4 3" xfId="29434"/>
    <cellStyle name="ColStyle24 5 4 4" xfId="29435"/>
    <cellStyle name="ColStyle24 5 5" xfId="29436"/>
    <cellStyle name="ColStyle24 5 5 2" xfId="29437"/>
    <cellStyle name="ColStyle24 5 5 3" xfId="29438"/>
    <cellStyle name="ColStyle24 5 6" xfId="29439"/>
    <cellStyle name="ColStyle24 5 6 2" xfId="29440"/>
    <cellStyle name="ColStyle24 5 6 3" xfId="29441"/>
    <cellStyle name="ColStyle24 5 7" xfId="29442"/>
    <cellStyle name="ColStyle24 5 7 2" xfId="29443"/>
    <cellStyle name="ColStyle24 5 7 3" xfId="29444"/>
    <cellStyle name="ColStyle24 5 8" xfId="29445"/>
    <cellStyle name="ColStyle24 5 8 2" xfId="29446"/>
    <cellStyle name="ColStyle24 5 9" xfId="29447"/>
    <cellStyle name="ColStyle24 5 9 2" xfId="29448"/>
    <cellStyle name="ColStyle24 50" xfId="29449"/>
    <cellStyle name="ColStyle24 51" xfId="29450"/>
    <cellStyle name="ColStyle24 52" xfId="29451"/>
    <cellStyle name="ColStyle24 53" xfId="29452"/>
    <cellStyle name="ColStyle24 54" xfId="29453"/>
    <cellStyle name="ColStyle24 55" xfId="29454"/>
    <cellStyle name="ColStyle24 6" xfId="29455"/>
    <cellStyle name="ColStyle24 6 10" xfId="29456"/>
    <cellStyle name="ColStyle24 6 11" xfId="29457"/>
    <cellStyle name="ColStyle24 6 12" xfId="29458"/>
    <cellStyle name="ColStyle24 6 13" xfId="29459"/>
    <cellStyle name="ColStyle24 6 14" xfId="29460"/>
    <cellStyle name="ColStyle24 6 2" xfId="29461"/>
    <cellStyle name="ColStyle24 6 2 2" xfId="29462"/>
    <cellStyle name="ColStyle24 6 2 2 2" xfId="29463"/>
    <cellStyle name="ColStyle24 6 2 2 2 2" xfId="29464"/>
    <cellStyle name="ColStyle24 6 2 2 2 3" xfId="29465"/>
    <cellStyle name="ColStyle24 6 2 2 3" xfId="29466"/>
    <cellStyle name="ColStyle24 6 2 2 4" xfId="29467"/>
    <cellStyle name="ColStyle24 6 2 3" xfId="29468"/>
    <cellStyle name="ColStyle24 6 2 3 2" xfId="29469"/>
    <cellStyle name="ColStyle24 6 2 3 3" xfId="29470"/>
    <cellStyle name="ColStyle24 6 2 4" xfId="29471"/>
    <cellStyle name="ColStyle24 6 2 4 2" xfId="29472"/>
    <cellStyle name="ColStyle24 6 2 5" xfId="29473"/>
    <cellStyle name="ColStyle24 6 3" xfId="29474"/>
    <cellStyle name="ColStyle24 6 3 2" xfId="29475"/>
    <cellStyle name="ColStyle24 6 3 2 2" xfId="29476"/>
    <cellStyle name="ColStyle24 6 3 2 3" xfId="29477"/>
    <cellStyle name="ColStyle24 6 3 3" xfId="29478"/>
    <cellStyle name="ColStyle24 6 3 4" xfId="29479"/>
    <cellStyle name="ColStyle24 6 4" xfId="29480"/>
    <cellStyle name="ColStyle24 6 4 2" xfId="29481"/>
    <cellStyle name="ColStyle24 6 4 2 2" xfId="29482"/>
    <cellStyle name="ColStyle24 6 4 2 3" xfId="29483"/>
    <cellStyle name="ColStyle24 6 4 3" xfId="29484"/>
    <cellStyle name="ColStyle24 6 4 4" xfId="29485"/>
    <cellStyle name="ColStyle24 6 5" xfId="29486"/>
    <cellStyle name="ColStyle24 6 5 2" xfId="29487"/>
    <cellStyle name="ColStyle24 6 5 3" xfId="29488"/>
    <cellStyle name="ColStyle24 6 6" xfId="29489"/>
    <cellStyle name="ColStyle24 6 6 2" xfId="29490"/>
    <cellStyle name="ColStyle24 6 6 3" xfId="29491"/>
    <cellStyle name="ColStyle24 6 7" xfId="29492"/>
    <cellStyle name="ColStyle24 6 7 2" xfId="29493"/>
    <cellStyle name="ColStyle24 6 7 3" xfId="29494"/>
    <cellStyle name="ColStyle24 6 8" xfId="29495"/>
    <cellStyle name="ColStyle24 6 8 2" xfId="29496"/>
    <cellStyle name="ColStyle24 6 9" xfId="29497"/>
    <cellStyle name="ColStyle24 6 9 2" xfId="29498"/>
    <cellStyle name="ColStyle24 7" xfId="29499"/>
    <cellStyle name="ColStyle24 7 10" xfId="29500"/>
    <cellStyle name="ColStyle24 7 2" xfId="29501"/>
    <cellStyle name="ColStyle24 7 2 2" xfId="29502"/>
    <cellStyle name="ColStyle24 7 2 2 2" xfId="29503"/>
    <cellStyle name="ColStyle24 7 2 2 2 2" xfId="29504"/>
    <cellStyle name="ColStyle24 7 2 2 2 3" xfId="29505"/>
    <cellStyle name="ColStyle24 7 2 2 3" xfId="29506"/>
    <cellStyle name="ColStyle24 7 2 2 4" xfId="29507"/>
    <cellStyle name="ColStyle24 7 2 3" xfId="29508"/>
    <cellStyle name="ColStyle24 7 2 3 2" xfId="29509"/>
    <cellStyle name="ColStyle24 7 2 3 3" xfId="29510"/>
    <cellStyle name="ColStyle24 7 2 4" xfId="29511"/>
    <cellStyle name="ColStyle24 7 2 4 2" xfId="29512"/>
    <cellStyle name="ColStyle24 7 2 5" xfId="29513"/>
    <cellStyle name="ColStyle24 7 3" xfId="29514"/>
    <cellStyle name="ColStyle24 7 3 2" xfId="29515"/>
    <cellStyle name="ColStyle24 7 3 2 2" xfId="29516"/>
    <cellStyle name="ColStyle24 7 3 2 3" xfId="29517"/>
    <cellStyle name="ColStyle24 7 3 3" xfId="29518"/>
    <cellStyle name="ColStyle24 7 3 4" xfId="29519"/>
    <cellStyle name="ColStyle24 7 4" xfId="29520"/>
    <cellStyle name="ColStyle24 7 4 2" xfId="29521"/>
    <cellStyle name="ColStyle24 7 4 2 2" xfId="29522"/>
    <cellStyle name="ColStyle24 7 4 2 3" xfId="29523"/>
    <cellStyle name="ColStyle24 7 4 3" xfId="29524"/>
    <cellStyle name="ColStyle24 7 4 4" xfId="29525"/>
    <cellStyle name="ColStyle24 7 5" xfId="29526"/>
    <cellStyle name="ColStyle24 7 5 2" xfId="29527"/>
    <cellStyle name="ColStyle24 7 5 3" xfId="29528"/>
    <cellStyle name="ColStyle24 7 6" xfId="29529"/>
    <cellStyle name="ColStyle24 7 6 2" xfId="29530"/>
    <cellStyle name="ColStyle24 7 6 3" xfId="29531"/>
    <cellStyle name="ColStyle24 7 7" xfId="29532"/>
    <cellStyle name="ColStyle24 7 7 2" xfId="29533"/>
    <cellStyle name="ColStyle24 7 7 3" xfId="29534"/>
    <cellStyle name="ColStyle24 7 8" xfId="29535"/>
    <cellStyle name="ColStyle24 7 9" xfId="29536"/>
    <cellStyle name="ColStyle24 8" xfId="29537"/>
    <cellStyle name="ColStyle24 8 10" xfId="29538"/>
    <cellStyle name="ColStyle24 8 2" xfId="29539"/>
    <cellStyle name="ColStyle24 8 2 2" xfId="29540"/>
    <cellStyle name="ColStyle24 8 2 2 2" xfId="29541"/>
    <cellStyle name="ColStyle24 8 2 2 2 2" xfId="29542"/>
    <cellStyle name="ColStyle24 8 2 2 2 3" xfId="29543"/>
    <cellStyle name="ColStyle24 8 2 2 3" xfId="29544"/>
    <cellStyle name="ColStyle24 8 2 2 4" xfId="29545"/>
    <cellStyle name="ColStyle24 8 2 3" xfId="29546"/>
    <cellStyle name="ColStyle24 8 2 3 2" xfId="29547"/>
    <cellStyle name="ColStyle24 8 2 3 3" xfId="29548"/>
    <cellStyle name="ColStyle24 8 2 4" xfId="29549"/>
    <cellStyle name="ColStyle24 8 2 4 2" xfId="29550"/>
    <cellStyle name="ColStyle24 8 2 5" xfId="29551"/>
    <cellStyle name="ColStyle24 8 3" xfId="29552"/>
    <cellStyle name="ColStyle24 8 3 2" xfId="29553"/>
    <cellStyle name="ColStyle24 8 3 2 2" xfId="29554"/>
    <cellStyle name="ColStyle24 8 3 2 3" xfId="29555"/>
    <cellStyle name="ColStyle24 8 3 3" xfId="29556"/>
    <cellStyle name="ColStyle24 8 3 4" xfId="29557"/>
    <cellStyle name="ColStyle24 8 4" xfId="29558"/>
    <cellStyle name="ColStyle24 8 4 2" xfId="29559"/>
    <cellStyle name="ColStyle24 8 4 2 2" xfId="29560"/>
    <cellStyle name="ColStyle24 8 4 2 3" xfId="29561"/>
    <cellStyle name="ColStyle24 8 4 3" xfId="29562"/>
    <cellStyle name="ColStyle24 8 4 4" xfId="29563"/>
    <cellStyle name="ColStyle24 8 5" xfId="29564"/>
    <cellStyle name="ColStyle24 8 5 2" xfId="29565"/>
    <cellStyle name="ColStyle24 8 5 3" xfId="29566"/>
    <cellStyle name="ColStyle24 8 6" xfId="29567"/>
    <cellStyle name="ColStyle24 8 6 2" xfId="29568"/>
    <cellStyle name="ColStyle24 8 6 3" xfId="29569"/>
    <cellStyle name="ColStyle24 8 7" xfId="29570"/>
    <cellStyle name="ColStyle24 8 7 2" xfId="29571"/>
    <cellStyle name="ColStyle24 8 7 3" xfId="29572"/>
    <cellStyle name="ColStyle24 8 8" xfId="29573"/>
    <cellStyle name="ColStyle24 8 9" xfId="29574"/>
    <cellStyle name="ColStyle24 9" xfId="29575"/>
    <cellStyle name="ColStyle24 9 10" xfId="29576"/>
    <cellStyle name="ColStyle24 9 2" xfId="29577"/>
    <cellStyle name="ColStyle24 9 2 2" xfId="29578"/>
    <cellStyle name="ColStyle24 9 2 2 2" xfId="29579"/>
    <cellStyle name="ColStyle24 9 2 2 2 2" xfId="29580"/>
    <cellStyle name="ColStyle24 9 2 2 2 3" xfId="29581"/>
    <cellStyle name="ColStyle24 9 2 2 3" xfId="29582"/>
    <cellStyle name="ColStyle24 9 2 2 4" xfId="29583"/>
    <cellStyle name="ColStyle24 9 2 3" xfId="29584"/>
    <cellStyle name="ColStyle24 9 2 3 2" xfId="29585"/>
    <cellStyle name="ColStyle24 9 2 3 3" xfId="29586"/>
    <cellStyle name="ColStyle24 9 2 4" xfId="29587"/>
    <cellStyle name="ColStyle24 9 2 4 2" xfId="29588"/>
    <cellStyle name="ColStyle24 9 2 5" xfId="29589"/>
    <cellStyle name="ColStyle24 9 3" xfId="29590"/>
    <cellStyle name="ColStyle24 9 3 2" xfId="29591"/>
    <cellStyle name="ColStyle24 9 3 2 2" xfId="29592"/>
    <cellStyle name="ColStyle24 9 3 2 3" xfId="29593"/>
    <cellStyle name="ColStyle24 9 3 3" xfId="29594"/>
    <cellStyle name="ColStyle24 9 3 4" xfId="29595"/>
    <cellStyle name="ColStyle24 9 4" xfId="29596"/>
    <cellStyle name="ColStyle24 9 4 2" xfId="29597"/>
    <cellStyle name="ColStyle24 9 4 2 2" xfId="29598"/>
    <cellStyle name="ColStyle24 9 4 2 3" xfId="29599"/>
    <cellStyle name="ColStyle24 9 4 3" xfId="29600"/>
    <cellStyle name="ColStyle24 9 4 4" xfId="29601"/>
    <cellStyle name="ColStyle24 9 5" xfId="29602"/>
    <cellStyle name="ColStyle24 9 5 2" xfId="29603"/>
    <cellStyle name="ColStyle24 9 5 3" xfId="29604"/>
    <cellStyle name="ColStyle24 9 6" xfId="29605"/>
    <cellStyle name="ColStyle24 9 6 2" xfId="29606"/>
    <cellStyle name="ColStyle24 9 6 3" xfId="29607"/>
    <cellStyle name="ColStyle24 9 7" xfId="29608"/>
    <cellStyle name="ColStyle24 9 7 2" xfId="29609"/>
    <cellStyle name="ColStyle24 9 7 3" xfId="29610"/>
    <cellStyle name="ColStyle24 9 8" xfId="29611"/>
    <cellStyle name="ColStyle24 9 9" xfId="29612"/>
    <cellStyle name="ColStyle25" xfId="29613"/>
    <cellStyle name="ColStyle25 10" xfId="29614"/>
    <cellStyle name="ColStyle25 10 10" xfId="29615"/>
    <cellStyle name="ColStyle25 10 2" xfId="29616"/>
    <cellStyle name="ColStyle25 10 2 2" xfId="29617"/>
    <cellStyle name="ColStyle25 10 2 2 2" xfId="29618"/>
    <cellStyle name="ColStyle25 10 2 2 2 2" xfId="29619"/>
    <cellStyle name="ColStyle25 10 2 2 2 3" xfId="29620"/>
    <cellStyle name="ColStyle25 10 2 2 3" xfId="29621"/>
    <cellStyle name="ColStyle25 10 2 2 4" xfId="29622"/>
    <cellStyle name="ColStyle25 10 2 3" xfId="29623"/>
    <cellStyle name="ColStyle25 10 2 3 2" xfId="29624"/>
    <cellStyle name="ColStyle25 10 2 3 3" xfId="29625"/>
    <cellStyle name="ColStyle25 10 2 4" xfId="29626"/>
    <cellStyle name="ColStyle25 10 2 4 2" xfId="29627"/>
    <cellStyle name="ColStyle25 10 2 5" xfId="29628"/>
    <cellStyle name="ColStyle25 10 3" xfId="29629"/>
    <cellStyle name="ColStyle25 10 3 2" xfId="29630"/>
    <cellStyle name="ColStyle25 10 3 2 2" xfId="29631"/>
    <cellStyle name="ColStyle25 10 3 2 3" xfId="29632"/>
    <cellStyle name="ColStyle25 10 3 3" xfId="29633"/>
    <cellStyle name="ColStyle25 10 3 4" xfId="29634"/>
    <cellStyle name="ColStyle25 10 4" xfId="29635"/>
    <cellStyle name="ColStyle25 10 4 2" xfId="29636"/>
    <cellStyle name="ColStyle25 10 4 2 2" xfId="29637"/>
    <cellStyle name="ColStyle25 10 4 2 3" xfId="29638"/>
    <cellStyle name="ColStyle25 10 4 3" xfId="29639"/>
    <cellStyle name="ColStyle25 10 4 4" xfId="29640"/>
    <cellStyle name="ColStyle25 10 5" xfId="29641"/>
    <cellStyle name="ColStyle25 10 5 2" xfId="29642"/>
    <cellStyle name="ColStyle25 10 5 3" xfId="29643"/>
    <cellStyle name="ColStyle25 10 6" xfId="29644"/>
    <cellStyle name="ColStyle25 10 6 2" xfId="29645"/>
    <cellStyle name="ColStyle25 10 6 3" xfId="29646"/>
    <cellStyle name="ColStyle25 10 7" xfId="29647"/>
    <cellStyle name="ColStyle25 10 7 2" xfId="29648"/>
    <cellStyle name="ColStyle25 10 7 3" xfId="29649"/>
    <cellStyle name="ColStyle25 10 8" xfId="29650"/>
    <cellStyle name="ColStyle25 10 9" xfId="29651"/>
    <cellStyle name="ColStyle25 11" xfId="29652"/>
    <cellStyle name="ColStyle25 11 10" xfId="29653"/>
    <cellStyle name="ColStyle25 11 2" xfId="29654"/>
    <cellStyle name="ColStyle25 11 2 2" xfId="29655"/>
    <cellStyle name="ColStyle25 11 2 2 2" xfId="29656"/>
    <cellStyle name="ColStyle25 11 2 2 2 2" xfId="29657"/>
    <cellStyle name="ColStyle25 11 2 2 2 3" xfId="29658"/>
    <cellStyle name="ColStyle25 11 2 2 3" xfId="29659"/>
    <cellStyle name="ColStyle25 11 2 2 4" xfId="29660"/>
    <cellStyle name="ColStyle25 11 2 3" xfId="29661"/>
    <cellStyle name="ColStyle25 11 2 3 2" xfId="29662"/>
    <cellStyle name="ColStyle25 11 2 3 3" xfId="29663"/>
    <cellStyle name="ColStyle25 11 2 4" xfId="29664"/>
    <cellStyle name="ColStyle25 11 2 4 2" xfId="29665"/>
    <cellStyle name="ColStyle25 11 2 5" xfId="29666"/>
    <cellStyle name="ColStyle25 11 3" xfId="29667"/>
    <cellStyle name="ColStyle25 11 3 2" xfId="29668"/>
    <cellStyle name="ColStyle25 11 3 2 2" xfId="29669"/>
    <cellStyle name="ColStyle25 11 3 2 3" xfId="29670"/>
    <cellStyle name="ColStyle25 11 3 3" xfId="29671"/>
    <cellStyle name="ColStyle25 11 3 4" xfId="29672"/>
    <cellStyle name="ColStyle25 11 4" xfId="29673"/>
    <cellStyle name="ColStyle25 11 4 2" xfId="29674"/>
    <cellStyle name="ColStyle25 11 4 2 2" xfId="29675"/>
    <cellStyle name="ColStyle25 11 4 2 3" xfId="29676"/>
    <cellStyle name="ColStyle25 11 4 3" xfId="29677"/>
    <cellStyle name="ColStyle25 11 4 4" xfId="29678"/>
    <cellStyle name="ColStyle25 11 5" xfId="29679"/>
    <cellStyle name="ColStyle25 11 5 2" xfId="29680"/>
    <cellStyle name="ColStyle25 11 5 3" xfId="29681"/>
    <cellStyle name="ColStyle25 11 6" xfId="29682"/>
    <cellStyle name="ColStyle25 11 6 2" xfId="29683"/>
    <cellStyle name="ColStyle25 11 6 3" xfId="29684"/>
    <cellStyle name="ColStyle25 11 7" xfId="29685"/>
    <cellStyle name="ColStyle25 11 7 2" xfId="29686"/>
    <cellStyle name="ColStyle25 11 7 3" xfId="29687"/>
    <cellStyle name="ColStyle25 11 8" xfId="29688"/>
    <cellStyle name="ColStyle25 11 9" xfId="29689"/>
    <cellStyle name="ColStyle25 12" xfId="29690"/>
    <cellStyle name="ColStyle25 12 10" xfId="29691"/>
    <cellStyle name="ColStyle25 12 2" xfId="29692"/>
    <cellStyle name="ColStyle25 12 2 2" xfId="29693"/>
    <cellStyle name="ColStyle25 12 2 2 2" xfId="29694"/>
    <cellStyle name="ColStyle25 12 2 2 2 2" xfId="29695"/>
    <cellStyle name="ColStyle25 12 2 2 2 3" xfId="29696"/>
    <cellStyle name="ColStyle25 12 2 2 3" xfId="29697"/>
    <cellStyle name="ColStyle25 12 2 2 4" xfId="29698"/>
    <cellStyle name="ColStyle25 12 2 3" xfId="29699"/>
    <cellStyle name="ColStyle25 12 2 3 2" xfId="29700"/>
    <cellStyle name="ColStyle25 12 2 3 3" xfId="29701"/>
    <cellStyle name="ColStyle25 12 2 4" xfId="29702"/>
    <cellStyle name="ColStyle25 12 2 4 2" xfId="29703"/>
    <cellStyle name="ColStyle25 12 2 5" xfId="29704"/>
    <cellStyle name="ColStyle25 12 3" xfId="29705"/>
    <cellStyle name="ColStyle25 12 3 2" xfId="29706"/>
    <cellStyle name="ColStyle25 12 3 2 2" xfId="29707"/>
    <cellStyle name="ColStyle25 12 3 2 3" xfId="29708"/>
    <cellStyle name="ColStyle25 12 3 3" xfId="29709"/>
    <cellStyle name="ColStyle25 12 3 4" xfId="29710"/>
    <cellStyle name="ColStyle25 12 4" xfId="29711"/>
    <cellStyle name="ColStyle25 12 4 2" xfId="29712"/>
    <cellStyle name="ColStyle25 12 4 2 2" xfId="29713"/>
    <cellStyle name="ColStyle25 12 4 2 3" xfId="29714"/>
    <cellStyle name="ColStyle25 12 4 3" xfId="29715"/>
    <cellStyle name="ColStyle25 12 4 4" xfId="29716"/>
    <cellStyle name="ColStyle25 12 5" xfId="29717"/>
    <cellStyle name="ColStyle25 12 5 2" xfId="29718"/>
    <cellStyle name="ColStyle25 12 5 3" xfId="29719"/>
    <cellStyle name="ColStyle25 12 6" xfId="29720"/>
    <cellStyle name="ColStyle25 12 6 2" xfId="29721"/>
    <cellStyle name="ColStyle25 12 6 3" xfId="29722"/>
    <cellStyle name="ColStyle25 12 7" xfId="29723"/>
    <cellStyle name="ColStyle25 12 7 2" xfId="29724"/>
    <cellStyle name="ColStyle25 12 7 3" xfId="29725"/>
    <cellStyle name="ColStyle25 12 8" xfId="29726"/>
    <cellStyle name="ColStyle25 12 9" xfId="29727"/>
    <cellStyle name="ColStyle25 13" xfId="29728"/>
    <cellStyle name="ColStyle25 13 10" xfId="29729"/>
    <cellStyle name="ColStyle25 13 2" xfId="29730"/>
    <cellStyle name="ColStyle25 13 2 2" xfId="29731"/>
    <cellStyle name="ColStyle25 13 2 2 2" xfId="29732"/>
    <cellStyle name="ColStyle25 13 2 2 2 2" xfId="29733"/>
    <cellStyle name="ColStyle25 13 2 2 2 3" xfId="29734"/>
    <cellStyle name="ColStyle25 13 2 2 3" xfId="29735"/>
    <cellStyle name="ColStyle25 13 2 2 4" xfId="29736"/>
    <cellStyle name="ColStyle25 13 2 3" xfId="29737"/>
    <cellStyle name="ColStyle25 13 2 3 2" xfId="29738"/>
    <cellStyle name="ColStyle25 13 2 3 3" xfId="29739"/>
    <cellStyle name="ColStyle25 13 2 4" xfId="29740"/>
    <cellStyle name="ColStyle25 13 2 4 2" xfId="29741"/>
    <cellStyle name="ColStyle25 13 2 5" xfId="29742"/>
    <cellStyle name="ColStyle25 13 3" xfId="29743"/>
    <cellStyle name="ColStyle25 13 3 2" xfId="29744"/>
    <cellStyle name="ColStyle25 13 3 2 2" xfId="29745"/>
    <cellStyle name="ColStyle25 13 3 2 3" xfId="29746"/>
    <cellStyle name="ColStyle25 13 3 3" xfId="29747"/>
    <cellStyle name="ColStyle25 13 3 4" xfId="29748"/>
    <cellStyle name="ColStyle25 13 4" xfId="29749"/>
    <cellStyle name="ColStyle25 13 4 2" xfId="29750"/>
    <cellStyle name="ColStyle25 13 4 2 2" xfId="29751"/>
    <cellStyle name="ColStyle25 13 4 2 3" xfId="29752"/>
    <cellStyle name="ColStyle25 13 4 3" xfId="29753"/>
    <cellStyle name="ColStyle25 13 4 4" xfId="29754"/>
    <cellStyle name="ColStyle25 13 5" xfId="29755"/>
    <cellStyle name="ColStyle25 13 5 2" xfId="29756"/>
    <cellStyle name="ColStyle25 13 5 3" xfId="29757"/>
    <cellStyle name="ColStyle25 13 6" xfId="29758"/>
    <cellStyle name="ColStyle25 13 6 2" xfId="29759"/>
    <cellStyle name="ColStyle25 13 6 3" xfId="29760"/>
    <cellStyle name="ColStyle25 13 7" xfId="29761"/>
    <cellStyle name="ColStyle25 13 7 2" xfId="29762"/>
    <cellStyle name="ColStyle25 13 7 3" xfId="29763"/>
    <cellStyle name="ColStyle25 13 8" xfId="29764"/>
    <cellStyle name="ColStyle25 13 9" xfId="29765"/>
    <cellStyle name="ColStyle25 14" xfId="29766"/>
    <cellStyle name="ColStyle25 14 10" xfId="29767"/>
    <cellStyle name="ColStyle25 14 2" xfId="29768"/>
    <cellStyle name="ColStyle25 14 2 2" xfId="29769"/>
    <cellStyle name="ColStyle25 14 2 2 2" xfId="29770"/>
    <cellStyle name="ColStyle25 14 2 2 2 2" xfId="29771"/>
    <cellStyle name="ColStyle25 14 2 2 2 3" xfId="29772"/>
    <cellStyle name="ColStyle25 14 2 2 3" xfId="29773"/>
    <cellStyle name="ColStyle25 14 2 2 4" xfId="29774"/>
    <cellStyle name="ColStyle25 14 2 3" xfId="29775"/>
    <cellStyle name="ColStyle25 14 2 3 2" xfId="29776"/>
    <cellStyle name="ColStyle25 14 2 3 3" xfId="29777"/>
    <cellStyle name="ColStyle25 14 2 4" xfId="29778"/>
    <cellStyle name="ColStyle25 14 2 4 2" xfId="29779"/>
    <cellStyle name="ColStyle25 14 2 5" xfId="29780"/>
    <cellStyle name="ColStyle25 14 3" xfId="29781"/>
    <cellStyle name="ColStyle25 14 3 2" xfId="29782"/>
    <cellStyle name="ColStyle25 14 3 2 2" xfId="29783"/>
    <cellStyle name="ColStyle25 14 3 2 3" xfId="29784"/>
    <cellStyle name="ColStyle25 14 3 3" xfId="29785"/>
    <cellStyle name="ColStyle25 14 3 4" xfId="29786"/>
    <cellStyle name="ColStyle25 14 4" xfId="29787"/>
    <cellStyle name="ColStyle25 14 4 2" xfId="29788"/>
    <cellStyle name="ColStyle25 14 4 2 2" xfId="29789"/>
    <cellStyle name="ColStyle25 14 4 2 3" xfId="29790"/>
    <cellStyle name="ColStyle25 14 4 3" xfId="29791"/>
    <cellStyle name="ColStyle25 14 4 4" xfId="29792"/>
    <cellStyle name="ColStyle25 14 5" xfId="29793"/>
    <cellStyle name="ColStyle25 14 5 2" xfId="29794"/>
    <cellStyle name="ColStyle25 14 5 3" xfId="29795"/>
    <cellStyle name="ColStyle25 14 6" xfId="29796"/>
    <cellStyle name="ColStyle25 14 6 2" xfId="29797"/>
    <cellStyle name="ColStyle25 14 6 3" xfId="29798"/>
    <cellStyle name="ColStyle25 14 7" xfId="29799"/>
    <cellStyle name="ColStyle25 14 7 2" xfId="29800"/>
    <cellStyle name="ColStyle25 14 7 3" xfId="29801"/>
    <cellStyle name="ColStyle25 14 8" xfId="29802"/>
    <cellStyle name="ColStyle25 14 9" xfId="29803"/>
    <cellStyle name="ColStyle25 15" xfId="29804"/>
    <cellStyle name="ColStyle25 15 10" xfId="29805"/>
    <cellStyle name="ColStyle25 15 2" xfId="29806"/>
    <cellStyle name="ColStyle25 15 2 2" xfId="29807"/>
    <cellStyle name="ColStyle25 15 2 2 2" xfId="29808"/>
    <cellStyle name="ColStyle25 15 2 2 2 2" xfId="29809"/>
    <cellStyle name="ColStyle25 15 2 2 2 3" xfId="29810"/>
    <cellStyle name="ColStyle25 15 2 2 3" xfId="29811"/>
    <cellStyle name="ColStyle25 15 2 2 4" xfId="29812"/>
    <cellStyle name="ColStyle25 15 2 3" xfId="29813"/>
    <cellStyle name="ColStyle25 15 2 3 2" xfId="29814"/>
    <cellStyle name="ColStyle25 15 2 3 3" xfId="29815"/>
    <cellStyle name="ColStyle25 15 2 4" xfId="29816"/>
    <cellStyle name="ColStyle25 15 2 4 2" xfId="29817"/>
    <cellStyle name="ColStyle25 15 2 5" xfId="29818"/>
    <cellStyle name="ColStyle25 15 3" xfId="29819"/>
    <cellStyle name="ColStyle25 15 3 2" xfId="29820"/>
    <cellStyle name="ColStyle25 15 3 2 2" xfId="29821"/>
    <cellStyle name="ColStyle25 15 3 2 3" xfId="29822"/>
    <cellStyle name="ColStyle25 15 3 3" xfId="29823"/>
    <cellStyle name="ColStyle25 15 3 4" xfId="29824"/>
    <cellStyle name="ColStyle25 15 4" xfId="29825"/>
    <cellStyle name="ColStyle25 15 4 2" xfId="29826"/>
    <cellStyle name="ColStyle25 15 4 2 2" xfId="29827"/>
    <cellStyle name="ColStyle25 15 4 2 3" xfId="29828"/>
    <cellStyle name="ColStyle25 15 4 3" xfId="29829"/>
    <cellStyle name="ColStyle25 15 4 4" xfId="29830"/>
    <cellStyle name="ColStyle25 15 5" xfId="29831"/>
    <cellStyle name="ColStyle25 15 5 2" xfId="29832"/>
    <cellStyle name="ColStyle25 15 5 3" xfId="29833"/>
    <cellStyle name="ColStyle25 15 6" xfId="29834"/>
    <cellStyle name="ColStyle25 15 6 2" xfId="29835"/>
    <cellStyle name="ColStyle25 15 6 3" xfId="29836"/>
    <cellStyle name="ColStyle25 15 7" xfId="29837"/>
    <cellStyle name="ColStyle25 15 7 2" xfId="29838"/>
    <cellStyle name="ColStyle25 15 7 3" xfId="29839"/>
    <cellStyle name="ColStyle25 15 8" xfId="29840"/>
    <cellStyle name="ColStyle25 15 9" xfId="29841"/>
    <cellStyle name="ColStyle25 16" xfId="29842"/>
    <cellStyle name="ColStyle25 16 10" xfId="29843"/>
    <cellStyle name="ColStyle25 16 2" xfId="29844"/>
    <cellStyle name="ColStyle25 16 2 2" xfId="29845"/>
    <cellStyle name="ColStyle25 16 2 2 2" xfId="29846"/>
    <cellStyle name="ColStyle25 16 2 2 2 2" xfId="29847"/>
    <cellStyle name="ColStyle25 16 2 2 2 3" xfId="29848"/>
    <cellStyle name="ColStyle25 16 2 2 3" xfId="29849"/>
    <cellStyle name="ColStyle25 16 2 2 4" xfId="29850"/>
    <cellStyle name="ColStyle25 16 2 3" xfId="29851"/>
    <cellStyle name="ColStyle25 16 2 3 2" xfId="29852"/>
    <cellStyle name="ColStyle25 16 2 3 3" xfId="29853"/>
    <cellStyle name="ColStyle25 16 2 4" xfId="29854"/>
    <cellStyle name="ColStyle25 16 2 4 2" xfId="29855"/>
    <cellStyle name="ColStyle25 16 2 5" xfId="29856"/>
    <cellStyle name="ColStyle25 16 3" xfId="29857"/>
    <cellStyle name="ColStyle25 16 3 2" xfId="29858"/>
    <cellStyle name="ColStyle25 16 3 2 2" xfId="29859"/>
    <cellStyle name="ColStyle25 16 3 2 3" xfId="29860"/>
    <cellStyle name="ColStyle25 16 3 3" xfId="29861"/>
    <cellStyle name="ColStyle25 16 3 4" xfId="29862"/>
    <cellStyle name="ColStyle25 16 4" xfId="29863"/>
    <cellStyle name="ColStyle25 16 4 2" xfId="29864"/>
    <cellStyle name="ColStyle25 16 4 2 2" xfId="29865"/>
    <cellStyle name="ColStyle25 16 4 2 3" xfId="29866"/>
    <cellStyle name="ColStyle25 16 4 3" xfId="29867"/>
    <cellStyle name="ColStyle25 16 4 4" xfId="29868"/>
    <cellStyle name="ColStyle25 16 5" xfId="29869"/>
    <cellStyle name="ColStyle25 16 5 2" xfId="29870"/>
    <cellStyle name="ColStyle25 16 5 3" xfId="29871"/>
    <cellStyle name="ColStyle25 16 6" xfId="29872"/>
    <cellStyle name="ColStyle25 16 6 2" xfId="29873"/>
    <cellStyle name="ColStyle25 16 6 3" xfId="29874"/>
    <cellStyle name="ColStyle25 16 7" xfId="29875"/>
    <cellStyle name="ColStyle25 16 7 2" xfId="29876"/>
    <cellStyle name="ColStyle25 16 7 3" xfId="29877"/>
    <cellStyle name="ColStyle25 16 8" xfId="29878"/>
    <cellStyle name="ColStyle25 16 9" xfId="29879"/>
    <cellStyle name="ColStyle25 17" xfId="29880"/>
    <cellStyle name="ColStyle25 17 10" xfId="29881"/>
    <cellStyle name="ColStyle25 17 2" xfId="29882"/>
    <cellStyle name="ColStyle25 17 2 2" xfId="29883"/>
    <cellStyle name="ColStyle25 17 2 2 2" xfId="29884"/>
    <cellStyle name="ColStyle25 17 2 2 2 2" xfId="29885"/>
    <cellStyle name="ColStyle25 17 2 2 2 3" xfId="29886"/>
    <cellStyle name="ColStyle25 17 2 2 3" xfId="29887"/>
    <cellStyle name="ColStyle25 17 2 2 4" xfId="29888"/>
    <cellStyle name="ColStyle25 17 2 3" xfId="29889"/>
    <cellStyle name="ColStyle25 17 2 3 2" xfId="29890"/>
    <cellStyle name="ColStyle25 17 2 3 3" xfId="29891"/>
    <cellStyle name="ColStyle25 17 2 4" xfId="29892"/>
    <cellStyle name="ColStyle25 17 2 4 2" xfId="29893"/>
    <cellStyle name="ColStyle25 17 2 5" xfId="29894"/>
    <cellStyle name="ColStyle25 17 3" xfId="29895"/>
    <cellStyle name="ColStyle25 17 3 2" xfId="29896"/>
    <cellStyle name="ColStyle25 17 3 2 2" xfId="29897"/>
    <cellStyle name="ColStyle25 17 3 2 3" xfId="29898"/>
    <cellStyle name="ColStyle25 17 3 3" xfId="29899"/>
    <cellStyle name="ColStyle25 17 3 4" xfId="29900"/>
    <cellStyle name="ColStyle25 17 4" xfId="29901"/>
    <cellStyle name="ColStyle25 17 4 2" xfId="29902"/>
    <cellStyle name="ColStyle25 17 4 2 2" xfId="29903"/>
    <cellStyle name="ColStyle25 17 4 2 3" xfId="29904"/>
    <cellStyle name="ColStyle25 17 4 3" xfId="29905"/>
    <cellStyle name="ColStyle25 17 4 4" xfId="29906"/>
    <cellStyle name="ColStyle25 17 5" xfId="29907"/>
    <cellStyle name="ColStyle25 17 5 2" xfId="29908"/>
    <cellStyle name="ColStyle25 17 5 3" xfId="29909"/>
    <cellStyle name="ColStyle25 17 6" xfId="29910"/>
    <cellStyle name="ColStyle25 17 6 2" xfId="29911"/>
    <cellStyle name="ColStyle25 17 6 3" xfId="29912"/>
    <cellStyle name="ColStyle25 17 7" xfId="29913"/>
    <cellStyle name="ColStyle25 17 7 2" xfId="29914"/>
    <cellStyle name="ColStyle25 17 7 3" xfId="29915"/>
    <cellStyle name="ColStyle25 17 8" xfId="29916"/>
    <cellStyle name="ColStyle25 17 9" xfId="29917"/>
    <cellStyle name="ColStyle25 18" xfId="29918"/>
    <cellStyle name="ColStyle25 18 10" xfId="29919"/>
    <cellStyle name="ColStyle25 18 2" xfId="29920"/>
    <cellStyle name="ColStyle25 18 2 2" xfId="29921"/>
    <cellStyle name="ColStyle25 18 2 2 2" xfId="29922"/>
    <cellStyle name="ColStyle25 18 2 2 2 2" xfId="29923"/>
    <cellStyle name="ColStyle25 18 2 2 2 3" xfId="29924"/>
    <cellStyle name="ColStyle25 18 2 2 3" xfId="29925"/>
    <cellStyle name="ColStyle25 18 2 2 4" xfId="29926"/>
    <cellStyle name="ColStyle25 18 2 3" xfId="29927"/>
    <cellStyle name="ColStyle25 18 2 3 2" xfId="29928"/>
    <cellStyle name="ColStyle25 18 2 3 3" xfId="29929"/>
    <cellStyle name="ColStyle25 18 2 4" xfId="29930"/>
    <cellStyle name="ColStyle25 18 2 4 2" xfId="29931"/>
    <cellStyle name="ColStyle25 18 2 5" xfId="29932"/>
    <cellStyle name="ColStyle25 18 3" xfId="29933"/>
    <cellStyle name="ColStyle25 18 3 2" xfId="29934"/>
    <cellStyle name="ColStyle25 18 3 2 2" xfId="29935"/>
    <cellStyle name="ColStyle25 18 3 2 3" xfId="29936"/>
    <cellStyle name="ColStyle25 18 3 3" xfId="29937"/>
    <cellStyle name="ColStyle25 18 3 4" xfId="29938"/>
    <cellStyle name="ColStyle25 18 4" xfId="29939"/>
    <cellStyle name="ColStyle25 18 4 2" xfId="29940"/>
    <cellStyle name="ColStyle25 18 4 2 2" xfId="29941"/>
    <cellStyle name="ColStyle25 18 4 2 3" xfId="29942"/>
    <cellStyle name="ColStyle25 18 4 3" xfId="29943"/>
    <cellStyle name="ColStyle25 18 4 4" xfId="29944"/>
    <cellStyle name="ColStyle25 18 5" xfId="29945"/>
    <cellStyle name="ColStyle25 18 5 2" xfId="29946"/>
    <cellStyle name="ColStyle25 18 5 3" xfId="29947"/>
    <cellStyle name="ColStyle25 18 6" xfId="29948"/>
    <cellStyle name="ColStyle25 18 6 2" xfId="29949"/>
    <cellStyle name="ColStyle25 18 6 3" xfId="29950"/>
    <cellStyle name="ColStyle25 18 7" xfId="29951"/>
    <cellStyle name="ColStyle25 18 7 2" xfId="29952"/>
    <cellStyle name="ColStyle25 18 7 3" xfId="29953"/>
    <cellStyle name="ColStyle25 18 8" xfId="29954"/>
    <cellStyle name="ColStyle25 18 9" xfId="29955"/>
    <cellStyle name="ColStyle25 19" xfId="29956"/>
    <cellStyle name="ColStyle25 19 10" xfId="29957"/>
    <cellStyle name="ColStyle25 19 2" xfId="29958"/>
    <cellStyle name="ColStyle25 19 2 2" xfId="29959"/>
    <cellStyle name="ColStyle25 19 2 2 2" xfId="29960"/>
    <cellStyle name="ColStyle25 19 2 2 2 2" xfId="29961"/>
    <cellStyle name="ColStyle25 19 2 2 2 3" xfId="29962"/>
    <cellStyle name="ColStyle25 19 2 2 3" xfId="29963"/>
    <cellStyle name="ColStyle25 19 2 2 4" xfId="29964"/>
    <cellStyle name="ColStyle25 19 2 3" xfId="29965"/>
    <cellStyle name="ColStyle25 19 2 3 2" xfId="29966"/>
    <cellStyle name="ColStyle25 19 2 3 3" xfId="29967"/>
    <cellStyle name="ColStyle25 19 2 4" xfId="29968"/>
    <cellStyle name="ColStyle25 19 2 4 2" xfId="29969"/>
    <cellStyle name="ColStyle25 19 2 5" xfId="29970"/>
    <cellStyle name="ColStyle25 19 3" xfId="29971"/>
    <cellStyle name="ColStyle25 19 3 2" xfId="29972"/>
    <cellStyle name="ColStyle25 19 3 2 2" xfId="29973"/>
    <cellStyle name="ColStyle25 19 3 2 3" xfId="29974"/>
    <cellStyle name="ColStyle25 19 3 3" xfId="29975"/>
    <cellStyle name="ColStyle25 19 3 4" xfId="29976"/>
    <cellStyle name="ColStyle25 19 4" xfId="29977"/>
    <cellStyle name="ColStyle25 19 4 2" xfId="29978"/>
    <cellStyle name="ColStyle25 19 4 2 2" xfId="29979"/>
    <cellStyle name="ColStyle25 19 4 2 3" xfId="29980"/>
    <cellStyle name="ColStyle25 19 4 3" xfId="29981"/>
    <cellStyle name="ColStyle25 19 4 4" xfId="29982"/>
    <cellStyle name="ColStyle25 19 5" xfId="29983"/>
    <cellStyle name="ColStyle25 19 5 2" xfId="29984"/>
    <cellStyle name="ColStyle25 19 5 3" xfId="29985"/>
    <cellStyle name="ColStyle25 19 6" xfId="29986"/>
    <cellStyle name="ColStyle25 19 6 2" xfId="29987"/>
    <cellStyle name="ColStyle25 19 6 3" xfId="29988"/>
    <cellStyle name="ColStyle25 19 7" xfId="29989"/>
    <cellStyle name="ColStyle25 19 7 2" xfId="29990"/>
    <cellStyle name="ColStyle25 19 7 3" xfId="29991"/>
    <cellStyle name="ColStyle25 19 8" xfId="29992"/>
    <cellStyle name="ColStyle25 19 9" xfId="29993"/>
    <cellStyle name="ColStyle25 2" xfId="29994"/>
    <cellStyle name="ColStyle25 2 10" xfId="29995"/>
    <cellStyle name="ColStyle25 2 10 2" xfId="29996"/>
    <cellStyle name="ColStyle25 2 10 2 2" xfId="29997"/>
    <cellStyle name="ColStyle25 2 10 2 3" xfId="29998"/>
    <cellStyle name="ColStyle25 2 10 3" xfId="29999"/>
    <cellStyle name="ColStyle25 2 10 4" xfId="30000"/>
    <cellStyle name="ColStyle25 2 10 5" xfId="30001"/>
    <cellStyle name="ColStyle25 2 11" xfId="30002"/>
    <cellStyle name="ColStyle25 2 11 2" xfId="30003"/>
    <cellStyle name="ColStyle25 2 11 2 2" xfId="30004"/>
    <cellStyle name="ColStyle25 2 11 2 3" xfId="30005"/>
    <cellStyle name="ColStyle25 2 11 3" xfId="30006"/>
    <cellStyle name="ColStyle25 2 11 4" xfId="30007"/>
    <cellStyle name="ColStyle25 2 11 5" xfId="30008"/>
    <cellStyle name="ColStyle25 2 12" xfId="30009"/>
    <cellStyle name="ColStyle25 2 12 2" xfId="30010"/>
    <cellStyle name="ColStyle25 2 12 2 2" xfId="30011"/>
    <cellStyle name="ColStyle25 2 12 2 3" xfId="30012"/>
    <cellStyle name="ColStyle25 2 12 3" xfId="30013"/>
    <cellStyle name="ColStyle25 2 12 4" xfId="30014"/>
    <cellStyle name="ColStyle25 2 12 5" xfId="30015"/>
    <cellStyle name="ColStyle25 2 13" xfId="30016"/>
    <cellStyle name="ColStyle25 2 13 2" xfId="30017"/>
    <cellStyle name="ColStyle25 2 13 2 2" xfId="30018"/>
    <cellStyle name="ColStyle25 2 13 2 3" xfId="30019"/>
    <cellStyle name="ColStyle25 2 13 3" xfId="30020"/>
    <cellStyle name="ColStyle25 2 13 4" xfId="30021"/>
    <cellStyle name="ColStyle25 2 13 5" xfId="30022"/>
    <cellStyle name="ColStyle25 2 14" xfId="30023"/>
    <cellStyle name="ColStyle25 2 14 2" xfId="30024"/>
    <cellStyle name="ColStyle25 2 14 2 2" xfId="30025"/>
    <cellStyle name="ColStyle25 2 14 2 3" xfId="30026"/>
    <cellStyle name="ColStyle25 2 14 3" xfId="30027"/>
    <cellStyle name="ColStyle25 2 14 4" xfId="30028"/>
    <cellStyle name="ColStyle25 2 14 5" xfId="30029"/>
    <cellStyle name="ColStyle25 2 15" xfId="30030"/>
    <cellStyle name="ColStyle25 2 15 2" xfId="30031"/>
    <cellStyle name="ColStyle25 2 15 2 2" xfId="30032"/>
    <cellStyle name="ColStyle25 2 15 2 3" xfId="30033"/>
    <cellStyle name="ColStyle25 2 15 3" xfId="30034"/>
    <cellStyle name="ColStyle25 2 15 4" xfId="30035"/>
    <cellStyle name="ColStyle25 2 15 5" xfId="30036"/>
    <cellStyle name="ColStyle25 2 16" xfId="30037"/>
    <cellStyle name="ColStyle25 2 16 2" xfId="30038"/>
    <cellStyle name="ColStyle25 2 16 2 2" xfId="30039"/>
    <cellStyle name="ColStyle25 2 16 2 3" xfId="30040"/>
    <cellStyle name="ColStyle25 2 16 3" xfId="30041"/>
    <cellStyle name="ColStyle25 2 16 4" xfId="30042"/>
    <cellStyle name="ColStyle25 2 16 5" xfId="30043"/>
    <cellStyle name="ColStyle25 2 17" xfId="30044"/>
    <cellStyle name="ColStyle25 2 17 2" xfId="30045"/>
    <cellStyle name="ColStyle25 2 17 2 2" xfId="30046"/>
    <cellStyle name="ColStyle25 2 17 2 3" xfId="30047"/>
    <cellStyle name="ColStyle25 2 17 3" xfId="30048"/>
    <cellStyle name="ColStyle25 2 17 4" xfId="30049"/>
    <cellStyle name="ColStyle25 2 17 5" xfId="30050"/>
    <cellStyle name="ColStyle25 2 18" xfId="30051"/>
    <cellStyle name="ColStyle25 2 18 2" xfId="30052"/>
    <cellStyle name="ColStyle25 2 18 2 2" xfId="30053"/>
    <cellStyle name="ColStyle25 2 18 2 3" xfId="30054"/>
    <cellStyle name="ColStyle25 2 18 3" xfId="30055"/>
    <cellStyle name="ColStyle25 2 18 4" xfId="30056"/>
    <cellStyle name="ColStyle25 2 18 5" xfId="30057"/>
    <cellStyle name="ColStyle25 2 19" xfId="30058"/>
    <cellStyle name="ColStyle25 2 19 2" xfId="30059"/>
    <cellStyle name="ColStyle25 2 19 2 2" xfId="30060"/>
    <cellStyle name="ColStyle25 2 19 2 3" xfId="30061"/>
    <cellStyle name="ColStyle25 2 19 3" xfId="30062"/>
    <cellStyle name="ColStyle25 2 19 4" xfId="30063"/>
    <cellStyle name="ColStyle25 2 19 5" xfId="30064"/>
    <cellStyle name="ColStyle25 2 2" xfId="30065"/>
    <cellStyle name="ColStyle25 2 2 2" xfId="30066"/>
    <cellStyle name="ColStyle25 2 2 2 2" xfId="30067"/>
    <cellStyle name="ColStyle25 2 2 2 2 2" xfId="30068"/>
    <cellStyle name="ColStyle25 2 2 2 2 3" xfId="30069"/>
    <cellStyle name="ColStyle25 2 2 2 3" xfId="30070"/>
    <cellStyle name="ColStyle25 2 2 2 4" xfId="30071"/>
    <cellStyle name="ColStyle25 2 2 3" xfId="30072"/>
    <cellStyle name="ColStyle25 2 2 3 2" xfId="30073"/>
    <cellStyle name="ColStyle25 2 2 3 2 2" xfId="30074"/>
    <cellStyle name="ColStyle25 2 2 3 2 3" xfId="30075"/>
    <cellStyle name="ColStyle25 2 2 3 3" xfId="30076"/>
    <cellStyle name="ColStyle25 2 2 3 4" xfId="30077"/>
    <cellStyle name="ColStyle25 2 2 4" xfId="30078"/>
    <cellStyle name="ColStyle25 2 2 4 2" xfId="30079"/>
    <cellStyle name="ColStyle25 2 2 4 3" xfId="30080"/>
    <cellStyle name="ColStyle25 2 2 5" xfId="30081"/>
    <cellStyle name="ColStyle25 2 2 5 2" xfId="30082"/>
    <cellStyle name="ColStyle25 2 2 6" xfId="30083"/>
    <cellStyle name="ColStyle25 2 2 7" xfId="30084"/>
    <cellStyle name="ColStyle25 2 20" xfId="30085"/>
    <cellStyle name="ColStyle25 2 20 2" xfId="30086"/>
    <cellStyle name="ColStyle25 2 20 2 2" xfId="30087"/>
    <cellStyle name="ColStyle25 2 20 2 3" xfId="30088"/>
    <cellStyle name="ColStyle25 2 20 3" xfId="30089"/>
    <cellStyle name="ColStyle25 2 20 4" xfId="30090"/>
    <cellStyle name="ColStyle25 2 20 5" xfId="30091"/>
    <cellStyle name="ColStyle25 2 21" xfId="30092"/>
    <cellStyle name="ColStyle25 2 21 2" xfId="30093"/>
    <cellStyle name="ColStyle25 2 21 2 2" xfId="30094"/>
    <cellStyle name="ColStyle25 2 21 2 3" xfId="30095"/>
    <cellStyle name="ColStyle25 2 21 3" xfId="30096"/>
    <cellStyle name="ColStyle25 2 21 4" xfId="30097"/>
    <cellStyle name="ColStyle25 2 21 5" xfId="30098"/>
    <cellStyle name="ColStyle25 2 22" xfId="30099"/>
    <cellStyle name="ColStyle25 2 22 2" xfId="30100"/>
    <cellStyle name="ColStyle25 2 22 2 2" xfId="30101"/>
    <cellStyle name="ColStyle25 2 22 2 3" xfId="30102"/>
    <cellStyle name="ColStyle25 2 22 3" xfId="30103"/>
    <cellStyle name="ColStyle25 2 22 4" xfId="30104"/>
    <cellStyle name="ColStyle25 2 23" xfId="30105"/>
    <cellStyle name="ColStyle25 2 23 2" xfId="30106"/>
    <cellStyle name="ColStyle25 2 23 3" xfId="30107"/>
    <cellStyle name="ColStyle25 2 24" xfId="30108"/>
    <cellStyle name="ColStyle25 2 24 2" xfId="30109"/>
    <cellStyle name="ColStyle25 2 24 3" xfId="30110"/>
    <cellStyle name="ColStyle25 2 25" xfId="30111"/>
    <cellStyle name="ColStyle25 2 25 2" xfId="30112"/>
    <cellStyle name="ColStyle25 2 25 3" xfId="30113"/>
    <cellStyle name="ColStyle25 2 26" xfId="30114"/>
    <cellStyle name="ColStyle25 2 26 2" xfId="30115"/>
    <cellStyle name="ColStyle25 2 27" xfId="30116"/>
    <cellStyle name="ColStyle25 2 27 2" xfId="30117"/>
    <cellStyle name="ColStyle25 2 28" xfId="30118"/>
    <cellStyle name="ColStyle25 2 29" xfId="30119"/>
    <cellStyle name="ColStyle25 2 3" xfId="30120"/>
    <cellStyle name="ColStyle25 2 3 2" xfId="30121"/>
    <cellStyle name="ColStyle25 2 3 2 2" xfId="30122"/>
    <cellStyle name="ColStyle25 2 3 2 2 2" xfId="30123"/>
    <cellStyle name="ColStyle25 2 3 2 2 3" xfId="30124"/>
    <cellStyle name="ColStyle25 2 3 2 3" xfId="30125"/>
    <cellStyle name="ColStyle25 2 3 2 4" xfId="30126"/>
    <cellStyle name="ColStyle25 2 3 3" xfId="30127"/>
    <cellStyle name="ColStyle25 2 3 3 2" xfId="30128"/>
    <cellStyle name="ColStyle25 2 3 3 3" xfId="30129"/>
    <cellStyle name="ColStyle25 2 3 4" xfId="30130"/>
    <cellStyle name="ColStyle25 2 3 5" xfId="30131"/>
    <cellStyle name="ColStyle25 2 3 6" xfId="30132"/>
    <cellStyle name="ColStyle25 2 30" xfId="30133"/>
    <cellStyle name="ColStyle25 2 31" xfId="30134"/>
    <cellStyle name="ColStyle25 2 32" xfId="30135"/>
    <cellStyle name="ColStyle25 2 4" xfId="30136"/>
    <cellStyle name="ColStyle25 2 4 2" xfId="30137"/>
    <cellStyle name="ColStyle25 2 4 2 2" xfId="30138"/>
    <cellStyle name="ColStyle25 2 4 2 3" xfId="30139"/>
    <cellStyle name="ColStyle25 2 4 3" xfId="30140"/>
    <cellStyle name="ColStyle25 2 4 4" xfId="30141"/>
    <cellStyle name="ColStyle25 2 4 5" xfId="30142"/>
    <cellStyle name="ColStyle25 2 5" xfId="30143"/>
    <cellStyle name="ColStyle25 2 5 2" xfId="30144"/>
    <cellStyle name="ColStyle25 2 5 2 2" xfId="30145"/>
    <cellStyle name="ColStyle25 2 5 2 3" xfId="30146"/>
    <cellStyle name="ColStyle25 2 5 3" xfId="30147"/>
    <cellStyle name="ColStyle25 2 5 4" xfId="30148"/>
    <cellStyle name="ColStyle25 2 5 5" xfId="30149"/>
    <cellStyle name="ColStyle25 2 6" xfId="30150"/>
    <cellStyle name="ColStyle25 2 6 2" xfId="30151"/>
    <cellStyle name="ColStyle25 2 6 2 2" xfId="30152"/>
    <cellStyle name="ColStyle25 2 6 2 3" xfId="30153"/>
    <cellStyle name="ColStyle25 2 6 3" xfId="30154"/>
    <cellStyle name="ColStyle25 2 6 4" xfId="30155"/>
    <cellStyle name="ColStyle25 2 6 5" xfId="30156"/>
    <cellStyle name="ColStyle25 2 7" xfId="30157"/>
    <cellStyle name="ColStyle25 2 7 2" xfId="30158"/>
    <cellStyle name="ColStyle25 2 7 2 2" xfId="30159"/>
    <cellStyle name="ColStyle25 2 7 2 3" xfId="30160"/>
    <cellStyle name="ColStyle25 2 7 3" xfId="30161"/>
    <cellStyle name="ColStyle25 2 7 4" xfId="30162"/>
    <cellStyle name="ColStyle25 2 7 5" xfId="30163"/>
    <cellStyle name="ColStyle25 2 8" xfId="30164"/>
    <cellStyle name="ColStyle25 2 8 2" xfId="30165"/>
    <cellStyle name="ColStyle25 2 8 2 2" xfId="30166"/>
    <cellStyle name="ColStyle25 2 8 2 3" xfId="30167"/>
    <cellStyle name="ColStyle25 2 8 3" xfId="30168"/>
    <cellStyle name="ColStyle25 2 8 4" xfId="30169"/>
    <cellStyle name="ColStyle25 2 8 5" xfId="30170"/>
    <cellStyle name="ColStyle25 2 9" xfId="30171"/>
    <cellStyle name="ColStyle25 2 9 2" xfId="30172"/>
    <cellStyle name="ColStyle25 2 9 2 2" xfId="30173"/>
    <cellStyle name="ColStyle25 2 9 2 3" xfId="30174"/>
    <cellStyle name="ColStyle25 2 9 3" xfId="30175"/>
    <cellStyle name="ColStyle25 2 9 4" xfId="30176"/>
    <cellStyle name="ColStyle25 2 9 5" xfId="30177"/>
    <cellStyle name="ColStyle25 20" xfId="30178"/>
    <cellStyle name="ColStyle25 20 10" xfId="30179"/>
    <cellStyle name="ColStyle25 20 2" xfId="30180"/>
    <cellStyle name="ColStyle25 20 2 2" xfId="30181"/>
    <cellStyle name="ColStyle25 20 2 2 2" xfId="30182"/>
    <cellStyle name="ColStyle25 20 2 2 2 2" xfId="30183"/>
    <cellStyle name="ColStyle25 20 2 2 2 3" xfId="30184"/>
    <cellStyle name="ColStyle25 20 2 2 3" xfId="30185"/>
    <cellStyle name="ColStyle25 20 2 2 4" xfId="30186"/>
    <cellStyle name="ColStyle25 20 2 3" xfId="30187"/>
    <cellStyle name="ColStyle25 20 2 3 2" xfId="30188"/>
    <cellStyle name="ColStyle25 20 2 3 3" xfId="30189"/>
    <cellStyle name="ColStyle25 20 2 4" xfId="30190"/>
    <cellStyle name="ColStyle25 20 2 4 2" xfId="30191"/>
    <cellStyle name="ColStyle25 20 2 5" xfId="30192"/>
    <cellStyle name="ColStyle25 20 3" xfId="30193"/>
    <cellStyle name="ColStyle25 20 3 2" xfId="30194"/>
    <cellStyle name="ColStyle25 20 3 2 2" xfId="30195"/>
    <cellStyle name="ColStyle25 20 3 2 3" xfId="30196"/>
    <cellStyle name="ColStyle25 20 3 3" xfId="30197"/>
    <cellStyle name="ColStyle25 20 3 4" xfId="30198"/>
    <cellStyle name="ColStyle25 20 4" xfId="30199"/>
    <cellStyle name="ColStyle25 20 4 2" xfId="30200"/>
    <cellStyle name="ColStyle25 20 4 2 2" xfId="30201"/>
    <cellStyle name="ColStyle25 20 4 2 3" xfId="30202"/>
    <cellStyle name="ColStyle25 20 4 3" xfId="30203"/>
    <cellStyle name="ColStyle25 20 4 4" xfId="30204"/>
    <cellStyle name="ColStyle25 20 5" xfId="30205"/>
    <cellStyle name="ColStyle25 20 5 2" xfId="30206"/>
    <cellStyle name="ColStyle25 20 5 3" xfId="30207"/>
    <cellStyle name="ColStyle25 20 6" xfId="30208"/>
    <cellStyle name="ColStyle25 20 6 2" xfId="30209"/>
    <cellStyle name="ColStyle25 20 6 3" xfId="30210"/>
    <cellStyle name="ColStyle25 20 7" xfId="30211"/>
    <cellStyle name="ColStyle25 20 7 2" xfId="30212"/>
    <cellStyle name="ColStyle25 20 7 3" xfId="30213"/>
    <cellStyle name="ColStyle25 20 8" xfId="30214"/>
    <cellStyle name="ColStyle25 20 9" xfId="30215"/>
    <cellStyle name="ColStyle25 21" xfId="30216"/>
    <cellStyle name="ColStyle25 21 10" xfId="30217"/>
    <cellStyle name="ColStyle25 21 2" xfId="30218"/>
    <cellStyle name="ColStyle25 21 2 2" xfId="30219"/>
    <cellStyle name="ColStyle25 21 2 2 2" xfId="30220"/>
    <cellStyle name="ColStyle25 21 2 2 2 2" xfId="30221"/>
    <cellStyle name="ColStyle25 21 2 2 2 3" xfId="30222"/>
    <cellStyle name="ColStyle25 21 2 2 3" xfId="30223"/>
    <cellStyle name="ColStyle25 21 2 2 4" xfId="30224"/>
    <cellStyle name="ColStyle25 21 2 3" xfId="30225"/>
    <cellStyle name="ColStyle25 21 2 3 2" xfId="30226"/>
    <cellStyle name="ColStyle25 21 2 3 3" xfId="30227"/>
    <cellStyle name="ColStyle25 21 2 4" xfId="30228"/>
    <cellStyle name="ColStyle25 21 2 4 2" xfId="30229"/>
    <cellStyle name="ColStyle25 21 2 5" xfId="30230"/>
    <cellStyle name="ColStyle25 21 3" xfId="30231"/>
    <cellStyle name="ColStyle25 21 3 2" xfId="30232"/>
    <cellStyle name="ColStyle25 21 3 2 2" xfId="30233"/>
    <cellStyle name="ColStyle25 21 3 2 3" xfId="30234"/>
    <cellStyle name="ColStyle25 21 3 3" xfId="30235"/>
    <cellStyle name="ColStyle25 21 3 4" xfId="30236"/>
    <cellStyle name="ColStyle25 21 4" xfId="30237"/>
    <cellStyle name="ColStyle25 21 4 2" xfId="30238"/>
    <cellStyle name="ColStyle25 21 4 2 2" xfId="30239"/>
    <cellStyle name="ColStyle25 21 4 2 3" xfId="30240"/>
    <cellStyle name="ColStyle25 21 4 3" xfId="30241"/>
    <cellStyle name="ColStyle25 21 4 4" xfId="30242"/>
    <cellStyle name="ColStyle25 21 5" xfId="30243"/>
    <cellStyle name="ColStyle25 21 5 2" xfId="30244"/>
    <cellStyle name="ColStyle25 21 5 3" xfId="30245"/>
    <cellStyle name="ColStyle25 21 6" xfId="30246"/>
    <cellStyle name="ColStyle25 21 6 2" xfId="30247"/>
    <cellStyle name="ColStyle25 21 6 3" xfId="30248"/>
    <cellStyle name="ColStyle25 21 7" xfId="30249"/>
    <cellStyle name="ColStyle25 21 7 2" xfId="30250"/>
    <cellStyle name="ColStyle25 21 7 3" xfId="30251"/>
    <cellStyle name="ColStyle25 21 8" xfId="30252"/>
    <cellStyle name="ColStyle25 21 9" xfId="30253"/>
    <cellStyle name="ColStyle25 22" xfId="30254"/>
    <cellStyle name="ColStyle25 22 10" xfId="30255"/>
    <cellStyle name="ColStyle25 22 2" xfId="30256"/>
    <cellStyle name="ColStyle25 22 2 2" xfId="30257"/>
    <cellStyle name="ColStyle25 22 2 2 2" xfId="30258"/>
    <cellStyle name="ColStyle25 22 2 2 2 2" xfId="30259"/>
    <cellStyle name="ColStyle25 22 2 2 2 3" xfId="30260"/>
    <cellStyle name="ColStyle25 22 2 2 3" xfId="30261"/>
    <cellStyle name="ColStyle25 22 2 2 4" xfId="30262"/>
    <cellStyle name="ColStyle25 22 2 3" xfId="30263"/>
    <cellStyle name="ColStyle25 22 2 3 2" xfId="30264"/>
    <cellStyle name="ColStyle25 22 2 3 3" xfId="30265"/>
    <cellStyle name="ColStyle25 22 2 4" xfId="30266"/>
    <cellStyle name="ColStyle25 22 2 4 2" xfId="30267"/>
    <cellStyle name="ColStyle25 22 2 5" xfId="30268"/>
    <cellStyle name="ColStyle25 22 3" xfId="30269"/>
    <cellStyle name="ColStyle25 22 3 2" xfId="30270"/>
    <cellStyle name="ColStyle25 22 3 2 2" xfId="30271"/>
    <cellStyle name="ColStyle25 22 3 2 3" xfId="30272"/>
    <cellStyle name="ColStyle25 22 3 3" xfId="30273"/>
    <cellStyle name="ColStyle25 22 3 4" xfId="30274"/>
    <cellStyle name="ColStyle25 22 4" xfId="30275"/>
    <cellStyle name="ColStyle25 22 4 2" xfId="30276"/>
    <cellStyle name="ColStyle25 22 4 2 2" xfId="30277"/>
    <cellStyle name="ColStyle25 22 4 2 3" xfId="30278"/>
    <cellStyle name="ColStyle25 22 4 3" xfId="30279"/>
    <cellStyle name="ColStyle25 22 4 4" xfId="30280"/>
    <cellStyle name="ColStyle25 22 5" xfId="30281"/>
    <cellStyle name="ColStyle25 22 5 2" xfId="30282"/>
    <cellStyle name="ColStyle25 22 5 3" xfId="30283"/>
    <cellStyle name="ColStyle25 22 6" xfId="30284"/>
    <cellStyle name="ColStyle25 22 6 2" xfId="30285"/>
    <cellStyle name="ColStyle25 22 6 3" xfId="30286"/>
    <cellStyle name="ColStyle25 22 7" xfId="30287"/>
    <cellStyle name="ColStyle25 22 7 2" xfId="30288"/>
    <cellStyle name="ColStyle25 22 7 3" xfId="30289"/>
    <cellStyle name="ColStyle25 22 8" xfId="30290"/>
    <cellStyle name="ColStyle25 22 9" xfId="30291"/>
    <cellStyle name="ColStyle25 23" xfId="30292"/>
    <cellStyle name="ColStyle25 23 10" xfId="30293"/>
    <cellStyle name="ColStyle25 23 2" xfId="30294"/>
    <cellStyle name="ColStyle25 23 2 2" xfId="30295"/>
    <cellStyle name="ColStyle25 23 2 2 2" xfId="30296"/>
    <cellStyle name="ColStyle25 23 2 2 2 2" xfId="30297"/>
    <cellStyle name="ColStyle25 23 2 2 2 3" xfId="30298"/>
    <cellStyle name="ColStyle25 23 2 2 3" xfId="30299"/>
    <cellStyle name="ColStyle25 23 2 2 4" xfId="30300"/>
    <cellStyle name="ColStyle25 23 2 3" xfId="30301"/>
    <cellStyle name="ColStyle25 23 2 3 2" xfId="30302"/>
    <cellStyle name="ColStyle25 23 2 3 3" xfId="30303"/>
    <cellStyle name="ColStyle25 23 2 4" xfId="30304"/>
    <cellStyle name="ColStyle25 23 2 4 2" xfId="30305"/>
    <cellStyle name="ColStyle25 23 2 5" xfId="30306"/>
    <cellStyle name="ColStyle25 23 3" xfId="30307"/>
    <cellStyle name="ColStyle25 23 3 2" xfId="30308"/>
    <cellStyle name="ColStyle25 23 3 2 2" xfId="30309"/>
    <cellStyle name="ColStyle25 23 3 2 3" xfId="30310"/>
    <cellStyle name="ColStyle25 23 3 3" xfId="30311"/>
    <cellStyle name="ColStyle25 23 3 4" xfId="30312"/>
    <cellStyle name="ColStyle25 23 4" xfId="30313"/>
    <cellStyle name="ColStyle25 23 4 2" xfId="30314"/>
    <cellStyle name="ColStyle25 23 4 2 2" xfId="30315"/>
    <cellStyle name="ColStyle25 23 4 2 3" xfId="30316"/>
    <cellStyle name="ColStyle25 23 4 3" xfId="30317"/>
    <cellStyle name="ColStyle25 23 4 4" xfId="30318"/>
    <cellStyle name="ColStyle25 23 5" xfId="30319"/>
    <cellStyle name="ColStyle25 23 5 2" xfId="30320"/>
    <cellStyle name="ColStyle25 23 5 3" xfId="30321"/>
    <cellStyle name="ColStyle25 23 6" xfId="30322"/>
    <cellStyle name="ColStyle25 23 6 2" xfId="30323"/>
    <cellStyle name="ColStyle25 23 6 3" xfId="30324"/>
    <cellStyle name="ColStyle25 23 7" xfId="30325"/>
    <cellStyle name="ColStyle25 23 7 2" xfId="30326"/>
    <cellStyle name="ColStyle25 23 7 3" xfId="30327"/>
    <cellStyle name="ColStyle25 23 8" xfId="30328"/>
    <cellStyle name="ColStyle25 23 9" xfId="30329"/>
    <cellStyle name="ColStyle25 24" xfId="30330"/>
    <cellStyle name="ColStyle25 24 10" xfId="30331"/>
    <cellStyle name="ColStyle25 24 2" xfId="30332"/>
    <cellStyle name="ColStyle25 24 2 2" xfId="30333"/>
    <cellStyle name="ColStyle25 24 2 2 2" xfId="30334"/>
    <cellStyle name="ColStyle25 24 2 2 2 2" xfId="30335"/>
    <cellStyle name="ColStyle25 24 2 2 2 3" xfId="30336"/>
    <cellStyle name="ColStyle25 24 2 2 3" xfId="30337"/>
    <cellStyle name="ColStyle25 24 2 2 4" xfId="30338"/>
    <cellStyle name="ColStyle25 24 2 3" xfId="30339"/>
    <cellStyle name="ColStyle25 24 2 3 2" xfId="30340"/>
    <cellStyle name="ColStyle25 24 2 3 3" xfId="30341"/>
    <cellStyle name="ColStyle25 24 2 4" xfId="30342"/>
    <cellStyle name="ColStyle25 24 2 4 2" xfId="30343"/>
    <cellStyle name="ColStyle25 24 2 5" xfId="30344"/>
    <cellStyle name="ColStyle25 24 3" xfId="30345"/>
    <cellStyle name="ColStyle25 24 3 2" xfId="30346"/>
    <cellStyle name="ColStyle25 24 3 2 2" xfId="30347"/>
    <cellStyle name="ColStyle25 24 3 2 3" xfId="30348"/>
    <cellStyle name="ColStyle25 24 3 3" xfId="30349"/>
    <cellStyle name="ColStyle25 24 3 4" xfId="30350"/>
    <cellStyle name="ColStyle25 24 4" xfId="30351"/>
    <cellStyle name="ColStyle25 24 4 2" xfId="30352"/>
    <cellStyle name="ColStyle25 24 4 2 2" xfId="30353"/>
    <cellStyle name="ColStyle25 24 4 2 3" xfId="30354"/>
    <cellStyle name="ColStyle25 24 4 3" xfId="30355"/>
    <cellStyle name="ColStyle25 24 4 4" xfId="30356"/>
    <cellStyle name="ColStyle25 24 5" xfId="30357"/>
    <cellStyle name="ColStyle25 24 5 2" xfId="30358"/>
    <cellStyle name="ColStyle25 24 5 3" xfId="30359"/>
    <cellStyle name="ColStyle25 24 6" xfId="30360"/>
    <cellStyle name="ColStyle25 24 6 2" xfId="30361"/>
    <cellStyle name="ColStyle25 24 6 3" xfId="30362"/>
    <cellStyle name="ColStyle25 24 7" xfId="30363"/>
    <cellStyle name="ColStyle25 24 7 2" xfId="30364"/>
    <cellStyle name="ColStyle25 24 7 3" xfId="30365"/>
    <cellStyle name="ColStyle25 24 8" xfId="30366"/>
    <cellStyle name="ColStyle25 24 9" xfId="30367"/>
    <cellStyle name="ColStyle25 25" xfId="30368"/>
    <cellStyle name="ColStyle25 25 2" xfId="30369"/>
    <cellStyle name="ColStyle25 25 2 2" xfId="30370"/>
    <cellStyle name="ColStyle25 25 2 2 2" xfId="30371"/>
    <cellStyle name="ColStyle25 25 2 2 2 2" xfId="30372"/>
    <cellStyle name="ColStyle25 25 2 2 2 3" xfId="30373"/>
    <cellStyle name="ColStyle25 25 2 2 3" xfId="30374"/>
    <cellStyle name="ColStyle25 25 2 2 4" xfId="30375"/>
    <cellStyle name="ColStyle25 25 2 3" xfId="30376"/>
    <cellStyle name="ColStyle25 25 2 3 2" xfId="30377"/>
    <cellStyle name="ColStyle25 25 2 3 3" xfId="30378"/>
    <cellStyle name="ColStyle25 25 2 4" xfId="30379"/>
    <cellStyle name="ColStyle25 25 2 4 2" xfId="30380"/>
    <cellStyle name="ColStyle25 25 2 5" xfId="30381"/>
    <cellStyle name="ColStyle25 25 3" xfId="30382"/>
    <cellStyle name="ColStyle25 25 3 2" xfId="30383"/>
    <cellStyle name="ColStyle25 25 3 2 2" xfId="30384"/>
    <cellStyle name="ColStyle25 25 3 2 3" xfId="30385"/>
    <cellStyle name="ColStyle25 25 3 3" xfId="30386"/>
    <cellStyle name="ColStyle25 25 3 4" xfId="30387"/>
    <cellStyle name="ColStyle25 25 4" xfId="30388"/>
    <cellStyle name="ColStyle25 25 4 2" xfId="30389"/>
    <cellStyle name="ColStyle25 25 4 3" xfId="30390"/>
    <cellStyle name="ColStyle25 25 5" xfId="30391"/>
    <cellStyle name="ColStyle25 25 5 2" xfId="30392"/>
    <cellStyle name="ColStyle25 25 5 3" xfId="30393"/>
    <cellStyle name="ColStyle25 25 6" xfId="30394"/>
    <cellStyle name="ColStyle25 25 6 2" xfId="30395"/>
    <cellStyle name="ColStyle25 25 6 3" xfId="30396"/>
    <cellStyle name="ColStyle25 25 7" xfId="30397"/>
    <cellStyle name="ColStyle25 25 8" xfId="30398"/>
    <cellStyle name="ColStyle25 26" xfId="30399"/>
    <cellStyle name="ColStyle25 26 2" xfId="30400"/>
    <cellStyle name="ColStyle25 26 2 2" xfId="30401"/>
    <cellStyle name="ColStyle25 26 2 2 2" xfId="30402"/>
    <cellStyle name="ColStyle25 26 2 2 2 2" xfId="30403"/>
    <cellStyle name="ColStyle25 26 2 2 2 3" xfId="30404"/>
    <cellStyle name="ColStyle25 26 2 2 3" xfId="30405"/>
    <cellStyle name="ColStyle25 26 2 2 4" xfId="30406"/>
    <cellStyle name="ColStyle25 26 2 3" xfId="30407"/>
    <cellStyle name="ColStyle25 26 2 3 2" xfId="30408"/>
    <cellStyle name="ColStyle25 26 2 3 3" xfId="30409"/>
    <cellStyle name="ColStyle25 26 2 4" xfId="30410"/>
    <cellStyle name="ColStyle25 26 2 4 2" xfId="30411"/>
    <cellStyle name="ColStyle25 26 2 5" xfId="30412"/>
    <cellStyle name="ColStyle25 26 3" xfId="30413"/>
    <cellStyle name="ColStyle25 26 3 2" xfId="30414"/>
    <cellStyle name="ColStyle25 26 3 2 2" xfId="30415"/>
    <cellStyle name="ColStyle25 26 3 2 3" xfId="30416"/>
    <cellStyle name="ColStyle25 26 3 3" xfId="30417"/>
    <cellStyle name="ColStyle25 26 3 4" xfId="30418"/>
    <cellStyle name="ColStyle25 26 4" xfId="30419"/>
    <cellStyle name="ColStyle25 26 4 2" xfId="30420"/>
    <cellStyle name="ColStyle25 26 4 3" xfId="30421"/>
    <cellStyle name="ColStyle25 26 5" xfId="30422"/>
    <cellStyle name="ColStyle25 26 5 2" xfId="30423"/>
    <cellStyle name="ColStyle25 26 6" xfId="30424"/>
    <cellStyle name="ColStyle25 27" xfId="30425"/>
    <cellStyle name="ColStyle25 27 2" xfId="30426"/>
    <cellStyle name="ColStyle25 27 2 2" xfId="30427"/>
    <cellStyle name="ColStyle25 27 2 2 2" xfId="30428"/>
    <cellStyle name="ColStyle25 27 2 2 2 2" xfId="30429"/>
    <cellStyle name="ColStyle25 27 2 2 2 3" xfId="30430"/>
    <cellStyle name="ColStyle25 27 2 2 3" xfId="30431"/>
    <cellStyle name="ColStyle25 27 2 2 4" xfId="30432"/>
    <cellStyle name="ColStyle25 27 2 3" xfId="30433"/>
    <cellStyle name="ColStyle25 27 2 3 2" xfId="30434"/>
    <cellStyle name="ColStyle25 27 2 3 3" xfId="30435"/>
    <cellStyle name="ColStyle25 27 2 4" xfId="30436"/>
    <cellStyle name="ColStyle25 27 2 4 2" xfId="30437"/>
    <cellStyle name="ColStyle25 27 2 5" xfId="30438"/>
    <cellStyle name="ColStyle25 27 3" xfId="30439"/>
    <cellStyle name="ColStyle25 27 3 2" xfId="30440"/>
    <cellStyle name="ColStyle25 27 3 2 2" xfId="30441"/>
    <cellStyle name="ColStyle25 27 3 2 3" xfId="30442"/>
    <cellStyle name="ColStyle25 27 3 3" xfId="30443"/>
    <cellStyle name="ColStyle25 27 3 4" xfId="30444"/>
    <cellStyle name="ColStyle25 27 4" xfId="30445"/>
    <cellStyle name="ColStyle25 27 4 2" xfId="30446"/>
    <cellStyle name="ColStyle25 27 4 3" xfId="30447"/>
    <cellStyle name="ColStyle25 27 5" xfId="30448"/>
    <cellStyle name="ColStyle25 27 5 2" xfId="30449"/>
    <cellStyle name="ColStyle25 27 6" xfId="30450"/>
    <cellStyle name="ColStyle25 28" xfId="30451"/>
    <cellStyle name="ColStyle25 28 2" xfId="30452"/>
    <cellStyle name="ColStyle25 28 2 2" xfId="30453"/>
    <cellStyle name="ColStyle25 28 2 2 2" xfId="30454"/>
    <cellStyle name="ColStyle25 28 2 2 2 2" xfId="30455"/>
    <cellStyle name="ColStyle25 28 2 2 2 3" xfId="30456"/>
    <cellStyle name="ColStyle25 28 2 2 3" xfId="30457"/>
    <cellStyle name="ColStyle25 28 2 2 4" xfId="30458"/>
    <cellStyle name="ColStyle25 28 2 3" xfId="30459"/>
    <cellStyle name="ColStyle25 28 2 3 2" xfId="30460"/>
    <cellStyle name="ColStyle25 28 2 3 3" xfId="30461"/>
    <cellStyle name="ColStyle25 28 2 4" xfId="30462"/>
    <cellStyle name="ColStyle25 28 2 4 2" xfId="30463"/>
    <cellStyle name="ColStyle25 28 2 5" xfId="30464"/>
    <cellStyle name="ColStyle25 28 3" xfId="30465"/>
    <cellStyle name="ColStyle25 28 3 2" xfId="30466"/>
    <cellStyle name="ColStyle25 28 3 2 2" xfId="30467"/>
    <cellStyle name="ColStyle25 28 3 2 3" xfId="30468"/>
    <cellStyle name="ColStyle25 28 3 3" xfId="30469"/>
    <cellStyle name="ColStyle25 28 3 4" xfId="30470"/>
    <cellStyle name="ColStyle25 28 4" xfId="30471"/>
    <cellStyle name="ColStyle25 28 4 2" xfId="30472"/>
    <cellStyle name="ColStyle25 28 4 3" xfId="30473"/>
    <cellStyle name="ColStyle25 28 5" xfId="30474"/>
    <cellStyle name="ColStyle25 28 5 2" xfId="30475"/>
    <cellStyle name="ColStyle25 28 6" xfId="30476"/>
    <cellStyle name="ColStyle25 29" xfId="30477"/>
    <cellStyle name="ColStyle25 29 2" xfId="30478"/>
    <cellStyle name="ColStyle25 29 2 2" xfId="30479"/>
    <cellStyle name="ColStyle25 29 2 2 2" xfId="30480"/>
    <cellStyle name="ColStyle25 29 2 2 2 2" xfId="30481"/>
    <cellStyle name="ColStyle25 29 2 2 2 3" xfId="30482"/>
    <cellStyle name="ColStyle25 29 2 2 3" xfId="30483"/>
    <cellStyle name="ColStyle25 29 2 2 4" xfId="30484"/>
    <cellStyle name="ColStyle25 29 2 3" xfId="30485"/>
    <cellStyle name="ColStyle25 29 2 3 2" xfId="30486"/>
    <cellStyle name="ColStyle25 29 2 3 3" xfId="30487"/>
    <cellStyle name="ColStyle25 29 2 4" xfId="30488"/>
    <cellStyle name="ColStyle25 29 2 4 2" xfId="30489"/>
    <cellStyle name="ColStyle25 29 2 5" xfId="30490"/>
    <cellStyle name="ColStyle25 29 3" xfId="30491"/>
    <cellStyle name="ColStyle25 29 3 2" xfId="30492"/>
    <cellStyle name="ColStyle25 29 3 2 2" xfId="30493"/>
    <cellStyle name="ColStyle25 29 3 2 3" xfId="30494"/>
    <cellStyle name="ColStyle25 29 3 3" xfId="30495"/>
    <cellStyle name="ColStyle25 29 3 4" xfId="30496"/>
    <cellStyle name="ColStyle25 29 4" xfId="30497"/>
    <cellStyle name="ColStyle25 29 4 2" xfId="30498"/>
    <cellStyle name="ColStyle25 29 4 3" xfId="30499"/>
    <cellStyle name="ColStyle25 29 5" xfId="30500"/>
    <cellStyle name="ColStyle25 29 5 2" xfId="30501"/>
    <cellStyle name="ColStyle25 29 6" xfId="30502"/>
    <cellStyle name="ColStyle25 3" xfId="30503"/>
    <cellStyle name="ColStyle25 3 10" xfId="30504"/>
    <cellStyle name="ColStyle25 3 10 2" xfId="30505"/>
    <cellStyle name="ColStyle25 3 10 2 2" xfId="30506"/>
    <cellStyle name="ColStyle25 3 10 2 3" xfId="30507"/>
    <cellStyle name="ColStyle25 3 10 3" xfId="30508"/>
    <cellStyle name="ColStyle25 3 10 4" xfId="30509"/>
    <cellStyle name="ColStyle25 3 10 5" xfId="30510"/>
    <cellStyle name="ColStyle25 3 11" xfId="30511"/>
    <cellStyle name="ColStyle25 3 11 2" xfId="30512"/>
    <cellStyle name="ColStyle25 3 11 2 2" xfId="30513"/>
    <cellStyle name="ColStyle25 3 11 2 3" xfId="30514"/>
    <cellStyle name="ColStyle25 3 11 3" xfId="30515"/>
    <cellStyle name="ColStyle25 3 11 4" xfId="30516"/>
    <cellStyle name="ColStyle25 3 11 5" xfId="30517"/>
    <cellStyle name="ColStyle25 3 12" xfId="30518"/>
    <cellStyle name="ColStyle25 3 12 2" xfId="30519"/>
    <cellStyle name="ColStyle25 3 12 2 2" xfId="30520"/>
    <cellStyle name="ColStyle25 3 12 2 3" xfId="30521"/>
    <cellStyle name="ColStyle25 3 12 3" xfId="30522"/>
    <cellStyle name="ColStyle25 3 12 4" xfId="30523"/>
    <cellStyle name="ColStyle25 3 12 5" xfId="30524"/>
    <cellStyle name="ColStyle25 3 13" xfId="30525"/>
    <cellStyle name="ColStyle25 3 13 2" xfId="30526"/>
    <cellStyle name="ColStyle25 3 13 2 2" xfId="30527"/>
    <cellStyle name="ColStyle25 3 13 2 3" xfId="30528"/>
    <cellStyle name="ColStyle25 3 13 3" xfId="30529"/>
    <cellStyle name="ColStyle25 3 13 4" xfId="30530"/>
    <cellStyle name="ColStyle25 3 13 5" xfId="30531"/>
    <cellStyle name="ColStyle25 3 14" xfId="30532"/>
    <cellStyle name="ColStyle25 3 14 2" xfId="30533"/>
    <cellStyle name="ColStyle25 3 14 2 2" xfId="30534"/>
    <cellStyle name="ColStyle25 3 14 2 3" xfId="30535"/>
    <cellStyle name="ColStyle25 3 14 3" xfId="30536"/>
    <cellStyle name="ColStyle25 3 14 4" xfId="30537"/>
    <cellStyle name="ColStyle25 3 14 5" xfId="30538"/>
    <cellStyle name="ColStyle25 3 15" xfId="30539"/>
    <cellStyle name="ColStyle25 3 15 2" xfId="30540"/>
    <cellStyle name="ColStyle25 3 15 2 2" xfId="30541"/>
    <cellStyle name="ColStyle25 3 15 2 3" xfId="30542"/>
    <cellStyle name="ColStyle25 3 15 3" xfId="30543"/>
    <cellStyle name="ColStyle25 3 15 4" xfId="30544"/>
    <cellStyle name="ColStyle25 3 15 5" xfId="30545"/>
    <cellStyle name="ColStyle25 3 16" xfId="30546"/>
    <cellStyle name="ColStyle25 3 16 2" xfId="30547"/>
    <cellStyle name="ColStyle25 3 16 2 2" xfId="30548"/>
    <cellStyle name="ColStyle25 3 16 2 3" xfId="30549"/>
    <cellStyle name="ColStyle25 3 16 3" xfId="30550"/>
    <cellStyle name="ColStyle25 3 16 4" xfId="30551"/>
    <cellStyle name="ColStyle25 3 16 5" xfId="30552"/>
    <cellStyle name="ColStyle25 3 17" xfId="30553"/>
    <cellStyle name="ColStyle25 3 17 2" xfId="30554"/>
    <cellStyle name="ColStyle25 3 17 2 2" xfId="30555"/>
    <cellStyle name="ColStyle25 3 17 2 3" xfId="30556"/>
    <cellStyle name="ColStyle25 3 17 3" xfId="30557"/>
    <cellStyle name="ColStyle25 3 17 4" xfId="30558"/>
    <cellStyle name="ColStyle25 3 17 5" xfId="30559"/>
    <cellStyle name="ColStyle25 3 18" xfId="30560"/>
    <cellStyle name="ColStyle25 3 18 2" xfId="30561"/>
    <cellStyle name="ColStyle25 3 18 2 2" xfId="30562"/>
    <cellStyle name="ColStyle25 3 18 2 3" xfId="30563"/>
    <cellStyle name="ColStyle25 3 18 3" xfId="30564"/>
    <cellStyle name="ColStyle25 3 18 4" xfId="30565"/>
    <cellStyle name="ColStyle25 3 18 5" xfId="30566"/>
    <cellStyle name="ColStyle25 3 19" xfId="30567"/>
    <cellStyle name="ColStyle25 3 19 2" xfId="30568"/>
    <cellStyle name="ColStyle25 3 19 2 2" xfId="30569"/>
    <cellStyle name="ColStyle25 3 19 2 3" xfId="30570"/>
    <cellStyle name="ColStyle25 3 19 3" xfId="30571"/>
    <cellStyle name="ColStyle25 3 19 4" xfId="30572"/>
    <cellStyle name="ColStyle25 3 19 5" xfId="30573"/>
    <cellStyle name="ColStyle25 3 2" xfId="30574"/>
    <cellStyle name="ColStyle25 3 2 2" xfId="30575"/>
    <cellStyle name="ColStyle25 3 2 2 2" xfId="30576"/>
    <cellStyle name="ColStyle25 3 2 2 2 2" xfId="30577"/>
    <cellStyle name="ColStyle25 3 2 2 2 3" xfId="30578"/>
    <cellStyle name="ColStyle25 3 2 2 3" xfId="30579"/>
    <cellStyle name="ColStyle25 3 2 2 4" xfId="30580"/>
    <cellStyle name="ColStyle25 3 2 3" xfId="30581"/>
    <cellStyle name="ColStyle25 3 2 3 2" xfId="30582"/>
    <cellStyle name="ColStyle25 3 2 3 2 2" xfId="30583"/>
    <cellStyle name="ColStyle25 3 2 3 2 3" xfId="30584"/>
    <cellStyle name="ColStyle25 3 2 3 3" xfId="30585"/>
    <cellStyle name="ColStyle25 3 2 3 4" xfId="30586"/>
    <cellStyle name="ColStyle25 3 2 4" xfId="30587"/>
    <cellStyle name="ColStyle25 3 2 4 2" xfId="30588"/>
    <cellStyle name="ColStyle25 3 2 4 3" xfId="30589"/>
    <cellStyle name="ColStyle25 3 2 5" xfId="30590"/>
    <cellStyle name="ColStyle25 3 2 5 2" xfId="30591"/>
    <cellStyle name="ColStyle25 3 2 6" xfId="30592"/>
    <cellStyle name="ColStyle25 3 2 7" xfId="30593"/>
    <cellStyle name="ColStyle25 3 20" xfId="30594"/>
    <cellStyle name="ColStyle25 3 20 2" xfId="30595"/>
    <cellStyle name="ColStyle25 3 20 2 2" xfId="30596"/>
    <cellStyle name="ColStyle25 3 20 2 3" xfId="30597"/>
    <cellStyle name="ColStyle25 3 20 3" xfId="30598"/>
    <cellStyle name="ColStyle25 3 20 4" xfId="30599"/>
    <cellStyle name="ColStyle25 3 20 5" xfId="30600"/>
    <cellStyle name="ColStyle25 3 21" xfId="30601"/>
    <cellStyle name="ColStyle25 3 21 2" xfId="30602"/>
    <cellStyle name="ColStyle25 3 21 2 2" xfId="30603"/>
    <cellStyle name="ColStyle25 3 21 2 3" xfId="30604"/>
    <cellStyle name="ColStyle25 3 21 3" xfId="30605"/>
    <cellStyle name="ColStyle25 3 21 4" xfId="30606"/>
    <cellStyle name="ColStyle25 3 21 5" xfId="30607"/>
    <cellStyle name="ColStyle25 3 22" xfId="30608"/>
    <cellStyle name="ColStyle25 3 22 2" xfId="30609"/>
    <cellStyle name="ColStyle25 3 22 2 2" xfId="30610"/>
    <cellStyle name="ColStyle25 3 22 2 3" xfId="30611"/>
    <cellStyle name="ColStyle25 3 22 3" xfId="30612"/>
    <cellStyle name="ColStyle25 3 22 4" xfId="30613"/>
    <cellStyle name="ColStyle25 3 23" xfId="30614"/>
    <cellStyle name="ColStyle25 3 23 2" xfId="30615"/>
    <cellStyle name="ColStyle25 3 23 3" xfId="30616"/>
    <cellStyle name="ColStyle25 3 24" xfId="30617"/>
    <cellStyle name="ColStyle25 3 24 2" xfId="30618"/>
    <cellStyle name="ColStyle25 3 24 3" xfId="30619"/>
    <cellStyle name="ColStyle25 3 25" xfId="30620"/>
    <cellStyle name="ColStyle25 3 25 2" xfId="30621"/>
    <cellStyle name="ColStyle25 3 25 3" xfId="30622"/>
    <cellStyle name="ColStyle25 3 26" xfId="30623"/>
    <cellStyle name="ColStyle25 3 26 2" xfId="30624"/>
    <cellStyle name="ColStyle25 3 27" xfId="30625"/>
    <cellStyle name="ColStyle25 3 27 2" xfId="30626"/>
    <cellStyle name="ColStyle25 3 28" xfId="30627"/>
    <cellStyle name="ColStyle25 3 29" xfId="30628"/>
    <cellStyle name="ColStyle25 3 3" xfId="30629"/>
    <cellStyle name="ColStyle25 3 3 2" xfId="30630"/>
    <cellStyle name="ColStyle25 3 3 2 2" xfId="30631"/>
    <cellStyle name="ColStyle25 3 3 2 2 2" xfId="30632"/>
    <cellStyle name="ColStyle25 3 3 2 2 3" xfId="30633"/>
    <cellStyle name="ColStyle25 3 3 2 3" xfId="30634"/>
    <cellStyle name="ColStyle25 3 3 2 4" xfId="30635"/>
    <cellStyle name="ColStyle25 3 3 3" xfId="30636"/>
    <cellStyle name="ColStyle25 3 3 3 2" xfId="30637"/>
    <cellStyle name="ColStyle25 3 3 3 3" xfId="30638"/>
    <cellStyle name="ColStyle25 3 3 4" xfId="30639"/>
    <cellStyle name="ColStyle25 3 3 5" xfId="30640"/>
    <cellStyle name="ColStyle25 3 3 6" xfId="30641"/>
    <cellStyle name="ColStyle25 3 30" xfId="30642"/>
    <cellStyle name="ColStyle25 3 31" xfId="30643"/>
    <cellStyle name="ColStyle25 3 32" xfId="30644"/>
    <cellStyle name="ColStyle25 3 4" xfId="30645"/>
    <cellStyle name="ColStyle25 3 4 2" xfId="30646"/>
    <cellStyle name="ColStyle25 3 4 2 2" xfId="30647"/>
    <cellStyle name="ColStyle25 3 4 2 3" xfId="30648"/>
    <cellStyle name="ColStyle25 3 4 3" xfId="30649"/>
    <cellStyle name="ColStyle25 3 4 4" xfId="30650"/>
    <cellStyle name="ColStyle25 3 4 5" xfId="30651"/>
    <cellStyle name="ColStyle25 3 5" xfId="30652"/>
    <cellStyle name="ColStyle25 3 5 2" xfId="30653"/>
    <cellStyle name="ColStyle25 3 5 2 2" xfId="30654"/>
    <cellStyle name="ColStyle25 3 5 2 3" xfId="30655"/>
    <cellStyle name="ColStyle25 3 5 3" xfId="30656"/>
    <cellStyle name="ColStyle25 3 5 4" xfId="30657"/>
    <cellStyle name="ColStyle25 3 5 5" xfId="30658"/>
    <cellStyle name="ColStyle25 3 6" xfId="30659"/>
    <cellStyle name="ColStyle25 3 6 2" xfId="30660"/>
    <cellStyle name="ColStyle25 3 6 2 2" xfId="30661"/>
    <cellStyle name="ColStyle25 3 6 2 3" xfId="30662"/>
    <cellStyle name="ColStyle25 3 6 3" xfId="30663"/>
    <cellStyle name="ColStyle25 3 6 4" xfId="30664"/>
    <cellStyle name="ColStyle25 3 6 5" xfId="30665"/>
    <cellStyle name="ColStyle25 3 7" xfId="30666"/>
    <cellStyle name="ColStyle25 3 7 2" xfId="30667"/>
    <cellStyle name="ColStyle25 3 7 2 2" xfId="30668"/>
    <cellStyle name="ColStyle25 3 7 2 3" xfId="30669"/>
    <cellStyle name="ColStyle25 3 7 3" xfId="30670"/>
    <cellStyle name="ColStyle25 3 7 4" xfId="30671"/>
    <cellStyle name="ColStyle25 3 7 5" xfId="30672"/>
    <cellStyle name="ColStyle25 3 8" xfId="30673"/>
    <cellStyle name="ColStyle25 3 8 2" xfId="30674"/>
    <cellStyle name="ColStyle25 3 8 2 2" xfId="30675"/>
    <cellStyle name="ColStyle25 3 8 2 3" xfId="30676"/>
    <cellStyle name="ColStyle25 3 8 3" xfId="30677"/>
    <cellStyle name="ColStyle25 3 8 4" xfId="30678"/>
    <cellStyle name="ColStyle25 3 8 5" xfId="30679"/>
    <cellStyle name="ColStyle25 3 9" xfId="30680"/>
    <cellStyle name="ColStyle25 3 9 2" xfId="30681"/>
    <cellStyle name="ColStyle25 3 9 2 2" xfId="30682"/>
    <cellStyle name="ColStyle25 3 9 2 3" xfId="30683"/>
    <cellStyle name="ColStyle25 3 9 3" xfId="30684"/>
    <cellStyle name="ColStyle25 3 9 4" xfId="30685"/>
    <cellStyle name="ColStyle25 3 9 5" xfId="30686"/>
    <cellStyle name="ColStyle25 30" xfId="30687"/>
    <cellStyle name="ColStyle25 30 2" xfId="30688"/>
    <cellStyle name="ColStyle25 30 2 2" xfId="30689"/>
    <cellStyle name="ColStyle25 30 2 2 2" xfId="30690"/>
    <cellStyle name="ColStyle25 30 2 2 2 2" xfId="30691"/>
    <cellStyle name="ColStyle25 30 2 2 2 3" xfId="30692"/>
    <cellStyle name="ColStyle25 30 2 2 3" xfId="30693"/>
    <cellStyle name="ColStyle25 30 2 2 4" xfId="30694"/>
    <cellStyle name="ColStyle25 30 2 3" xfId="30695"/>
    <cellStyle name="ColStyle25 30 2 3 2" xfId="30696"/>
    <cellStyle name="ColStyle25 30 2 3 3" xfId="30697"/>
    <cellStyle name="ColStyle25 30 2 4" xfId="30698"/>
    <cellStyle name="ColStyle25 30 2 4 2" xfId="30699"/>
    <cellStyle name="ColStyle25 30 2 5" xfId="30700"/>
    <cellStyle name="ColStyle25 30 3" xfId="30701"/>
    <cellStyle name="ColStyle25 30 3 2" xfId="30702"/>
    <cellStyle name="ColStyle25 30 3 2 2" xfId="30703"/>
    <cellStyle name="ColStyle25 30 3 2 3" xfId="30704"/>
    <cellStyle name="ColStyle25 30 3 3" xfId="30705"/>
    <cellStyle name="ColStyle25 30 3 4" xfId="30706"/>
    <cellStyle name="ColStyle25 30 4" xfId="30707"/>
    <cellStyle name="ColStyle25 30 4 2" xfId="30708"/>
    <cellStyle name="ColStyle25 30 4 3" xfId="30709"/>
    <cellStyle name="ColStyle25 30 5" xfId="30710"/>
    <cellStyle name="ColStyle25 30 5 2" xfId="30711"/>
    <cellStyle name="ColStyle25 30 6" xfId="30712"/>
    <cellStyle name="ColStyle25 31" xfId="30713"/>
    <cellStyle name="ColStyle25 31 2" xfId="30714"/>
    <cellStyle name="ColStyle25 31 2 2" xfId="30715"/>
    <cellStyle name="ColStyle25 31 2 2 2" xfId="30716"/>
    <cellStyle name="ColStyle25 31 2 2 2 2" xfId="30717"/>
    <cellStyle name="ColStyle25 31 2 2 2 3" xfId="30718"/>
    <cellStyle name="ColStyle25 31 2 2 3" xfId="30719"/>
    <cellStyle name="ColStyle25 31 2 2 4" xfId="30720"/>
    <cellStyle name="ColStyle25 31 2 3" xfId="30721"/>
    <cellStyle name="ColStyle25 31 2 3 2" xfId="30722"/>
    <cellStyle name="ColStyle25 31 2 3 3" xfId="30723"/>
    <cellStyle name="ColStyle25 31 2 4" xfId="30724"/>
    <cellStyle name="ColStyle25 31 2 4 2" xfId="30725"/>
    <cellStyle name="ColStyle25 31 2 5" xfId="30726"/>
    <cellStyle name="ColStyle25 31 3" xfId="30727"/>
    <cellStyle name="ColStyle25 31 3 2" xfId="30728"/>
    <cellStyle name="ColStyle25 31 3 2 2" xfId="30729"/>
    <cellStyle name="ColStyle25 31 3 2 3" xfId="30730"/>
    <cellStyle name="ColStyle25 31 3 3" xfId="30731"/>
    <cellStyle name="ColStyle25 31 3 4" xfId="30732"/>
    <cellStyle name="ColStyle25 31 4" xfId="30733"/>
    <cellStyle name="ColStyle25 31 4 2" xfId="30734"/>
    <cellStyle name="ColStyle25 31 4 3" xfId="30735"/>
    <cellStyle name="ColStyle25 31 5" xfId="30736"/>
    <cellStyle name="ColStyle25 31 5 2" xfId="30737"/>
    <cellStyle name="ColStyle25 31 6" xfId="30738"/>
    <cellStyle name="ColStyle25 32" xfId="30739"/>
    <cellStyle name="ColStyle25 32 2" xfId="30740"/>
    <cellStyle name="ColStyle25 32 2 2" xfId="30741"/>
    <cellStyle name="ColStyle25 32 2 2 2" xfId="30742"/>
    <cellStyle name="ColStyle25 32 2 2 2 2" xfId="30743"/>
    <cellStyle name="ColStyle25 32 2 2 2 3" xfId="30744"/>
    <cellStyle name="ColStyle25 32 2 2 3" xfId="30745"/>
    <cellStyle name="ColStyle25 32 2 2 4" xfId="30746"/>
    <cellStyle name="ColStyle25 32 2 3" xfId="30747"/>
    <cellStyle name="ColStyle25 32 2 3 2" xfId="30748"/>
    <cellStyle name="ColStyle25 32 2 3 3" xfId="30749"/>
    <cellStyle name="ColStyle25 32 2 4" xfId="30750"/>
    <cellStyle name="ColStyle25 32 2 4 2" xfId="30751"/>
    <cellStyle name="ColStyle25 32 2 5" xfId="30752"/>
    <cellStyle name="ColStyle25 32 3" xfId="30753"/>
    <cellStyle name="ColStyle25 32 3 2" xfId="30754"/>
    <cellStyle name="ColStyle25 32 3 2 2" xfId="30755"/>
    <cellStyle name="ColStyle25 32 3 2 3" xfId="30756"/>
    <cellStyle name="ColStyle25 32 3 3" xfId="30757"/>
    <cellStyle name="ColStyle25 32 3 4" xfId="30758"/>
    <cellStyle name="ColStyle25 32 4" xfId="30759"/>
    <cellStyle name="ColStyle25 32 4 2" xfId="30760"/>
    <cellStyle name="ColStyle25 32 4 3" xfId="30761"/>
    <cellStyle name="ColStyle25 32 5" xfId="30762"/>
    <cellStyle name="ColStyle25 32 5 2" xfId="30763"/>
    <cellStyle name="ColStyle25 32 6" xfId="30764"/>
    <cellStyle name="ColStyle25 33" xfId="30765"/>
    <cellStyle name="ColStyle25 33 2" xfId="30766"/>
    <cellStyle name="ColStyle25 33 2 2" xfId="30767"/>
    <cellStyle name="ColStyle25 33 2 2 2" xfId="30768"/>
    <cellStyle name="ColStyle25 33 2 2 2 2" xfId="30769"/>
    <cellStyle name="ColStyle25 33 2 2 2 3" xfId="30770"/>
    <cellStyle name="ColStyle25 33 2 2 3" xfId="30771"/>
    <cellStyle name="ColStyle25 33 2 2 4" xfId="30772"/>
    <cellStyle name="ColStyle25 33 2 3" xfId="30773"/>
    <cellStyle name="ColStyle25 33 2 3 2" xfId="30774"/>
    <cellStyle name="ColStyle25 33 2 3 3" xfId="30775"/>
    <cellStyle name="ColStyle25 33 2 4" xfId="30776"/>
    <cellStyle name="ColStyle25 33 2 4 2" xfId="30777"/>
    <cellStyle name="ColStyle25 33 2 5" xfId="30778"/>
    <cellStyle name="ColStyle25 33 3" xfId="30779"/>
    <cellStyle name="ColStyle25 33 3 2" xfId="30780"/>
    <cellStyle name="ColStyle25 33 3 2 2" xfId="30781"/>
    <cellStyle name="ColStyle25 33 3 2 3" xfId="30782"/>
    <cellStyle name="ColStyle25 33 3 3" xfId="30783"/>
    <cellStyle name="ColStyle25 33 3 4" xfId="30784"/>
    <cellStyle name="ColStyle25 33 4" xfId="30785"/>
    <cellStyle name="ColStyle25 33 4 2" xfId="30786"/>
    <cellStyle name="ColStyle25 33 4 3" xfId="30787"/>
    <cellStyle name="ColStyle25 33 5" xfId="30788"/>
    <cellStyle name="ColStyle25 33 5 2" xfId="30789"/>
    <cellStyle name="ColStyle25 33 6" xfId="30790"/>
    <cellStyle name="ColStyle25 34" xfId="30791"/>
    <cellStyle name="ColStyle25 34 2" xfId="30792"/>
    <cellStyle name="ColStyle25 34 2 2" xfId="30793"/>
    <cellStyle name="ColStyle25 34 2 2 2" xfId="30794"/>
    <cellStyle name="ColStyle25 34 2 2 2 2" xfId="30795"/>
    <cellStyle name="ColStyle25 34 2 2 2 3" xfId="30796"/>
    <cellStyle name="ColStyle25 34 2 2 3" xfId="30797"/>
    <cellStyle name="ColStyle25 34 2 2 4" xfId="30798"/>
    <cellStyle name="ColStyle25 34 2 3" xfId="30799"/>
    <cellStyle name="ColStyle25 34 2 3 2" xfId="30800"/>
    <cellStyle name="ColStyle25 34 2 3 3" xfId="30801"/>
    <cellStyle name="ColStyle25 34 2 4" xfId="30802"/>
    <cellStyle name="ColStyle25 34 2 4 2" xfId="30803"/>
    <cellStyle name="ColStyle25 34 2 5" xfId="30804"/>
    <cellStyle name="ColStyle25 34 3" xfId="30805"/>
    <cellStyle name="ColStyle25 34 3 2" xfId="30806"/>
    <cellStyle name="ColStyle25 34 3 2 2" xfId="30807"/>
    <cellStyle name="ColStyle25 34 3 2 3" xfId="30808"/>
    <cellStyle name="ColStyle25 34 3 3" xfId="30809"/>
    <cellStyle name="ColStyle25 34 3 4" xfId="30810"/>
    <cellStyle name="ColStyle25 34 4" xfId="30811"/>
    <cellStyle name="ColStyle25 34 4 2" xfId="30812"/>
    <cellStyle name="ColStyle25 34 4 3" xfId="30813"/>
    <cellStyle name="ColStyle25 34 5" xfId="30814"/>
    <cellStyle name="ColStyle25 34 5 2" xfId="30815"/>
    <cellStyle name="ColStyle25 34 6" xfId="30816"/>
    <cellStyle name="ColStyle25 35" xfId="30817"/>
    <cellStyle name="ColStyle25 35 2" xfId="30818"/>
    <cellStyle name="ColStyle25 35 2 2" xfId="30819"/>
    <cellStyle name="ColStyle25 35 2 2 2" xfId="30820"/>
    <cellStyle name="ColStyle25 35 2 2 2 2" xfId="30821"/>
    <cellStyle name="ColStyle25 35 2 2 2 3" xfId="30822"/>
    <cellStyle name="ColStyle25 35 2 2 3" xfId="30823"/>
    <cellStyle name="ColStyle25 35 2 2 4" xfId="30824"/>
    <cellStyle name="ColStyle25 35 2 3" xfId="30825"/>
    <cellStyle name="ColStyle25 35 2 3 2" xfId="30826"/>
    <cellStyle name="ColStyle25 35 2 3 3" xfId="30827"/>
    <cellStyle name="ColStyle25 35 2 4" xfId="30828"/>
    <cellStyle name="ColStyle25 35 2 4 2" xfId="30829"/>
    <cellStyle name="ColStyle25 35 2 5" xfId="30830"/>
    <cellStyle name="ColStyle25 35 3" xfId="30831"/>
    <cellStyle name="ColStyle25 35 3 2" xfId="30832"/>
    <cellStyle name="ColStyle25 35 3 2 2" xfId="30833"/>
    <cellStyle name="ColStyle25 35 3 2 3" xfId="30834"/>
    <cellStyle name="ColStyle25 35 3 3" xfId="30835"/>
    <cellStyle name="ColStyle25 35 3 4" xfId="30836"/>
    <cellStyle name="ColStyle25 35 4" xfId="30837"/>
    <cellStyle name="ColStyle25 35 4 2" xfId="30838"/>
    <cellStyle name="ColStyle25 35 4 3" xfId="30839"/>
    <cellStyle name="ColStyle25 35 5" xfId="30840"/>
    <cellStyle name="ColStyle25 35 5 2" xfId="30841"/>
    <cellStyle name="ColStyle25 35 6" xfId="30842"/>
    <cellStyle name="ColStyle25 36" xfId="30843"/>
    <cellStyle name="ColStyle25 36 2" xfId="30844"/>
    <cellStyle name="ColStyle25 36 2 2" xfId="30845"/>
    <cellStyle name="ColStyle25 36 2 2 2" xfId="30846"/>
    <cellStyle name="ColStyle25 36 2 2 3" xfId="30847"/>
    <cellStyle name="ColStyle25 36 2 3" xfId="30848"/>
    <cellStyle name="ColStyle25 36 2 4" xfId="30849"/>
    <cellStyle name="ColStyle25 36 3" xfId="30850"/>
    <cellStyle name="ColStyle25 36 3 2" xfId="30851"/>
    <cellStyle name="ColStyle25 36 3 3" xfId="30852"/>
    <cellStyle name="ColStyle25 36 4" xfId="30853"/>
    <cellStyle name="ColStyle25 36 4 2" xfId="30854"/>
    <cellStyle name="ColStyle25 36 5" xfId="30855"/>
    <cellStyle name="ColStyle25 37" xfId="30856"/>
    <cellStyle name="ColStyle25 37 2" xfId="30857"/>
    <cellStyle name="ColStyle25 37 2 2" xfId="30858"/>
    <cellStyle name="ColStyle25 37 2 2 2" xfId="30859"/>
    <cellStyle name="ColStyle25 37 2 2 3" xfId="30860"/>
    <cellStyle name="ColStyle25 37 2 3" xfId="30861"/>
    <cellStyle name="ColStyle25 37 2 4" xfId="30862"/>
    <cellStyle name="ColStyle25 37 3" xfId="30863"/>
    <cellStyle name="ColStyle25 37 3 2" xfId="30864"/>
    <cellStyle name="ColStyle25 37 3 3" xfId="30865"/>
    <cellStyle name="ColStyle25 37 4" xfId="30866"/>
    <cellStyle name="ColStyle25 37 4 2" xfId="30867"/>
    <cellStyle name="ColStyle25 37 5" xfId="30868"/>
    <cellStyle name="ColStyle25 38" xfId="30869"/>
    <cellStyle name="ColStyle25 38 2" xfId="30870"/>
    <cellStyle name="ColStyle25 38 2 2" xfId="30871"/>
    <cellStyle name="ColStyle25 38 2 2 2" xfId="30872"/>
    <cellStyle name="ColStyle25 38 2 2 3" xfId="30873"/>
    <cellStyle name="ColStyle25 38 2 3" xfId="30874"/>
    <cellStyle name="ColStyle25 38 2 4" xfId="30875"/>
    <cellStyle name="ColStyle25 38 3" xfId="30876"/>
    <cellStyle name="ColStyle25 38 3 2" xfId="30877"/>
    <cellStyle name="ColStyle25 38 3 3" xfId="30878"/>
    <cellStyle name="ColStyle25 38 4" xfId="30879"/>
    <cellStyle name="ColStyle25 38 4 2" xfId="30880"/>
    <cellStyle name="ColStyle25 38 5" xfId="30881"/>
    <cellStyle name="ColStyle25 39" xfId="30882"/>
    <cellStyle name="ColStyle25 39 2" xfId="30883"/>
    <cellStyle name="ColStyle25 39 2 2" xfId="30884"/>
    <cellStyle name="ColStyle25 39 2 3" xfId="30885"/>
    <cellStyle name="ColStyle25 39 3" xfId="30886"/>
    <cellStyle name="ColStyle25 39 4" xfId="30887"/>
    <cellStyle name="ColStyle25 4" xfId="30888"/>
    <cellStyle name="ColStyle25 4 10" xfId="30889"/>
    <cellStyle name="ColStyle25 4 11" xfId="30890"/>
    <cellStyle name="ColStyle25 4 12" xfId="30891"/>
    <cellStyle name="ColStyle25 4 13" xfId="30892"/>
    <cellStyle name="ColStyle25 4 14" xfId="30893"/>
    <cellStyle name="ColStyle25 4 2" xfId="30894"/>
    <cellStyle name="ColStyle25 4 2 2" xfId="30895"/>
    <cellStyle name="ColStyle25 4 2 2 2" xfId="30896"/>
    <cellStyle name="ColStyle25 4 2 2 2 2" xfId="30897"/>
    <cellStyle name="ColStyle25 4 2 2 2 3" xfId="30898"/>
    <cellStyle name="ColStyle25 4 2 2 3" xfId="30899"/>
    <cellStyle name="ColStyle25 4 2 2 4" xfId="30900"/>
    <cellStyle name="ColStyle25 4 2 3" xfId="30901"/>
    <cellStyle name="ColStyle25 4 2 3 2" xfId="30902"/>
    <cellStyle name="ColStyle25 4 2 3 3" xfId="30903"/>
    <cellStyle name="ColStyle25 4 2 4" xfId="30904"/>
    <cellStyle name="ColStyle25 4 2 4 2" xfId="30905"/>
    <cellStyle name="ColStyle25 4 2 5" xfId="30906"/>
    <cellStyle name="ColStyle25 4 3" xfId="30907"/>
    <cellStyle name="ColStyle25 4 3 2" xfId="30908"/>
    <cellStyle name="ColStyle25 4 3 2 2" xfId="30909"/>
    <cellStyle name="ColStyle25 4 3 2 3" xfId="30910"/>
    <cellStyle name="ColStyle25 4 3 3" xfId="30911"/>
    <cellStyle name="ColStyle25 4 3 4" xfId="30912"/>
    <cellStyle name="ColStyle25 4 4" xfId="30913"/>
    <cellStyle name="ColStyle25 4 4 2" xfId="30914"/>
    <cellStyle name="ColStyle25 4 4 2 2" xfId="30915"/>
    <cellStyle name="ColStyle25 4 4 2 3" xfId="30916"/>
    <cellStyle name="ColStyle25 4 4 3" xfId="30917"/>
    <cellStyle name="ColStyle25 4 4 4" xfId="30918"/>
    <cellStyle name="ColStyle25 4 5" xfId="30919"/>
    <cellStyle name="ColStyle25 4 5 2" xfId="30920"/>
    <cellStyle name="ColStyle25 4 5 3" xfId="30921"/>
    <cellStyle name="ColStyle25 4 6" xfId="30922"/>
    <cellStyle name="ColStyle25 4 6 2" xfId="30923"/>
    <cellStyle name="ColStyle25 4 6 3" xfId="30924"/>
    <cellStyle name="ColStyle25 4 7" xfId="30925"/>
    <cellStyle name="ColStyle25 4 7 2" xfId="30926"/>
    <cellStyle name="ColStyle25 4 7 3" xfId="30927"/>
    <cellStyle name="ColStyle25 4 8" xfId="30928"/>
    <cellStyle name="ColStyle25 4 8 2" xfId="30929"/>
    <cellStyle name="ColStyle25 4 9" xfId="30930"/>
    <cellStyle name="ColStyle25 4 9 2" xfId="30931"/>
    <cellStyle name="ColStyle25 40" xfId="30932"/>
    <cellStyle name="ColStyle25 40 2" xfId="30933"/>
    <cellStyle name="ColStyle25 40 2 2" xfId="30934"/>
    <cellStyle name="ColStyle25 40 2 3" xfId="30935"/>
    <cellStyle name="ColStyle25 40 3" xfId="30936"/>
    <cellStyle name="ColStyle25 40 4" xfId="30937"/>
    <cellStyle name="ColStyle25 41" xfId="30938"/>
    <cellStyle name="ColStyle25 41 2" xfId="30939"/>
    <cellStyle name="ColStyle25 41 2 2" xfId="30940"/>
    <cellStyle name="ColStyle25 41 2 3" xfId="30941"/>
    <cellStyle name="ColStyle25 41 3" xfId="30942"/>
    <cellStyle name="ColStyle25 41 4" xfId="30943"/>
    <cellStyle name="ColStyle25 42" xfId="30944"/>
    <cellStyle name="ColStyle25 42 2" xfId="30945"/>
    <cellStyle name="ColStyle25 42 2 2" xfId="30946"/>
    <cellStyle name="ColStyle25 42 2 3" xfId="30947"/>
    <cellStyle name="ColStyle25 42 3" xfId="30948"/>
    <cellStyle name="ColStyle25 42 4" xfId="30949"/>
    <cellStyle name="ColStyle25 43" xfId="30950"/>
    <cellStyle name="ColStyle25 43 2" xfId="30951"/>
    <cellStyle name="ColStyle25 43 3" xfId="30952"/>
    <cellStyle name="ColStyle25 44" xfId="30953"/>
    <cellStyle name="ColStyle25 44 2" xfId="30954"/>
    <cellStyle name="ColStyle25 44 3" xfId="30955"/>
    <cellStyle name="ColStyle25 45" xfId="30956"/>
    <cellStyle name="ColStyle25 45 2" xfId="30957"/>
    <cellStyle name="ColStyle25 46" xfId="30958"/>
    <cellStyle name="ColStyle25 46 2" xfId="30959"/>
    <cellStyle name="ColStyle25 47" xfId="30960"/>
    <cellStyle name="ColStyle25 48" xfId="30961"/>
    <cellStyle name="ColStyle25 49" xfId="30962"/>
    <cellStyle name="ColStyle25 5" xfId="30963"/>
    <cellStyle name="ColStyle25 5 10" xfId="30964"/>
    <cellStyle name="ColStyle25 5 11" xfId="30965"/>
    <cellStyle name="ColStyle25 5 12" xfId="30966"/>
    <cellStyle name="ColStyle25 5 13" xfId="30967"/>
    <cellStyle name="ColStyle25 5 14" xfId="30968"/>
    <cellStyle name="ColStyle25 5 2" xfId="30969"/>
    <cellStyle name="ColStyle25 5 2 2" xfId="30970"/>
    <cellStyle name="ColStyle25 5 2 2 2" xfId="30971"/>
    <cellStyle name="ColStyle25 5 2 2 2 2" xfId="30972"/>
    <cellStyle name="ColStyle25 5 2 2 2 3" xfId="30973"/>
    <cellStyle name="ColStyle25 5 2 2 3" xfId="30974"/>
    <cellStyle name="ColStyle25 5 2 2 4" xfId="30975"/>
    <cellStyle name="ColStyle25 5 2 3" xfId="30976"/>
    <cellStyle name="ColStyle25 5 2 3 2" xfId="30977"/>
    <cellStyle name="ColStyle25 5 2 3 3" xfId="30978"/>
    <cellStyle name="ColStyle25 5 2 4" xfId="30979"/>
    <cellStyle name="ColStyle25 5 2 4 2" xfId="30980"/>
    <cellStyle name="ColStyle25 5 2 5" xfId="30981"/>
    <cellStyle name="ColStyle25 5 3" xfId="30982"/>
    <cellStyle name="ColStyle25 5 3 2" xfId="30983"/>
    <cellStyle name="ColStyle25 5 3 2 2" xfId="30984"/>
    <cellStyle name="ColStyle25 5 3 2 3" xfId="30985"/>
    <cellStyle name="ColStyle25 5 3 3" xfId="30986"/>
    <cellStyle name="ColStyle25 5 3 4" xfId="30987"/>
    <cellStyle name="ColStyle25 5 4" xfId="30988"/>
    <cellStyle name="ColStyle25 5 4 2" xfId="30989"/>
    <cellStyle name="ColStyle25 5 4 2 2" xfId="30990"/>
    <cellStyle name="ColStyle25 5 4 2 3" xfId="30991"/>
    <cellStyle name="ColStyle25 5 4 3" xfId="30992"/>
    <cellStyle name="ColStyle25 5 4 4" xfId="30993"/>
    <cellStyle name="ColStyle25 5 5" xfId="30994"/>
    <cellStyle name="ColStyle25 5 5 2" xfId="30995"/>
    <cellStyle name="ColStyle25 5 5 3" xfId="30996"/>
    <cellStyle name="ColStyle25 5 6" xfId="30997"/>
    <cellStyle name="ColStyle25 5 6 2" xfId="30998"/>
    <cellStyle name="ColStyle25 5 6 3" xfId="30999"/>
    <cellStyle name="ColStyle25 5 7" xfId="31000"/>
    <cellStyle name="ColStyle25 5 7 2" xfId="31001"/>
    <cellStyle name="ColStyle25 5 7 3" xfId="31002"/>
    <cellStyle name="ColStyle25 5 8" xfId="31003"/>
    <cellStyle name="ColStyle25 5 8 2" xfId="31004"/>
    <cellStyle name="ColStyle25 5 9" xfId="31005"/>
    <cellStyle name="ColStyle25 5 9 2" xfId="31006"/>
    <cellStyle name="ColStyle25 50" xfId="31007"/>
    <cellStyle name="ColStyle25 51" xfId="31008"/>
    <cellStyle name="ColStyle25 52" xfId="31009"/>
    <cellStyle name="ColStyle25 53" xfId="31010"/>
    <cellStyle name="ColStyle25 54" xfId="31011"/>
    <cellStyle name="ColStyle25 55" xfId="31012"/>
    <cellStyle name="ColStyle25 6" xfId="31013"/>
    <cellStyle name="ColStyle25 6 10" xfId="31014"/>
    <cellStyle name="ColStyle25 6 11" xfId="31015"/>
    <cellStyle name="ColStyle25 6 12" xfId="31016"/>
    <cellStyle name="ColStyle25 6 13" xfId="31017"/>
    <cellStyle name="ColStyle25 6 14" xfId="31018"/>
    <cellStyle name="ColStyle25 6 2" xfId="31019"/>
    <cellStyle name="ColStyle25 6 2 2" xfId="31020"/>
    <cellStyle name="ColStyle25 6 2 2 2" xfId="31021"/>
    <cellStyle name="ColStyle25 6 2 2 2 2" xfId="31022"/>
    <cellStyle name="ColStyle25 6 2 2 2 3" xfId="31023"/>
    <cellStyle name="ColStyle25 6 2 2 3" xfId="31024"/>
    <cellStyle name="ColStyle25 6 2 2 4" xfId="31025"/>
    <cellStyle name="ColStyle25 6 2 3" xfId="31026"/>
    <cellStyle name="ColStyle25 6 2 3 2" xfId="31027"/>
    <cellStyle name="ColStyle25 6 2 3 3" xfId="31028"/>
    <cellStyle name="ColStyle25 6 2 4" xfId="31029"/>
    <cellStyle name="ColStyle25 6 2 4 2" xfId="31030"/>
    <cellStyle name="ColStyle25 6 2 5" xfId="31031"/>
    <cellStyle name="ColStyle25 6 3" xfId="31032"/>
    <cellStyle name="ColStyle25 6 3 2" xfId="31033"/>
    <cellStyle name="ColStyle25 6 3 2 2" xfId="31034"/>
    <cellStyle name="ColStyle25 6 3 2 3" xfId="31035"/>
    <cellStyle name="ColStyle25 6 3 3" xfId="31036"/>
    <cellStyle name="ColStyle25 6 3 4" xfId="31037"/>
    <cellStyle name="ColStyle25 6 4" xfId="31038"/>
    <cellStyle name="ColStyle25 6 4 2" xfId="31039"/>
    <cellStyle name="ColStyle25 6 4 2 2" xfId="31040"/>
    <cellStyle name="ColStyle25 6 4 2 3" xfId="31041"/>
    <cellStyle name="ColStyle25 6 4 3" xfId="31042"/>
    <cellStyle name="ColStyle25 6 4 4" xfId="31043"/>
    <cellStyle name="ColStyle25 6 5" xfId="31044"/>
    <cellStyle name="ColStyle25 6 5 2" xfId="31045"/>
    <cellStyle name="ColStyle25 6 5 3" xfId="31046"/>
    <cellStyle name="ColStyle25 6 6" xfId="31047"/>
    <cellStyle name="ColStyle25 6 6 2" xfId="31048"/>
    <cellStyle name="ColStyle25 6 6 3" xfId="31049"/>
    <cellStyle name="ColStyle25 6 7" xfId="31050"/>
    <cellStyle name="ColStyle25 6 7 2" xfId="31051"/>
    <cellStyle name="ColStyle25 6 7 3" xfId="31052"/>
    <cellStyle name="ColStyle25 6 8" xfId="31053"/>
    <cellStyle name="ColStyle25 6 8 2" xfId="31054"/>
    <cellStyle name="ColStyle25 6 9" xfId="31055"/>
    <cellStyle name="ColStyle25 6 9 2" xfId="31056"/>
    <cellStyle name="ColStyle25 7" xfId="31057"/>
    <cellStyle name="ColStyle25 7 10" xfId="31058"/>
    <cellStyle name="ColStyle25 7 2" xfId="31059"/>
    <cellStyle name="ColStyle25 7 2 2" xfId="31060"/>
    <cellStyle name="ColStyle25 7 2 2 2" xfId="31061"/>
    <cellStyle name="ColStyle25 7 2 2 2 2" xfId="31062"/>
    <cellStyle name="ColStyle25 7 2 2 2 3" xfId="31063"/>
    <cellStyle name="ColStyle25 7 2 2 3" xfId="31064"/>
    <cellStyle name="ColStyle25 7 2 2 4" xfId="31065"/>
    <cellStyle name="ColStyle25 7 2 3" xfId="31066"/>
    <cellStyle name="ColStyle25 7 2 3 2" xfId="31067"/>
    <cellStyle name="ColStyle25 7 2 3 3" xfId="31068"/>
    <cellStyle name="ColStyle25 7 2 4" xfId="31069"/>
    <cellStyle name="ColStyle25 7 2 4 2" xfId="31070"/>
    <cellStyle name="ColStyle25 7 2 5" xfId="31071"/>
    <cellStyle name="ColStyle25 7 3" xfId="31072"/>
    <cellStyle name="ColStyle25 7 3 2" xfId="31073"/>
    <cellStyle name="ColStyle25 7 3 2 2" xfId="31074"/>
    <cellStyle name="ColStyle25 7 3 2 3" xfId="31075"/>
    <cellStyle name="ColStyle25 7 3 3" xfId="31076"/>
    <cellStyle name="ColStyle25 7 3 4" xfId="31077"/>
    <cellStyle name="ColStyle25 7 4" xfId="31078"/>
    <cellStyle name="ColStyle25 7 4 2" xfId="31079"/>
    <cellStyle name="ColStyle25 7 4 2 2" xfId="31080"/>
    <cellStyle name="ColStyle25 7 4 2 3" xfId="31081"/>
    <cellStyle name="ColStyle25 7 4 3" xfId="31082"/>
    <cellStyle name="ColStyle25 7 4 4" xfId="31083"/>
    <cellStyle name="ColStyle25 7 5" xfId="31084"/>
    <cellStyle name="ColStyle25 7 5 2" xfId="31085"/>
    <cellStyle name="ColStyle25 7 5 3" xfId="31086"/>
    <cellStyle name="ColStyle25 7 6" xfId="31087"/>
    <cellStyle name="ColStyle25 7 6 2" xfId="31088"/>
    <cellStyle name="ColStyle25 7 6 3" xfId="31089"/>
    <cellStyle name="ColStyle25 7 7" xfId="31090"/>
    <cellStyle name="ColStyle25 7 7 2" xfId="31091"/>
    <cellStyle name="ColStyle25 7 7 3" xfId="31092"/>
    <cellStyle name="ColStyle25 7 8" xfId="31093"/>
    <cellStyle name="ColStyle25 7 9" xfId="31094"/>
    <cellStyle name="ColStyle25 8" xfId="31095"/>
    <cellStyle name="ColStyle25 8 10" xfId="31096"/>
    <cellStyle name="ColStyle25 8 2" xfId="31097"/>
    <cellStyle name="ColStyle25 8 2 2" xfId="31098"/>
    <cellStyle name="ColStyle25 8 2 2 2" xfId="31099"/>
    <cellStyle name="ColStyle25 8 2 2 2 2" xfId="31100"/>
    <cellStyle name="ColStyle25 8 2 2 2 3" xfId="31101"/>
    <cellStyle name="ColStyle25 8 2 2 3" xfId="31102"/>
    <cellStyle name="ColStyle25 8 2 2 4" xfId="31103"/>
    <cellStyle name="ColStyle25 8 2 3" xfId="31104"/>
    <cellStyle name="ColStyle25 8 2 3 2" xfId="31105"/>
    <cellStyle name="ColStyle25 8 2 3 3" xfId="31106"/>
    <cellStyle name="ColStyle25 8 2 4" xfId="31107"/>
    <cellStyle name="ColStyle25 8 2 4 2" xfId="31108"/>
    <cellStyle name="ColStyle25 8 2 5" xfId="31109"/>
    <cellStyle name="ColStyle25 8 3" xfId="31110"/>
    <cellStyle name="ColStyle25 8 3 2" xfId="31111"/>
    <cellStyle name="ColStyle25 8 3 2 2" xfId="31112"/>
    <cellStyle name="ColStyle25 8 3 2 3" xfId="31113"/>
    <cellStyle name="ColStyle25 8 3 3" xfId="31114"/>
    <cellStyle name="ColStyle25 8 3 4" xfId="31115"/>
    <cellStyle name="ColStyle25 8 4" xfId="31116"/>
    <cellStyle name="ColStyle25 8 4 2" xfId="31117"/>
    <cellStyle name="ColStyle25 8 4 2 2" xfId="31118"/>
    <cellStyle name="ColStyle25 8 4 2 3" xfId="31119"/>
    <cellStyle name="ColStyle25 8 4 3" xfId="31120"/>
    <cellStyle name="ColStyle25 8 4 4" xfId="31121"/>
    <cellStyle name="ColStyle25 8 5" xfId="31122"/>
    <cellStyle name="ColStyle25 8 5 2" xfId="31123"/>
    <cellStyle name="ColStyle25 8 5 3" xfId="31124"/>
    <cellStyle name="ColStyle25 8 6" xfId="31125"/>
    <cellStyle name="ColStyle25 8 6 2" xfId="31126"/>
    <cellStyle name="ColStyle25 8 6 3" xfId="31127"/>
    <cellStyle name="ColStyle25 8 7" xfId="31128"/>
    <cellStyle name="ColStyle25 8 7 2" xfId="31129"/>
    <cellStyle name="ColStyle25 8 7 3" xfId="31130"/>
    <cellStyle name="ColStyle25 8 8" xfId="31131"/>
    <cellStyle name="ColStyle25 8 9" xfId="31132"/>
    <cellStyle name="ColStyle25 9" xfId="31133"/>
    <cellStyle name="ColStyle25 9 10" xfId="31134"/>
    <cellStyle name="ColStyle25 9 2" xfId="31135"/>
    <cellStyle name="ColStyle25 9 2 2" xfId="31136"/>
    <cellStyle name="ColStyle25 9 2 2 2" xfId="31137"/>
    <cellStyle name="ColStyle25 9 2 2 2 2" xfId="31138"/>
    <cellStyle name="ColStyle25 9 2 2 2 3" xfId="31139"/>
    <cellStyle name="ColStyle25 9 2 2 3" xfId="31140"/>
    <cellStyle name="ColStyle25 9 2 2 4" xfId="31141"/>
    <cellStyle name="ColStyle25 9 2 3" xfId="31142"/>
    <cellStyle name="ColStyle25 9 2 3 2" xfId="31143"/>
    <cellStyle name="ColStyle25 9 2 3 3" xfId="31144"/>
    <cellStyle name="ColStyle25 9 2 4" xfId="31145"/>
    <cellStyle name="ColStyle25 9 2 4 2" xfId="31146"/>
    <cellStyle name="ColStyle25 9 2 5" xfId="31147"/>
    <cellStyle name="ColStyle25 9 3" xfId="31148"/>
    <cellStyle name="ColStyle25 9 3 2" xfId="31149"/>
    <cellStyle name="ColStyle25 9 3 2 2" xfId="31150"/>
    <cellStyle name="ColStyle25 9 3 2 3" xfId="31151"/>
    <cellStyle name="ColStyle25 9 3 3" xfId="31152"/>
    <cellStyle name="ColStyle25 9 3 4" xfId="31153"/>
    <cellStyle name="ColStyle25 9 4" xfId="31154"/>
    <cellStyle name="ColStyle25 9 4 2" xfId="31155"/>
    <cellStyle name="ColStyle25 9 4 2 2" xfId="31156"/>
    <cellStyle name="ColStyle25 9 4 2 3" xfId="31157"/>
    <cellStyle name="ColStyle25 9 4 3" xfId="31158"/>
    <cellStyle name="ColStyle25 9 4 4" xfId="31159"/>
    <cellStyle name="ColStyle25 9 5" xfId="31160"/>
    <cellStyle name="ColStyle25 9 5 2" xfId="31161"/>
    <cellStyle name="ColStyle25 9 5 3" xfId="31162"/>
    <cellStyle name="ColStyle25 9 6" xfId="31163"/>
    <cellStyle name="ColStyle25 9 6 2" xfId="31164"/>
    <cellStyle name="ColStyle25 9 6 3" xfId="31165"/>
    <cellStyle name="ColStyle25 9 7" xfId="31166"/>
    <cellStyle name="ColStyle25 9 7 2" xfId="31167"/>
    <cellStyle name="ColStyle25 9 7 3" xfId="31168"/>
    <cellStyle name="ColStyle25 9 8" xfId="31169"/>
    <cellStyle name="ColStyle25 9 9" xfId="31170"/>
    <cellStyle name="ColStyle26" xfId="31171"/>
    <cellStyle name="ColStyle26 10" xfId="31172"/>
    <cellStyle name="ColStyle26 10 10" xfId="31173"/>
    <cellStyle name="ColStyle26 10 2" xfId="31174"/>
    <cellStyle name="ColStyle26 10 2 2" xfId="31175"/>
    <cellStyle name="ColStyle26 10 2 2 2" xfId="31176"/>
    <cellStyle name="ColStyle26 10 2 2 2 2" xfId="31177"/>
    <cellStyle name="ColStyle26 10 2 2 2 3" xfId="31178"/>
    <cellStyle name="ColStyle26 10 2 2 3" xfId="31179"/>
    <cellStyle name="ColStyle26 10 2 2 4" xfId="31180"/>
    <cellStyle name="ColStyle26 10 2 3" xfId="31181"/>
    <cellStyle name="ColStyle26 10 2 3 2" xfId="31182"/>
    <cellStyle name="ColStyle26 10 2 3 3" xfId="31183"/>
    <cellStyle name="ColStyle26 10 2 4" xfId="31184"/>
    <cellStyle name="ColStyle26 10 2 4 2" xfId="31185"/>
    <cellStyle name="ColStyle26 10 2 5" xfId="31186"/>
    <cellStyle name="ColStyle26 10 3" xfId="31187"/>
    <cellStyle name="ColStyle26 10 3 2" xfId="31188"/>
    <cellStyle name="ColStyle26 10 3 2 2" xfId="31189"/>
    <cellStyle name="ColStyle26 10 3 2 3" xfId="31190"/>
    <cellStyle name="ColStyle26 10 3 3" xfId="31191"/>
    <cellStyle name="ColStyle26 10 3 4" xfId="31192"/>
    <cellStyle name="ColStyle26 10 4" xfId="31193"/>
    <cellStyle name="ColStyle26 10 4 2" xfId="31194"/>
    <cellStyle name="ColStyle26 10 4 2 2" xfId="31195"/>
    <cellStyle name="ColStyle26 10 4 2 3" xfId="31196"/>
    <cellStyle name="ColStyle26 10 4 3" xfId="31197"/>
    <cellStyle name="ColStyle26 10 4 4" xfId="31198"/>
    <cellStyle name="ColStyle26 10 5" xfId="31199"/>
    <cellStyle name="ColStyle26 10 5 2" xfId="31200"/>
    <cellStyle name="ColStyle26 10 5 3" xfId="31201"/>
    <cellStyle name="ColStyle26 10 6" xfId="31202"/>
    <cellStyle name="ColStyle26 10 6 2" xfId="31203"/>
    <cellStyle name="ColStyle26 10 6 3" xfId="31204"/>
    <cellStyle name="ColStyle26 10 7" xfId="31205"/>
    <cellStyle name="ColStyle26 10 7 2" xfId="31206"/>
    <cellStyle name="ColStyle26 10 7 3" xfId="31207"/>
    <cellStyle name="ColStyle26 10 8" xfId="31208"/>
    <cellStyle name="ColStyle26 10 9" xfId="31209"/>
    <cellStyle name="ColStyle26 11" xfId="31210"/>
    <cellStyle name="ColStyle26 11 10" xfId="31211"/>
    <cellStyle name="ColStyle26 11 2" xfId="31212"/>
    <cellStyle name="ColStyle26 11 2 2" xfId="31213"/>
    <cellStyle name="ColStyle26 11 2 2 2" xfId="31214"/>
    <cellStyle name="ColStyle26 11 2 2 2 2" xfId="31215"/>
    <cellStyle name="ColStyle26 11 2 2 2 3" xfId="31216"/>
    <cellStyle name="ColStyle26 11 2 2 3" xfId="31217"/>
    <cellStyle name="ColStyle26 11 2 2 4" xfId="31218"/>
    <cellStyle name="ColStyle26 11 2 3" xfId="31219"/>
    <cellStyle name="ColStyle26 11 2 3 2" xfId="31220"/>
    <cellStyle name="ColStyle26 11 2 3 3" xfId="31221"/>
    <cellStyle name="ColStyle26 11 2 4" xfId="31222"/>
    <cellStyle name="ColStyle26 11 2 4 2" xfId="31223"/>
    <cellStyle name="ColStyle26 11 2 5" xfId="31224"/>
    <cellStyle name="ColStyle26 11 3" xfId="31225"/>
    <cellStyle name="ColStyle26 11 3 2" xfId="31226"/>
    <cellStyle name="ColStyle26 11 3 2 2" xfId="31227"/>
    <cellStyle name="ColStyle26 11 3 2 3" xfId="31228"/>
    <cellStyle name="ColStyle26 11 3 3" xfId="31229"/>
    <cellStyle name="ColStyle26 11 3 4" xfId="31230"/>
    <cellStyle name="ColStyle26 11 4" xfId="31231"/>
    <cellStyle name="ColStyle26 11 4 2" xfId="31232"/>
    <cellStyle name="ColStyle26 11 4 2 2" xfId="31233"/>
    <cellStyle name="ColStyle26 11 4 2 3" xfId="31234"/>
    <cellStyle name="ColStyle26 11 4 3" xfId="31235"/>
    <cellStyle name="ColStyle26 11 4 4" xfId="31236"/>
    <cellStyle name="ColStyle26 11 5" xfId="31237"/>
    <cellStyle name="ColStyle26 11 5 2" xfId="31238"/>
    <cellStyle name="ColStyle26 11 5 3" xfId="31239"/>
    <cellStyle name="ColStyle26 11 6" xfId="31240"/>
    <cellStyle name="ColStyle26 11 6 2" xfId="31241"/>
    <cellStyle name="ColStyle26 11 6 3" xfId="31242"/>
    <cellStyle name="ColStyle26 11 7" xfId="31243"/>
    <cellStyle name="ColStyle26 11 7 2" xfId="31244"/>
    <cellStyle name="ColStyle26 11 7 3" xfId="31245"/>
    <cellStyle name="ColStyle26 11 8" xfId="31246"/>
    <cellStyle name="ColStyle26 11 9" xfId="31247"/>
    <cellStyle name="ColStyle26 12" xfId="31248"/>
    <cellStyle name="ColStyle26 12 10" xfId="31249"/>
    <cellStyle name="ColStyle26 12 2" xfId="31250"/>
    <cellStyle name="ColStyle26 12 2 2" xfId="31251"/>
    <cellStyle name="ColStyle26 12 2 2 2" xfId="31252"/>
    <cellStyle name="ColStyle26 12 2 2 2 2" xfId="31253"/>
    <cellStyle name="ColStyle26 12 2 2 2 3" xfId="31254"/>
    <cellStyle name="ColStyle26 12 2 2 3" xfId="31255"/>
    <cellStyle name="ColStyle26 12 2 2 4" xfId="31256"/>
    <cellStyle name="ColStyle26 12 2 3" xfId="31257"/>
    <cellStyle name="ColStyle26 12 2 3 2" xfId="31258"/>
    <cellStyle name="ColStyle26 12 2 3 3" xfId="31259"/>
    <cellStyle name="ColStyle26 12 2 4" xfId="31260"/>
    <cellStyle name="ColStyle26 12 2 4 2" xfId="31261"/>
    <cellStyle name="ColStyle26 12 2 5" xfId="31262"/>
    <cellStyle name="ColStyle26 12 3" xfId="31263"/>
    <cellStyle name="ColStyle26 12 3 2" xfId="31264"/>
    <cellStyle name="ColStyle26 12 3 2 2" xfId="31265"/>
    <cellStyle name="ColStyle26 12 3 2 3" xfId="31266"/>
    <cellStyle name="ColStyle26 12 3 3" xfId="31267"/>
    <cellStyle name="ColStyle26 12 3 4" xfId="31268"/>
    <cellStyle name="ColStyle26 12 4" xfId="31269"/>
    <cellStyle name="ColStyle26 12 4 2" xfId="31270"/>
    <cellStyle name="ColStyle26 12 4 2 2" xfId="31271"/>
    <cellStyle name="ColStyle26 12 4 2 3" xfId="31272"/>
    <cellStyle name="ColStyle26 12 4 3" xfId="31273"/>
    <cellStyle name="ColStyle26 12 4 4" xfId="31274"/>
    <cellStyle name="ColStyle26 12 5" xfId="31275"/>
    <cellStyle name="ColStyle26 12 5 2" xfId="31276"/>
    <cellStyle name="ColStyle26 12 5 3" xfId="31277"/>
    <cellStyle name="ColStyle26 12 6" xfId="31278"/>
    <cellStyle name="ColStyle26 12 6 2" xfId="31279"/>
    <cellStyle name="ColStyle26 12 6 3" xfId="31280"/>
    <cellStyle name="ColStyle26 12 7" xfId="31281"/>
    <cellStyle name="ColStyle26 12 7 2" xfId="31282"/>
    <cellStyle name="ColStyle26 12 7 3" xfId="31283"/>
    <cellStyle name="ColStyle26 12 8" xfId="31284"/>
    <cellStyle name="ColStyle26 12 9" xfId="31285"/>
    <cellStyle name="ColStyle26 13" xfId="31286"/>
    <cellStyle name="ColStyle26 13 10" xfId="31287"/>
    <cellStyle name="ColStyle26 13 2" xfId="31288"/>
    <cellStyle name="ColStyle26 13 2 2" xfId="31289"/>
    <cellStyle name="ColStyle26 13 2 2 2" xfId="31290"/>
    <cellStyle name="ColStyle26 13 2 2 2 2" xfId="31291"/>
    <cellStyle name="ColStyle26 13 2 2 2 3" xfId="31292"/>
    <cellStyle name="ColStyle26 13 2 2 3" xfId="31293"/>
    <cellStyle name="ColStyle26 13 2 2 4" xfId="31294"/>
    <cellStyle name="ColStyle26 13 2 3" xfId="31295"/>
    <cellStyle name="ColStyle26 13 2 3 2" xfId="31296"/>
    <cellStyle name="ColStyle26 13 2 3 3" xfId="31297"/>
    <cellStyle name="ColStyle26 13 2 4" xfId="31298"/>
    <cellStyle name="ColStyle26 13 2 4 2" xfId="31299"/>
    <cellStyle name="ColStyle26 13 2 5" xfId="31300"/>
    <cellStyle name="ColStyle26 13 3" xfId="31301"/>
    <cellStyle name="ColStyle26 13 3 2" xfId="31302"/>
    <cellStyle name="ColStyle26 13 3 2 2" xfId="31303"/>
    <cellStyle name="ColStyle26 13 3 2 3" xfId="31304"/>
    <cellStyle name="ColStyle26 13 3 3" xfId="31305"/>
    <cellStyle name="ColStyle26 13 3 4" xfId="31306"/>
    <cellStyle name="ColStyle26 13 4" xfId="31307"/>
    <cellStyle name="ColStyle26 13 4 2" xfId="31308"/>
    <cellStyle name="ColStyle26 13 4 2 2" xfId="31309"/>
    <cellStyle name="ColStyle26 13 4 2 3" xfId="31310"/>
    <cellStyle name="ColStyle26 13 4 3" xfId="31311"/>
    <cellStyle name="ColStyle26 13 4 4" xfId="31312"/>
    <cellStyle name="ColStyle26 13 5" xfId="31313"/>
    <cellStyle name="ColStyle26 13 5 2" xfId="31314"/>
    <cellStyle name="ColStyle26 13 5 3" xfId="31315"/>
    <cellStyle name="ColStyle26 13 6" xfId="31316"/>
    <cellStyle name="ColStyle26 13 6 2" xfId="31317"/>
    <cellStyle name="ColStyle26 13 6 3" xfId="31318"/>
    <cellStyle name="ColStyle26 13 7" xfId="31319"/>
    <cellStyle name="ColStyle26 13 7 2" xfId="31320"/>
    <cellStyle name="ColStyle26 13 7 3" xfId="31321"/>
    <cellStyle name="ColStyle26 13 8" xfId="31322"/>
    <cellStyle name="ColStyle26 13 9" xfId="31323"/>
    <cellStyle name="ColStyle26 14" xfId="31324"/>
    <cellStyle name="ColStyle26 14 10" xfId="31325"/>
    <cellStyle name="ColStyle26 14 2" xfId="31326"/>
    <cellStyle name="ColStyle26 14 2 2" xfId="31327"/>
    <cellStyle name="ColStyle26 14 2 2 2" xfId="31328"/>
    <cellStyle name="ColStyle26 14 2 2 2 2" xfId="31329"/>
    <cellStyle name="ColStyle26 14 2 2 2 3" xfId="31330"/>
    <cellStyle name="ColStyle26 14 2 2 3" xfId="31331"/>
    <cellStyle name="ColStyle26 14 2 2 4" xfId="31332"/>
    <cellStyle name="ColStyle26 14 2 3" xfId="31333"/>
    <cellStyle name="ColStyle26 14 2 3 2" xfId="31334"/>
    <cellStyle name="ColStyle26 14 2 3 3" xfId="31335"/>
    <cellStyle name="ColStyle26 14 2 4" xfId="31336"/>
    <cellStyle name="ColStyle26 14 2 4 2" xfId="31337"/>
    <cellStyle name="ColStyle26 14 2 5" xfId="31338"/>
    <cellStyle name="ColStyle26 14 3" xfId="31339"/>
    <cellStyle name="ColStyle26 14 3 2" xfId="31340"/>
    <cellStyle name="ColStyle26 14 3 2 2" xfId="31341"/>
    <cellStyle name="ColStyle26 14 3 2 3" xfId="31342"/>
    <cellStyle name="ColStyle26 14 3 3" xfId="31343"/>
    <cellStyle name="ColStyle26 14 3 4" xfId="31344"/>
    <cellStyle name="ColStyle26 14 4" xfId="31345"/>
    <cellStyle name="ColStyle26 14 4 2" xfId="31346"/>
    <cellStyle name="ColStyle26 14 4 2 2" xfId="31347"/>
    <cellStyle name="ColStyle26 14 4 2 3" xfId="31348"/>
    <cellStyle name="ColStyle26 14 4 3" xfId="31349"/>
    <cellStyle name="ColStyle26 14 4 4" xfId="31350"/>
    <cellStyle name="ColStyle26 14 5" xfId="31351"/>
    <cellStyle name="ColStyle26 14 5 2" xfId="31352"/>
    <cellStyle name="ColStyle26 14 5 3" xfId="31353"/>
    <cellStyle name="ColStyle26 14 6" xfId="31354"/>
    <cellStyle name="ColStyle26 14 6 2" xfId="31355"/>
    <cellStyle name="ColStyle26 14 6 3" xfId="31356"/>
    <cellStyle name="ColStyle26 14 7" xfId="31357"/>
    <cellStyle name="ColStyle26 14 7 2" xfId="31358"/>
    <cellStyle name="ColStyle26 14 7 3" xfId="31359"/>
    <cellStyle name="ColStyle26 14 8" xfId="31360"/>
    <cellStyle name="ColStyle26 14 9" xfId="31361"/>
    <cellStyle name="ColStyle26 15" xfId="31362"/>
    <cellStyle name="ColStyle26 15 10" xfId="31363"/>
    <cellStyle name="ColStyle26 15 2" xfId="31364"/>
    <cellStyle name="ColStyle26 15 2 2" xfId="31365"/>
    <cellStyle name="ColStyle26 15 2 2 2" xfId="31366"/>
    <cellStyle name="ColStyle26 15 2 2 2 2" xfId="31367"/>
    <cellStyle name="ColStyle26 15 2 2 2 3" xfId="31368"/>
    <cellStyle name="ColStyle26 15 2 2 3" xfId="31369"/>
    <cellStyle name="ColStyle26 15 2 2 4" xfId="31370"/>
    <cellStyle name="ColStyle26 15 2 3" xfId="31371"/>
    <cellStyle name="ColStyle26 15 2 3 2" xfId="31372"/>
    <cellStyle name="ColStyle26 15 2 3 3" xfId="31373"/>
    <cellStyle name="ColStyle26 15 2 4" xfId="31374"/>
    <cellStyle name="ColStyle26 15 2 4 2" xfId="31375"/>
    <cellStyle name="ColStyle26 15 2 5" xfId="31376"/>
    <cellStyle name="ColStyle26 15 3" xfId="31377"/>
    <cellStyle name="ColStyle26 15 3 2" xfId="31378"/>
    <cellStyle name="ColStyle26 15 3 2 2" xfId="31379"/>
    <cellStyle name="ColStyle26 15 3 2 3" xfId="31380"/>
    <cellStyle name="ColStyle26 15 3 3" xfId="31381"/>
    <cellStyle name="ColStyle26 15 3 4" xfId="31382"/>
    <cellStyle name="ColStyle26 15 4" xfId="31383"/>
    <cellStyle name="ColStyle26 15 4 2" xfId="31384"/>
    <cellStyle name="ColStyle26 15 4 2 2" xfId="31385"/>
    <cellStyle name="ColStyle26 15 4 2 3" xfId="31386"/>
    <cellStyle name="ColStyle26 15 4 3" xfId="31387"/>
    <cellStyle name="ColStyle26 15 4 4" xfId="31388"/>
    <cellStyle name="ColStyle26 15 5" xfId="31389"/>
    <cellStyle name="ColStyle26 15 5 2" xfId="31390"/>
    <cellStyle name="ColStyle26 15 5 3" xfId="31391"/>
    <cellStyle name="ColStyle26 15 6" xfId="31392"/>
    <cellStyle name="ColStyle26 15 6 2" xfId="31393"/>
    <cellStyle name="ColStyle26 15 6 3" xfId="31394"/>
    <cellStyle name="ColStyle26 15 7" xfId="31395"/>
    <cellStyle name="ColStyle26 15 7 2" xfId="31396"/>
    <cellStyle name="ColStyle26 15 7 3" xfId="31397"/>
    <cellStyle name="ColStyle26 15 8" xfId="31398"/>
    <cellStyle name="ColStyle26 15 9" xfId="31399"/>
    <cellStyle name="ColStyle26 16" xfId="31400"/>
    <cellStyle name="ColStyle26 16 10" xfId="31401"/>
    <cellStyle name="ColStyle26 16 2" xfId="31402"/>
    <cellStyle name="ColStyle26 16 2 2" xfId="31403"/>
    <cellStyle name="ColStyle26 16 2 2 2" xfId="31404"/>
    <cellStyle name="ColStyle26 16 2 2 2 2" xfId="31405"/>
    <cellStyle name="ColStyle26 16 2 2 2 3" xfId="31406"/>
    <cellStyle name="ColStyle26 16 2 2 3" xfId="31407"/>
    <cellStyle name="ColStyle26 16 2 2 4" xfId="31408"/>
    <cellStyle name="ColStyle26 16 2 3" xfId="31409"/>
    <cellStyle name="ColStyle26 16 2 3 2" xfId="31410"/>
    <cellStyle name="ColStyle26 16 2 3 3" xfId="31411"/>
    <cellStyle name="ColStyle26 16 2 4" xfId="31412"/>
    <cellStyle name="ColStyle26 16 2 4 2" xfId="31413"/>
    <cellStyle name="ColStyle26 16 2 5" xfId="31414"/>
    <cellStyle name="ColStyle26 16 3" xfId="31415"/>
    <cellStyle name="ColStyle26 16 3 2" xfId="31416"/>
    <cellStyle name="ColStyle26 16 3 2 2" xfId="31417"/>
    <cellStyle name="ColStyle26 16 3 2 3" xfId="31418"/>
    <cellStyle name="ColStyle26 16 3 3" xfId="31419"/>
    <cellStyle name="ColStyle26 16 3 4" xfId="31420"/>
    <cellStyle name="ColStyle26 16 4" xfId="31421"/>
    <cellStyle name="ColStyle26 16 4 2" xfId="31422"/>
    <cellStyle name="ColStyle26 16 4 2 2" xfId="31423"/>
    <cellStyle name="ColStyle26 16 4 2 3" xfId="31424"/>
    <cellStyle name="ColStyle26 16 4 3" xfId="31425"/>
    <cellStyle name="ColStyle26 16 4 4" xfId="31426"/>
    <cellStyle name="ColStyle26 16 5" xfId="31427"/>
    <cellStyle name="ColStyle26 16 5 2" xfId="31428"/>
    <cellStyle name="ColStyle26 16 5 3" xfId="31429"/>
    <cellStyle name="ColStyle26 16 6" xfId="31430"/>
    <cellStyle name="ColStyle26 16 6 2" xfId="31431"/>
    <cellStyle name="ColStyle26 16 6 3" xfId="31432"/>
    <cellStyle name="ColStyle26 16 7" xfId="31433"/>
    <cellStyle name="ColStyle26 16 7 2" xfId="31434"/>
    <cellStyle name="ColStyle26 16 7 3" xfId="31435"/>
    <cellStyle name="ColStyle26 16 8" xfId="31436"/>
    <cellStyle name="ColStyle26 16 9" xfId="31437"/>
    <cellStyle name="ColStyle26 17" xfId="31438"/>
    <cellStyle name="ColStyle26 17 10" xfId="31439"/>
    <cellStyle name="ColStyle26 17 2" xfId="31440"/>
    <cellStyle name="ColStyle26 17 2 2" xfId="31441"/>
    <cellStyle name="ColStyle26 17 2 2 2" xfId="31442"/>
    <cellStyle name="ColStyle26 17 2 2 2 2" xfId="31443"/>
    <cellStyle name="ColStyle26 17 2 2 2 3" xfId="31444"/>
    <cellStyle name="ColStyle26 17 2 2 3" xfId="31445"/>
    <cellStyle name="ColStyle26 17 2 2 4" xfId="31446"/>
    <cellStyle name="ColStyle26 17 2 3" xfId="31447"/>
    <cellStyle name="ColStyle26 17 2 3 2" xfId="31448"/>
    <cellStyle name="ColStyle26 17 2 3 3" xfId="31449"/>
    <cellStyle name="ColStyle26 17 2 4" xfId="31450"/>
    <cellStyle name="ColStyle26 17 2 4 2" xfId="31451"/>
    <cellStyle name="ColStyle26 17 2 5" xfId="31452"/>
    <cellStyle name="ColStyle26 17 3" xfId="31453"/>
    <cellStyle name="ColStyle26 17 3 2" xfId="31454"/>
    <cellStyle name="ColStyle26 17 3 2 2" xfId="31455"/>
    <cellStyle name="ColStyle26 17 3 2 3" xfId="31456"/>
    <cellStyle name="ColStyle26 17 3 3" xfId="31457"/>
    <cellStyle name="ColStyle26 17 3 4" xfId="31458"/>
    <cellStyle name="ColStyle26 17 4" xfId="31459"/>
    <cellStyle name="ColStyle26 17 4 2" xfId="31460"/>
    <cellStyle name="ColStyle26 17 4 2 2" xfId="31461"/>
    <cellStyle name="ColStyle26 17 4 2 3" xfId="31462"/>
    <cellStyle name="ColStyle26 17 4 3" xfId="31463"/>
    <cellStyle name="ColStyle26 17 4 4" xfId="31464"/>
    <cellStyle name="ColStyle26 17 5" xfId="31465"/>
    <cellStyle name="ColStyle26 17 5 2" xfId="31466"/>
    <cellStyle name="ColStyle26 17 5 3" xfId="31467"/>
    <cellStyle name="ColStyle26 17 6" xfId="31468"/>
    <cellStyle name="ColStyle26 17 6 2" xfId="31469"/>
    <cellStyle name="ColStyle26 17 6 3" xfId="31470"/>
    <cellStyle name="ColStyle26 17 7" xfId="31471"/>
    <cellStyle name="ColStyle26 17 7 2" xfId="31472"/>
    <cellStyle name="ColStyle26 17 7 3" xfId="31473"/>
    <cellStyle name="ColStyle26 17 8" xfId="31474"/>
    <cellStyle name="ColStyle26 17 9" xfId="31475"/>
    <cellStyle name="ColStyle26 18" xfId="31476"/>
    <cellStyle name="ColStyle26 18 10" xfId="31477"/>
    <cellStyle name="ColStyle26 18 2" xfId="31478"/>
    <cellStyle name="ColStyle26 18 2 2" xfId="31479"/>
    <cellStyle name="ColStyle26 18 2 2 2" xfId="31480"/>
    <cellStyle name="ColStyle26 18 2 2 2 2" xfId="31481"/>
    <cellStyle name="ColStyle26 18 2 2 2 3" xfId="31482"/>
    <cellStyle name="ColStyle26 18 2 2 3" xfId="31483"/>
    <cellStyle name="ColStyle26 18 2 2 4" xfId="31484"/>
    <cellStyle name="ColStyle26 18 2 3" xfId="31485"/>
    <cellStyle name="ColStyle26 18 2 3 2" xfId="31486"/>
    <cellStyle name="ColStyle26 18 2 3 3" xfId="31487"/>
    <cellStyle name="ColStyle26 18 2 4" xfId="31488"/>
    <cellStyle name="ColStyle26 18 2 4 2" xfId="31489"/>
    <cellStyle name="ColStyle26 18 2 5" xfId="31490"/>
    <cellStyle name="ColStyle26 18 3" xfId="31491"/>
    <cellStyle name="ColStyle26 18 3 2" xfId="31492"/>
    <cellStyle name="ColStyle26 18 3 2 2" xfId="31493"/>
    <cellStyle name="ColStyle26 18 3 2 3" xfId="31494"/>
    <cellStyle name="ColStyle26 18 3 3" xfId="31495"/>
    <cellStyle name="ColStyle26 18 3 4" xfId="31496"/>
    <cellStyle name="ColStyle26 18 4" xfId="31497"/>
    <cellStyle name="ColStyle26 18 4 2" xfId="31498"/>
    <cellStyle name="ColStyle26 18 4 2 2" xfId="31499"/>
    <cellStyle name="ColStyle26 18 4 2 3" xfId="31500"/>
    <cellStyle name="ColStyle26 18 4 3" xfId="31501"/>
    <cellStyle name="ColStyle26 18 4 4" xfId="31502"/>
    <cellStyle name="ColStyle26 18 5" xfId="31503"/>
    <cellStyle name="ColStyle26 18 5 2" xfId="31504"/>
    <cellStyle name="ColStyle26 18 5 3" xfId="31505"/>
    <cellStyle name="ColStyle26 18 6" xfId="31506"/>
    <cellStyle name="ColStyle26 18 6 2" xfId="31507"/>
    <cellStyle name="ColStyle26 18 6 3" xfId="31508"/>
    <cellStyle name="ColStyle26 18 7" xfId="31509"/>
    <cellStyle name="ColStyle26 18 7 2" xfId="31510"/>
    <cellStyle name="ColStyle26 18 7 3" xfId="31511"/>
    <cellStyle name="ColStyle26 18 8" xfId="31512"/>
    <cellStyle name="ColStyle26 18 9" xfId="31513"/>
    <cellStyle name="ColStyle26 19" xfId="31514"/>
    <cellStyle name="ColStyle26 19 10" xfId="31515"/>
    <cellStyle name="ColStyle26 19 2" xfId="31516"/>
    <cellStyle name="ColStyle26 19 2 2" xfId="31517"/>
    <cellStyle name="ColStyle26 19 2 2 2" xfId="31518"/>
    <cellStyle name="ColStyle26 19 2 2 2 2" xfId="31519"/>
    <cellStyle name="ColStyle26 19 2 2 2 3" xfId="31520"/>
    <cellStyle name="ColStyle26 19 2 2 3" xfId="31521"/>
    <cellStyle name="ColStyle26 19 2 2 4" xfId="31522"/>
    <cellStyle name="ColStyle26 19 2 3" xfId="31523"/>
    <cellStyle name="ColStyle26 19 2 3 2" xfId="31524"/>
    <cellStyle name="ColStyle26 19 2 3 3" xfId="31525"/>
    <cellStyle name="ColStyle26 19 2 4" xfId="31526"/>
    <cellStyle name="ColStyle26 19 2 4 2" xfId="31527"/>
    <cellStyle name="ColStyle26 19 2 5" xfId="31528"/>
    <cellStyle name="ColStyle26 19 3" xfId="31529"/>
    <cellStyle name="ColStyle26 19 3 2" xfId="31530"/>
    <cellStyle name="ColStyle26 19 3 2 2" xfId="31531"/>
    <cellStyle name="ColStyle26 19 3 2 3" xfId="31532"/>
    <cellStyle name="ColStyle26 19 3 3" xfId="31533"/>
    <cellStyle name="ColStyle26 19 3 4" xfId="31534"/>
    <cellStyle name="ColStyle26 19 4" xfId="31535"/>
    <cellStyle name="ColStyle26 19 4 2" xfId="31536"/>
    <cellStyle name="ColStyle26 19 4 2 2" xfId="31537"/>
    <cellStyle name="ColStyle26 19 4 2 3" xfId="31538"/>
    <cellStyle name="ColStyle26 19 4 3" xfId="31539"/>
    <cellStyle name="ColStyle26 19 4 4" xfId="31540"/>
    <cellStyle name="ColStyle26 19 5" xfId="31541"/>
    <cellStyle name="ColStyle26 19 5 2" xfId="31542"/>
    <cellStyle name="ColStyle26 19 5 3" xfId="31543"/>
    <cellStyle name="ColStyle26 19 6" xfId="31544"/>
    <cellStyle name="ColStyle26 19 6 2" xfId="31545"/>
    <cellStyle name="ColStyle26 19 6 3" xfId="31546"/>
    <cellStyle name="ColStyle26 19 7" xfId="31547"/>
    <cellStyle name="ColStyle26 19 7 2" xfId="31548"/>
    <cellStyle name="ColStyle26 19 7 3" xfId="31549"/>
    <cellStyle name="ColStyle26 19 8" xfId="31550"/>
    <cellStyle name="ColStyle26 19 9" xfId="31551"/>
    <cellStyle name="ColStyle26 2" xfId="31552"/>
    <cellStyle name="ColStyle26 2 10" xfId="31553"/>
    <cellStyle name="ColStyle26 2 10 2" xfId="31554"/>
    <cellStyle name="ColStyle26 2 10 2 2" xfId="31555"/>
    <cellStyle name="ColStyle26 2 10 2 3" xfId="31556"/>
    <cellStyle name="ColStyle26 2 10 3" xfId="31557"/>
    <cellStyle name="ColStyle26 2 10 4" xfId="31558"/>
    <cellStyle name="ColStyle26 2 10 5" xfId="31559"/>
    <cellStyle name="ColStyle26 2 11" xfId="31560"/>
    <cellStyle name="ColStyle26 2 11 2" xfId="31561"/>
    <cellStyle name="ColStyle26 2 11 2 2" xfId="31562"/>
    <cellStyle name="ColStyle26 2 11 2 3" xfId="31563"/>
    <cellStyle name="ColStyle26 2 11 3" xfId="31564"/>
    <cellStyle name="ColStyle26 2 11 4" xfId="31565"/>
    <cellStyle name="ColStyle26 2 11 5" xfId="31566"/>
    <cellStyle name="ColStyle26 2 12" xfId="31567"/>
    <cellStyle name="ColStyle26 2 12 2" xfId="31568"/>
    <cellStyle name="ColStyle26 2 12 2 2" xfId="31569"/>
    <cellStyle name="ColStyle26 2 12 2 3" xfId="31570"/>
    <cellStyle name="ColStyle26 2 12 3" xfId="31571"/>
    <cellStyle name="ColStyle26 2 12 4" xfId="31572"/>
    <cellStyle name="ColStyle26 2 12 5" xfId="31573"/>
    <cellStyle name="ColStyle26 2 13" xfId="31574"/>
    <cellStyle name="ColStyle26 2 13 2" xfId="31575"/>
    <cellStyle name="ColStyle26 2 13 2 2" xfId="31576"/>
    <cellStyle name="ColStyle26 2 13 2 3" xfId="31577"/>
    <cellStyle name="ColStyle26 2 13 3" xfId="31578"/>
    <cellStyle name="ColStyle26 2 13 4" xfId="31579"/>
    <cellStyle name="ColStyle26 2 13 5" xfId="31580"/>
    <cellStyle name="ColStyle26 2 14" xfId="31581"/>
    <cellStyle name="ColStyle26 2 14 2" xfId="31582"/>
    <cellStyle name="ColStyle26 2 14 2 2" xfId="31583"/>
    <cellStyle name="ColStyle26 2 14 2 3" xfId="31584"/>
    <cellStyle name="ColStyle26 2 14 3" xfId="31585"/>
    <cellStyle name="ColStyle26 2 14 4" xfId="31586"/>
    <cellStyle name="ColStyle26 2 14 5" xfId="31587"/>
    <cellStyle name="ColStyle26 2 15" xfId="31588"/>
    <cellStyle name="ColStyle26 2 15 2" xfId="31589"/>
    <cellStyle name="ColStyle26 2 15 2 2" xfId="31590"/>
    <cellStyle name="ColStyle26 2 15 2 3" xfId="31591"/>
    <cellStyle name="ColStyle26 2 15 3" xfId="31592"/>
    <cellStyle name="ColStyle26 2 15 4" xfId="31593"/>
    <cellStyle name="ColStyle26 2 15 5" xfId="31594"/>
    <cellStyle name="ColStyle26 2 16" xfId="31595"/>
    <cellStyle name="ColStyle26 2 16 2" xfId="31596"/>
    <cellStyle name="ColStyle26 2 16 2 2" xfId="31597"/>
    <cellStyle name="ColStyle26 2 16 2 3" xfId="31598"/>
    <cellStyle name="ColStyle26 2 16 3" xfId="31599"/>
    <cellStyle name="ColStyle26 2 16 4" xfId="31600"/>
    <cellStyle name="ColStyle26 2 16 5" xfId="31601"/>
    <cellStyle name="ColStyle26 2 17" xfId="31602"/>
    <cellStyle name="ColStyle26 2 17 2" xfId="31603"/>
    <cellStyle name="ColStyle26 2 17 2 2" xfId="31604"/>
    <cellStyle name="ColStyle26 2 17 2 3" xfId="31605"/>
    <cellStyle name="ColStyle26 2 17 3" xfId="31606"/>
    <cellStyle name="ColStyle26 2 17 4" xfId="31607"/>
    <cellStyle name="ColStyle26 2 17 5" xfId="31608"/>
    <cellStyle name="ColStyle26 2 18" xfId="31609"/>
    <cellStyle name="ColStyle26 2 18 2" xfId="31610"/>
    <cellStyle name="ColStyle26 2 18 2 2" xfId="31611"/>
    <cellStyle name="ColStyle26 2 18 2 3" xfId="31612"/>
    <cellStyle name="ColStyle26 2 18 3" xfId="31613"/>
    <cellStyle name="ColStyle26 2 18 4" xfId="31614"/>
    <cellStyle name="ColStyle26 2 18 5" xfId="31615"/>
    <cellStyle name="ColStyle26 2 19" xfId="31616"/>
    <cellStyle name="ColStyle26 2 19 2" xfId="31617"/>
    <cellStyle name="ColStyle26 2 19 2 2" xfId="31618"/>
    <cellStyle name="ColStyle26 2 19 2 3" xfId="31619"/>
    <cellStyle name="ColStyle26 2 19 3" xfId="31620"/>
    <cellStyle name="ColStyle26 2 19 4" xfId="31621"/>
    <cellStyle name="ColStyle26 2 19 5" xfId="31622"/>
    <cellStyle name="ColStyle26 2 2" xfId="31623"/>
    <cellStyle name="ColStyle26 2 2 2" xfId="31624"/>
    <cellStyle name="ColStyle26 2 2 2 2" xfId="31625"/>
    <cellStyle name="ColStyle26 2 2 2 2 2" xfId="31626"/>
    <cellStyle name="ColStyle26 2 2 2 2 3" xfId="31627"/>
    <cellStyle name="ColStyle26 2 2 2 3" xfId="31628"/>
    <cellStyle name="ColStyle26 2 2 2 4" xfId="31629"/>
    <cellStyle name="ColStyle26 2 2 3" xfId="31630"/>
    <cellStyle name="ColStyle26 2 2 3 2" xfId="31631"/>
    <cellStyle name="ColStyle26 2 2 3 2 2" xfId="31632"/>
    <cellStyle name="ColStyle26 2 2 3 2 3" xfId="31633"/>
    <cellStyle name="ColStyle26 2 2 3 3" xfId="31634"/>
    <cellStyle name="ColStyle26 2 2 3 4" xfId="31635"/>
    <cellStyle name="ColStyle26 2 2 4" xfId="31636"/>
    <cellStyle name="ColStyle26 2 2 4 2" xfId="31637"/>
    <cellStyle name="ColStyle26 2 2 4 3" xfId="31638"/>
    <cellStyle name="ColStyle26 2 2 5" xfId="31639"/>
    <cellStyle name="ColStyle26 2 2 5 2" xfId="31640"/>
    <cellStyle name="ColStyle26 2 2 6" xfId="31641"/>
    <cellStyle name="ColStyle26 2 2 7" xfId="31642"/>
    <cellStyle name="ColStyle26 2 20" xfId="31643"/>
    <cellStyle name="ColStyle26 2 20 2" xfId="31644"/>
    <cellStyle name="ColStyle26 2 20 2 2" xfId="31645"/>
    <cellStyle name="ColStyle26 2 20 2 3" xfId="31646"/>
    <cellStyle name="ColStyle26 2 20 3" xfId="31647"/>
    <cellStyle name="ColStyle26 2 20 4" xfId="31648"/>
    <cellStyle name="ColStyle26 2 20 5" xfId="31649"/>
    <cellStyle name="ColStyle26 2 21" xfId="31650"/>
    <cellStyle name="ColStyle26 2 21 2" xfId="31651"/>
    <cellStyle name="ColStyle26 2 21 2 2" xfId="31652"/>
    <cellStyle name="ColStyle26 2 21 2 3" xfId="31653"/>
    <cellStyle name="ColStyle26 2 21 3" xfId="31654"/>
    <cellStyle name="ColStyle26 2 21 4" xfId="31655"/>
    <cellStyle name="ColStyle26 2 21 5" xfId="31656"/>
    <cellStyle name="ColStyle26 2 22" xfId="31657"/>
    <cellStyle name="ColStyle26 2 22 2" xfId="31658"/>
    <cellStyle name="ColStyle26 2 22 2 2" xfId="31659"/>
    <cellStyle name="ColStyle26 2 22 2 3" xfId="31660"/>
    <cellStyle name="ColStyle26 2 22 3" xfId="31661"/>
    <cellStyle name="ColStyle26 2 22 4" xfId="31662"/>
    <cellStyle name="ColStyle26 2 23" xfId="31663"/>
    <cellStyle name="ColStyle26 2 23 2" xfId="31664"/>
    <cellStyle name="ColStyle26 2 23 3" xfId="31665"/>
    <cellStyle name="ColStyle26 2 24" xfId="31666"/>
    <cellStyle name="ColStyle26 2 24 2" xfId="31667"/>
    <cellStyle name="ColStyle26 2 24 3" xfId="31668"/>
    <cellStyle name="ColStyle26 2 25" xfId="31669"/>
    <cellStyle name="ColStyle26 2 25 2" xfId="31670"/>
    <cellStyle name="ColStyle26 2 25 3" xfId="31671"/>
    <cellStyle name="ColStyle26 2 26" xfId="31672"/>
    <cellStyle name="ColStyle26 2 26 2" xfId="31673"/>
    <cellStyle name="ColStyle26 2 27" xfId="31674"/>
    <cellStyle name="ColStyle26 2 27 2" xfId="31675"/>
    <cellStyle name="ColStyle26 2 28" xfId="31676"/>
    <cellStyle name="ColStyle26 2 29" xfId="31677"/>
    <cellStyle name="ColStyle26 2 3" xfId="31678"/>
    <cellStyle name="ColStyle26 2 3 2" xfId="31679"/>
    <cellStyle name="ColStyle26 2 3 2 2" xfId="31680"/>
    <cellStyle name="ColStyle26 2 3 2 2 2" xfId="31681"/>
    <cellStyle name="ColStyle26 2 3 2 2 3" xfId="31682"/>
    <cellStyle name="ColStyle26 2 3 2 3" xfId="31683"/>
    <cellStyle name="ColStyle26 2 3 2 4" xfId="31684"/>
    <cellStyle name="ColStyle26 2 3 3" xfId="31685"/>
    <cellStyle name="ColStyle26 2 3 3 2" xfId="31686"/>
    <cellStyle name="ColStyle26 2 3 3 3" xfId="31687"/>
    <cellStyle name="ColStyle26 2 3 4" xfId="31688"/>
    <cellStyle name="ColStyle26 2 3 5" xfId="31689"/>
    <cellStyle name="ColStyle26 2 3 6" xfId="31690"/>
    <cellStyle name="ColStyle26 2 30" xfId="31691"/>
    <cellStyle name="ColStyle26 2 31" xfId="31692"/>
    <cellStyle name="ColStyle26 2 32" xfId="31693"/>
    <cellStyle name="ColStyle26 2 4" xfId="31694"/>
    <cellStyle name="ColStyle26 2 4 2" xfId="31695"/>
    <cellStyle name="ColStyle26 2 4 2 2" xfId="31696"/>
    <cellStyle name="ColStyle26 2 4 2 3" xfId="31697"/>
    <cellStyle name="ColStyle26 2 4 3" xfId="31698"/>
    <cellStyle name="ColStyle26 2 4 4" xfId="31699"/>
    <cellStyle name="ColStyle26 2 4 5" xfId="31700"/>
    <cellStyle name="ColStyle26 2 5" xfId="31701"/>
    <cellStyle name="ColStyle26 2 5 2" xfId="31702"/>
    <cellStyle name="ColStyle26 2 5 2 2" xfId="31703"/>
    <cellStyle name="ColStyle26 2 5 2 3" xfId="31704"/>
    <cellStyle name="ColStyle26 2 5 3" xfId="31705"/>
    <cellStyle name="ColStyle26 2 5 4" xfId="31706"/>
    <cellStyle name="ColStyle26 2 5 5" xfId="31707"/>
    <cellStyle name="ColStyle26 2 6" xfId="31708"/>
    <cellStyle name="ColStyle26 2 6 2" xfId="31709"/>
    <cellStyle name="ColStyle26 2 6 2 2" xfId="31710"/>
    <cellStyle name="ColStyle26 2 6 2 3" xfId="31711"/>
    <cellStyle name="ColStyle26 2 6 3" xfId="31712"/>
    <cellStyle name="ColStyle26 2 6 4" xfId="31713"/>
    <cellStyle name="ColStyle26 2 6 5" xfId="31714"/>
    <cellStyle name="ColStyle26 2 7" xfId="31715"/>
    <cellStyle name="ColStyle26 2 7 2" xfId="31716"/>
    <cellStyle name="ColStyle26 2 7 2 2" xfId="31717"/>
    <cellStyle name="ColStyle26 2 7 2 3" xfId="31718"/>
    <cellStyle name="ColStyle26 2 7 3" xfId="31719"/>
    <cellStyle name="ColStyle26 2 7 4" xfId="31720"/>
    <cellStyle name="ColStyle26 2 7 5" xfId="31721"/>
    <cellStyle name="ColStyle26 2 8" xfId="31722"/>
    <cellStyle name="ColStyle26 2 8 2" xfId="31723"/>
    <cellStyle name="ColStyle26 2 8 2 2" xfId="31724"/>
    <cellStyle name="ColStyle26 2 8 2 3" xfId="31725"/>
    <cellStyle name="ColStyle26 2 8 3" xfId="31726"/>
    <cellStyle name="ColStyle26 2 8 4" xfId="31727"/>
    <cellStyle name="ColStyle26 2 8 5" xfId="31728"/>
    <cellStyle name="ColStyle26 2 9" xfId="31729"/>
    <cellStyle name="ColStyle26 2 9 2" xfId="31730"/>
    <cellStyle name="ColStyle26 2 9 2 2" xfId="31731"/>
    <cellStyle name="ColStyle26 2 9 2 3" xfId="31732"/>
    <cellStyle name="ColStyle26 2 9 3" xfId="31733"/>
    <cellStyle name="ColStyle26 2 9 4" xfId="31734"/>
    <cellStyle name="ColStyle26 2 9 5" xfId="31735"/>
    <cellStyle name="ColStyle26 20" xfId="31736"/>
    <cellStyle name="ColStyle26 20 10" xfId="31737"/>
    <cellStyle name="ColStyle26 20 2" xfId="31738"/>
    <cellStyle name="ColStyle26 20 2 2" xfId="31739"/>
    <cellStyle name="ColStyle26 20 2 2 2" xfId="31740"/>
    <cellStyle name="ColStyle26 20 2 2 2 2" xfId="31741"/>
    <cellStyle name="ColStyle26 20 2 2 2 3" xfId="31742"/>
    <cellStyle name="ColStyle26 20 2 2 3" xfId="31743"/>
    <cellStyle name="ColStyle26 20 2 2 4" xfId="31744"/>
    <cellStyle name="ColStyle26 20 2 3" xfId="31745"/>
    <cellStyle name="ColStyle26 20 2 3 2" xfId="31746"/>
    <cellStyle name="ColStyle26 20 2 3 3" xfId="31747"/>
    <cellStyle name="ColStyle26 20 2 4" xfId="31748"/>
    <cellStyle name="ColStyle26 20 2 4 2" xfId="31749"/>
    <cellStyle name="ColStyle26 20 2 5" xfId="31750"/>
    <cellStyle name="ColStyle26 20 3" xfId="31751"/>
    <cellStyle name="ColStyle26 20 3 2" xfId="31752"/>
    <cellStyle name="ColStyle26 20 3 2 2" xfId="31753"/>
    <cellStyle name="ColStyle26 20 3 2 3" xfId="31754"/>
    <cellStyle name="ColStyle26 20 3 3" xfId="31755"/>
    <cellStyle name="ColStyle26 20 3 4" xfId="31756"/>
    <cellStyle name="ColStyle26 20 4" xfId="31757"/>
    <cellStyle name="ColStyle26 20 4 2" xfId="31758"/>
    <cellStyle name="ColStyle26 20 4 2 2" xfId="31759"/>
    <cellStyle name="ColStyle26 20 4 2 3" xfId="31760"/>
    <cellStyle name="ColStyle26 20 4 3" xfId="31761"/>
    <cellStyle name="ColStyle26 20 4 4" xfId="31762"/>
    <cellStyle name="ColStyle26 20 5" xfId="31763"/>
    <cellStyle name="ColStyle26 20 5 2" xfId="31764"/>
    <cellStyle name="ColStyle26 20 5 3" xfId="31765"/>
    <cellStyle name="ColStyle26 20 6" xfId="31766"/>
    <cellStyle name="ColStyle26 20 6 2" xfId="31767"/>
    <cellStyle name="ColStyle26 20 6 3" xfId="31768"/>
    <cellStyle name="ColStyle26 20 7" xfId="31769"/>
    <cellStyle name="ColStyle26 20 7 2" xfId="31770"/>
    <cellStyle name="ColStyle26 20 7 3" xfId="31771"/>
    <cellStyle name="ColStyle26 20 8" xfId="31772"/>
    <cellStyle name="ColStyle26 20 9" xfId="31773"/>
    <cellStyle name="ColStyle26 21" xfId="31774"/>
    <cellStyle name="ColStyle26 21 10" xfId="31775"/>
    <cellStyle name="ColStyle26 21 2" xfId="31776"/>
    <cellStyle name="ColStyle26 21 2 2" xfId="31777"/>
    <cellStyle name="ColStyle26 21 2 2 2" xfId="31778"/>
    <cellStyle name="ColStyle26 21 2 2 2 2" xfId="31779"/>
    <cellStyle name="ColStyle26 21 2 2 2 3" xfId="31780"/>
    <cellStyle name="ColStyle26 21 2 2 3" xfId="31781"/>
    <cellStyle name="ColStyle26 21 2 2 4" xfId="31782"/>
    <cellStyle name="ColStyle26 21 2 3" xfId="31783"/>
    <cellStyle name="ColStyle26 21 2 3 2" xfId="31784"/>
    <cellStyle name="ColStyle26 21 2 3 3" xfId="31785"/>
    <cellStyle name="ColStyle26 21 2 4" xfId="31786"/>
    <cellStyle name="ColStyle26 21 2 4 2" xfId="31787"/>
    <cellStyle name="ColStyle26 21 2 5" xfId="31788"/>
    <cellStyle name="ColStyle26 21 3" xfId="31789"/>
    <cellStyle name="ColStyle26 21 3 2" xfId="31790"/>
    <cellStyle name="ColStyle26 21 3 2 2" xfId="31791"/>
    <cellStyle name="ColStyle26 21 3 2 3" xfId="31792"/>
    <cellStyle name="ColStyle26 21 3 3" xfId="31793"/>
    <cellStyle name="ColStyle26 21 3 4" xfId="31794"/>
    <cellStyle name="ColStyle26 21 4" xfId="31795"/>
    <cellStyle name="ColStyle26 21 4 2" xfId="31796"/>
    <cellStyle name="ColStyle26 21 4 2 2" xfId="31797"/>
    <cellStyle name="ColStyle26 21 4 2 3" xfId="31798"/>
    <cellStyle name="ColStyle26 21 4 3" xfId="31799"/>
    <cellStyle name="ColStyle26 21 4 4" xfId="31800"/>
    <cellStyle name="ColStyle26 21 5" xfId="31801"/>
    <cellStyle name="ColStyle26 21 5 2" xfId="31802"/>
    <cellStyle name="ColStyle26 21 5 3" xfId="31803"/>
    <cellStyle name="ColStyle26 21 6" xfId="31804"/>
    <cellStyle name="ColStyle26 21 6 2" xfId="31805"/>
    <cellStyle name="ColStyle26 21 6 3" xfId="31806"/>
    <cellStyle name="ColStyle26 21 7" xfId="31807"/>
    <cellStyle name="ColStyle26 21 7 2" xfId="31808"/>
    <cellStyle name="ColStyle26 21 7 3" xfId="31809"/>
    <cellStyle name="ColStyle26 21 8" xfId="31810"/>
    <cellStyle name="ColStyle26 21 9" xfId="31811"/>
    <cellStyle name="ColStyle26 22" xfId="31812"/>
    <cellStyle name="ColStyle26 22 10" xfId="31813"/>
    <cellStyle name="ColStyle26 22 2" xfId="31814"/>
    <cellStyle name="ColStyle26 22 2 2" xfId="31815"/>
    <cellStyle name="ColStyle26 22 2 2 2" xfId="31816"/>
    <cellStyle name="ColStyle26 22 2 2 2 2" xfId="31817"/>
    <cellStyle name="ColStyle26 22 2 2 2 3" xfId="31818"/>
    <cellStyle name="ColStyle26 22 2 2 3" xfId="31819"/>
    <cellStyle name="ColStyle26 22 2 2 4" xfId="31820"/>
    <cellStyle name="ColStyle26 22 2 3" xfId="31821"/>
    <cellStyle name="ColStyle26 22 2 3 2" xfId="31822"/>
    <cellStyle name="ColStyle26 22 2 3 3" xfId="31823"/>
    <cellStyle name="ColStyle26 22 2 4" xfId="31824"/>
    <cellStyle name="ColStyle26 22 2 4 2" xfId="31825"/>
    <cellStyle name="ColStyle26 22 2 5" xfId="31826"/>
    <cellStyle name="ColStyle26 22 3" xfId="31827"/>
    <cellStyle name="ColStyle26 22 3 2" xfId="31828"/>
    <cellStyle name="ColStyle26 22 3 2 2" xfId="31829"/>
    <cellStyle name="ColStyle26 22 3 2 3" xfId="31830"/>
    <cellStyle name="ColStyle26 22 3 3" xfId="31831"/>
    <cellStyle name="ColStyle26 22 3 4" xfId="31832"/>
    <cellStyle name="ColStyle26 22 4" xfId="31833"/>
    <cellStyle name="ColStyle26 22 4 2" xfId="31834"/>
    <cellStyle name="ColStyle26 22 4 2 2" xfId="31835"/>
    <cellStyle name="ColStyle26 22 4 2 3" xfId="31836"/>
    <cellStyle name="ColStyle26 22 4 3" xfId="31837"/>
    <cellStyle name="ColStyle26 22 4 4" xfId="31838"/>
    <cellStyle name="ColStyle26 22 5" xfId="31839"/>
    <cellStyle name="ColStyle26 22 5 2" xfId="31840"/>
    <cellStyle name="ColStyle26 22 5 3" xfId="31841"/>
    <cellStyle name="ColStyle26 22 6" xfId="31842"/>
    <cellStyle name="ColStyle26 22 6 2" xfId="31843"/>
    <cellStyle name="ColStyle26 22 6 3" xfId="31844"/>
    <cellStyle name="ColStyle26 22 7" xfId="31845"/>
    <cellStyle name="ColStyle26 22 7 2" xfId="31846"/>
    <cellStyle name="ColStyle26 22 7 3" xfId="31847"/>
    <cellStyle name="ColStyle26 22 8" xfId="31848"/>
    <cellStyle name="ColStyle26 22 9" xfId="31849"/>
    <cellStyle name="ColStyle26 23" xfId="31850"/>
    <cellStyle name="ColStyle26 23 10" xfId="31851"/>
    <cellStyle name="ColStyle26 23 2" xfId="31852"/>
    <cellStyle name="ColStyle26 23 2 2" xfId="31853"/>
    <cellStyle name="ColStyle26 23 2 2 2" xfId="31854"/>
    <cellStyle name="ColStyle26 23 2 2 2 2" xfId="31855"/>
    <cellStyle name="ColStyle26 23 2 2 2 3" xfId="31856"/>
    <cellStyle name="ColStyle26 23 2 2 3" xfId="31857"/>
    <cellStyle name="ColStyle26 23 2 2 4" xfId="31858"/>
    <cellStyle name="ColStyle26 23 2 3" xfId="31859"/>
    <cellStyle name="ColStyle26 23 2 3 2" xfId="31860"/>
    <cellStyle name="ColStyle26 23 2 3 3" xfId="31861"/>
    <cellStyle name="ColStyle26 23 2 4" xfId="31862"/>
    <cellStyle name="ColStyle26 23 2 4 2" xfId="31863"/>
    <cellStyle name="ColStyle26 23 2 5" xfId="31864"/>
    <cellStyle name="ColStyle26 23 3" xfId="31865"/>
    <cellStyle name="ColStyle26 23 3 2" xfId="31866"/>
    <cellStyle name="ColStyle26 23 3 2 2" xfId="31867"/>
    <cellStyle name="ColStyle26 23 3 2 3" xfId="31868"/>
    <cellStyle name="ColStyle26 23 3 3" xfId="31869"/>
    <cellStyle name="ColStyle26 23 3 4" xfId="31870"/>
    <cellStyle name="ColStyle26 23 4" xfId="31871"/>
    <cellStyle name="ColStyle26 23 4 2" xfId="31872"/>
    <cellStyle name="ColStyle26 23 4 2 2" xfId="31873"/>
    <cellStyle name="ColStyle26 23 4 2 3" xfId="31874"/>
    <cellStyle name="ColStyle26 23 4 3" xfId="31875"/>
    <cellStyle name="ColStyle26 23 4 4" xfId="31876"/>
    <cellStyle name="ColStyle26 23 5" xfId="31877"/>
    <cellStyle name="ColStyle26 23 5 2" xfId="31878"/>
    <cellStyle name="ColStyle26 23 5 3" xfId="31879"/>
    <cellStyle name="ColStyle26 23 6" xfId="31880"/>
    <cellStyle name="ColStyle26 23 6 2" xfId="31881"/>
    <cellStyle name="ColStyle26 23 6 3" xfId="31882"/>
    <cellStyle name="ColStyle26 23 7" xfId="31883"/>
    <cellStyle name="ColStyle26 23 7 2" xfId="31884"/>
    <cellStyle name="ColStyle26 23 7 3" xfId="31885"/>
    <cellStyle name="ColStyle26 23 8" xfId="31886"/>
    <cellStyle name="ColStyle26 23 9" xfId="31887"/>
    <cellStyle name="ColStyle26 24" xfId="31888"/>
    <cellStyle name="ColStyle26 24 10" xfId="31889"/>
    <cellStyle name="ColStyle26 24 2" xfId="31890"/>
    <cellStyle name="ColStyle26 24 2 2" xfId="31891"/>
    <cellStyle name="ColStyle26 24 2 2 2" xfId="31892"/>
    <cellStyle name="ColStyle26 24 2 2 2 2" xfId="31893"/>
    <cellStyle name="ColStyle26 24 2 2 2 3" xfId="31894"/>
    <cellStyle name="ColStyle26 24 2 2 3" xfId="31895"/>
    <cellStyle name="ColStyle26 24 2 2 4" xfId="31896"/>
    <cellStyle name="ColStyle26 24 2 3" xfId="31897"/>
    <cellStyle name="ColStyle26 24 2 3 2" xfId="31898"/>
    <cellStyle name="ColStyle26 24 2 3 3" xfId="31899"/>
    <cellStyle name="ColStyle26 24 2 4" xfId="31900"/>
    <cellStyle name="ColStyle26 24 2 4 2" xfId="31901"/>
    <cellStyle name="ColStyle26 24 2 5" xfId="31902"/>
    <cellStyle name="ColStyle26 24 3" xfId="31903"/>
    <cellStyle name="ColStyle26 24 3 2" xfId="31904"/>
    <cellStyle name="ColStyle26 24 3 2 2" xfId="31905"/>
    <cellStyle name="ColStyle26 24 3 2 3" xfId="31906"/>
    <cellStyle name="ColStyle26 24 3 3" xfId="31907"/>
    <cellStyle name="ColStyle26 24 3 4" xfId="31908"/>
    <cellStyle name="ColStyle26 24 4" xfId="31909"/>
    <cellStyle name="ColStyle26 24 4 2" xfId="31910"/>
    <cellStyle name="ColStyle26 24 4 2 2" xfId="31911"/>
    <cellStyle name="ColStyle26 24 4 2 3" xfId="31912"/>
    <cellStyle name="ColStyle26 24 4 3" xfId="31913"/>
    <cellStyle name="ColStyle26 24 4 4" xfId="31914"/>
    <cellStyle name="ColStyle26 24 5" xfId="31915"/>
    <cellStyle name="ColStyle26 24 5 2" xfId="31916"/>
    <cellStyle name="ColStyle26 24 5 3" xfId="31917"/>
    <cellStyle name="ColStyle26 24 6" xfId="31918"/>
    <cellStyle name="ColStyle26 24 6 2" xfId="31919"/>
    <cellStyle name="ColStyle26 24 6 3" xfId="31920"/>
    <cellStyle name="ColStyle26 24 7" xfId="31921"/>
    <cellStyle name="ColStyle26 24 7 2" xfId="31922"/>
    <cellStyle name="ColStyle26 24 7 3" xfId="31923"/>
    <cellStyle name="ColStyle26 24 8" xfId="31924"/>
    <cellStyle name="ColStyle26 24 9" xfId="31925"/>
    <cellStyle name="ColStyle26 25" xfId="31926"/>
    <cellStyle name="ColStyle26 25 2" xfId="31927"/>
    <cellStyle name="ColStyle26 25 2 2" xfId="31928"/>
    <cellStyle name="ColStyle26 25 2 2 2" xfId="31929"/>
    <cellStyle name="ColStyle26 25 2 2 2 2" xfId="31930"/>
    <cellStyle name="ColStyle26 25 2 2 2 3" xfId="31931"/>
    <cellStyle name="ColStyle26 25 2 2 3" xfId="31932"/>
    <cellStyle name="ColStyle26 25 2 2 4" xfId="31933"/>
    <cellStyle name="ColStyle26 25 2 3" xfId="31934"/>
    <cellStyle name="ColStyle26 25 2 3 2" xfId="31935"/>
    <cellStyle name="ColStyle26 25 2 3 3" xfId="31936"/>
    <cellStyle name="ColStyle26 25 2 4" xfId="31937"/>
    <cellStyle name="ColStyle26 25 2 4 2" xfId="31938"/>
    <cellStyle name="ColStyle26 25 2 5" xfId="31939"/>
    <cellStyle name="ColStyle26 25 3" xfId="31940"/>
    <cellStyle name="ColStyle26 25 3 2" xfId="31941"/>
    <cellStyle name="ColStyle26 25 3 2 2" xfId="31942"/>
    <cellStyle name="ColStyle26 25 3 2 3" xfId="31943"/>
    <cellStyle name="ColStyle26 25 3 3" xfId="31944"/>
    <cellStyle name="ColStyle26 25 3 4" xfId="31945"/>
    <cellStyle name="ColStyle26 25 4" xfId="31946"/>
    <cellStyle name="ColStyle26 25 4 2" xfId="31947"/>
    <cellStyle name="ColStyle26 25 4 3" xfId="31948"/>
    <cellStyle name="ColStyle26 25 5" xfId="31949"/>
    <cellStyle name="ColStyle26 25 5 2" xfId="31950"/>
    <cellStyle name="ColStyle26 25 5 3" xfId="31951"/>
    <cellStyle name="ColStyle26 25 6" xfId="31952"/>
    <cellStyle name="ColStyle26 25 6 2" xfId="31953"/>
    <cellStyle name="ColStyle26 25 6 3" xfId="31954"/>
    <cellStyle name="ColStyle26 25 7" xfId="31955"/>
    <cellStyle name="ColStyle26 25 8" xfId="31956"/>
    <cellStyle name="ColStyle26 26" xfId="31957"/>
    <cellStyle name="ColStyle26 26 2" xfId="31958"/>
    <cellStyle name="ColStyle26 26 2 2" xfId="31959"/>
    <cellStyle name="ColStyle26 26 2 2 2" xfId="31960"/>
    <cellStyle name="ColStyle26 26 2 2 2 2" xfId="31961"/>
    <cellStyle name="ColStyle26 26 2 2 2 3" xfId="31962"/>
    <cellStyle name="ColStyle26 26 2 2 3" xfId="31963"/>
    <cellStyle name="ColStyle26 26 2 2 4" xfId="31964"/>
    <cellStyle name="ColStyle26 26 2 3" xfId="31965"/>
    <cellStyle name="ColStyle26 26 2 3 2" xfId="31966"/>
    <cellStyle name="ColStyle26 26 2 3 3" xfId="31967"/>
    <cellStyle name="ColStyle26 26 2 4" xfId="31968"/>
    <cellStyle name="ColStyle26 26 2 4 2" xfId="31969"/>
    <cellStyle name="ColStyle26 26 2 5" xfId="31970"/>
    <cellStyle name="ColStyle26 26 3" xfId="31971"/>
    <cellStyle name="ColStyle26 26 3 2" xfId="31972"/>
    <cellStyle name="ColStyle26 26 3 2 2" xfId="31973"/>
    <cellStyle name="ColStyle26 26 3 2 3" xfId="31974"/>
    <cellStyle name="ColStyle26 26 3 3" xfId="31975"/>
    <cellStyle name="ColStyle26 26 3 4" xfId="31976"/>
    <cellStyle name="ColStyle26 26 4" xfId="31977"/>
    <cellStyle name="ColStyle26 26 4 2" xfId="31978"/>
    <cellStyle name="ColStyle26 26 4 3" xfId="31979"/>
    <cellStyle name="ColStyle26 26 5" xfId="31980"/>
    <cellStyle name="ColStyle26 26 5 2" xfId="31981"/>
    <cellStyle name="ColStyle26 26 6" xfId="31982"/>
    <cellStyle name="ColStyle26 27" xfId="31983"/>
    <cellStyle name="ColStyle26 27 2" xfId="31984"/>
    <cellStyle name="ColStyle26 27 2 2" xfId="31985"/>
    <cellStyle name="ColStyle26 27 2 2 2" xfId="31986"/>
    <cellStyle name="ColStyle26 27 2 2 2 2" xfId="31987"/>
    <cellStyle name="ColStyle26 27 2 2 2 3" xfId="31988"/>
    <cellStyle name="ColStyle26 27 2 2 3" xfId="31989"/>
    <cellStyle name="ColStyle26 27 2 2 4" xfId="31990"/>
    <cellStyle name="ColStyle26 27 2 3" xfId="31991"/>
    <cellStyle name="ColStyle26 27 2 3 2" xfId="31992"/>
    <cellStyle name="ColStyle26 27 2 3 3" xfId="31993"/>
    <cellStyle name="ColStyle26 27 2 4" xfId="31994"/>
    <cellStyle name="ColStyle26 27 2 4 2" xfId="31995"/>
    <cellStyle name="ColStyle26 27 2 5" xfId="31996"/>
    <cellStyle name="ColStyle26 27 3" xfId="31997"/>
    <cellStyle name="ColStyle26 27 3 2" xfId="31998"/>
    <cellStyle name="ColStyle26 27 3 2 2" xfId="31999"/>
    <cellStyle name="ColStyle26 27 3 2 3" xfId="32000"/>
    <cellStyle name="ColStyle26 27 3 3" xfId="32001"/>
    <cellStyle name="ColStyle26 27 3 4" xfId="32002"/>
    <cellStyle name="ColStyle26 27 4" xfId="32003"/>
    <cellStyle name="ColStyle26 27 4 2" xfId="32004"/>
    <cellStyle name="ColStyle26 27 4 3" xfId="32005"/>
    <cellStyle name="ColStyle26 27 5" xfId="32006"/>
    <cellStyle name="ColStyle26 27 5 2" xfId="32007"/>
    <cellStyle name="ColStyle26 27 6" xfId="32008"/>
    <cellStyle name="ColStyle26 28" xfId="32009"/>
    <cellStyle name="ColStyle26 28 2" xfId="32010"/>
    <cellStyle name="ColStyle26 28 2 2" xfId="32011"/>
    <cellStyle name="ColStyle26 28 2 2 2" xfId="32012"/>
    <cellStyle name="ColStyle26 28 2 2 2 2" xfId="32013"/>
    <cellStyle name="ColStyle26 28 2 2 2 3" xfId="32014"/>
    <cellStyle name="ColStyle26 28 2 2 3" xfId="32015"/>
    <cellStyle name="ColStyle26 28 2 2 4" xfId="32016"/>
    <cellStyle name="ColStyle26 28 2 3" xfId="32017"/>
    <cellStyle name="ColStyle26 28 2 3 2" xfId="32018"/>
    <cellStyle name="ColStyle26 28 2 3 3" xfId="32019"/>
    <cellStyle name="ColStyle26 28 2 4" xfId="32020"/>
    <cellStyle name="ColStyle26 28 2 4 2" xfId="32021"/>
    <cellStyle name="ColStyle26 28 2 5" xfId="32022"/>
    <cellStyle name="ColStyle26 28 3" xfId="32023"/>
    <cellStyle name="ColStyle26 28 3 2" xfId="32024"/>
    <cellStyle name="ColStyle26 28 3 2 2" xfId="32025"/>
    <cellStyle name="ColStyle26 28 3 2 3" xfId="32026"/>
    <cellStyle name="ColStyle26 28 3 3" xfId="32027"/>
    <cellStyle name="ColStyle26 28 3 4" xfId="32028"/>
    <cellStyle name="ColStyle26 28 4" xfId="32029"/>
    <cellStyle name="ColStyle26 28 4 2" xfId="32030"/>
    <cellStyle name="ColStyle26 28 4 3" xfId="32031"/>
    <cellStyle name="ColStyle26 28 5" xfId="32032"/>
    <cellStyle name="ColStyle26 28 5 2" xfId="32033"/>
    <cellStyle name="ColStyle26 28 6" xfId="32034"/>
    <cellStyle name="ColStyle26 29" xfId="32035"/>
    <cellStyle name="ColStyle26 29 2" xfId="32036"/>
    <cellStyle name="ColStyle26 29 2 2" xfId="32037"/>
    <cellStyle name="ColStyle26 29 2 2 2" xfId="32038"/>
    <cellStyle name="ColStyle26 29 2 2 2 2" xfId="32039"/>
    <cellStyle name="ColStyle26 29 2 2 2 3" xfId="32040"/>
    <cellStyle name="ColStyle26 29 2 2 3" xfId="32041"/>
    <cellStyle name="ColStyle26 29 2 2 4" xfId="32042"/>
    <cellStyle name="ColStyle26 29 2 3" xfId="32043"/>
    <cellStyle name="ColStyle26 29 2 3 2" xfId="32044"/>
    <cellStyle name="ColStyle26 29 2 3 3" xfId="32045"/>
    <cellStyle name="ColStyle26 29 2 4" xfId="32046"/>
    <cellStyle name="ColStyle26 29 2 4 2" xfId="32047"/>
    <cellStyle name="ColStyle26 29 2 5" xfId="32048"/>
    <cellStyle name="ColStyle26 29 3" xfId="32049"/>
    <cellStyle name="ColStyle26 29 3 2" xfId="32050"/>
    <cellStyle name="ColStyle26 29 3 2 2" xfId="32051"/>
    <cellStyle name="ColStyle26 29 3 2 3" xfId="32052"/>
    <cellStyle name="ColStyle26 29 3 3" xfId="32053"/>
    <cellStyle name="ColStyle26 29 3 4" xfId="32054"/>
    <cellStyle name="ColStyle26 29 4" xfId="32055"/>
    <cellStyle name="ColStyle26 29 4 2" xfId="32056"/>
    <cellStyle name="ColStyle26 29 4 3" xfId="32057"/>
    <cellStyle name="ColStyle26 29 5" xfId="32058"/>
    <cellStyle name="ColStyle26 29 5 2" xfId="32059"/>
    <cellStyle name="ColStyle26 29 6" xfId="32060"/>
    <cellStyle name="ColStyle26 3" xfId="32061"/>
    <cellStyle name="ColStyle26 3 10" xfId="32062"/>
    <cellStyle name="ColStyle26 3 10 2" xfId="32063"/>
    <cellStyle name="ColStyle26 3 10 2 2" xfId="32064"/>
    <cellStyle name="ColStyle26 3 10 2 3" xfId="32065"/>
    <cellStyle name="ColStyle26 3 10 3" xfId="32066"/>
    <cellStyle name="ColStyle26 3 10 4" xfId="32067"/>
    <cellStyle name="ColStyle26 3 10 5" xfId="32068"/>
    <cellStyle name="ColStyle26 3 11" xfId="32069"/>
    <cellStyle name="ColStyle26 3 11 2" xfId="32070"/>
    <cellStyle name="ColStyle26 3 11 2 2" xfId="32071"/>
    <cellStyle name="ColStyle26 3 11 2 3" xfId="32072"/>
    <cellStyle name="ColStyle26 3 11 3" xfId="32073"/>
    <cellStyle name="ColStyle26 3 11 4" xfId="32074"/>
    <cellStyle name="ColStyle26 3 11 5" xfId="32075"/>
    <cellStyle name="ColStyle26 3 12" xfId="32076"/>
    <cellStyle name="ColStyle26 3 12 2" xfId="32077"/>
    <cellStyle name="ColStyle26 3 12 2 2" xfId="32078"/>
    <cellStyle name="ColStyle26 3 12 2 3" xfId="32079"/>
    <cellStyle name="ColStyle26 3 12 3" xfId="32080"/>
    <cellStyle name="ColStyle26 3 12 4" xfId="32081"/>
    <cellStyle name="ColStyle26 3 12 5" xfId="32082"/>
    <cellStyle name="ColStyle26 3 13" xfId="32083"/>
    <cellStyle name="ColStyle26 3 13 2" xfId="32084"/>
    <cellStyle name="ColStyle26 3 13 2 2" xfId="32085"/>
    <cellStyle name="ColStyle26 3 13 2 3" xfId="32086"/>
    <cellStyle name="ColStyle26 3 13 3" xfId="32087"/>
    <cellStyle name="ColStyle26 3 13 4" xfId="32088"/>
    <cellStyle name="ColStyle26 3 13 5" xfId="32089"/>
    <cellStyle name="ColStyle26 3 14" xfId="32090"/>
    <cellStyle name="ColStyle26 3 14 2" xfId="32091"/>
    <cellStyle name="ColStyle26 3 14 2 2" xfId="32092"/>
    <cellStyle name="ColStyle26 3 14 2 3" xfId="32093"/>
    <cellStyle name="ColStyle26 3 14 3" xfId="32094"/>
    <cellStyle name="ColStyle26 3 14 4" xfId="32095"/>
    <cellStyle name="ColStyle26 3 14 5" xfId="32096"/>
    <cellStyle name="ColStyle26 3 15" xfId="32097"/>
    <cellStyle name="ColStyle26 3 15 2" xfId="32098"/>
    <cellStyle name="ColStyle26 3 15 2 2" xfId="32099"/>
    <cellStyle name="ColStyle26 3 15 2 3" xfId="32100"/>
    <cellStyle name="ColStyle26 3 15 3" xfId="32101"/>
    <cellStyle name="ColStyle26 3 15 4" xfId="32102"/>
    <cellStyle name="ColStyle26 3 15 5" xfId="32103"/>
    <cellStyle name="ColStyle26 3 16" xfId="32104"/>
    <cellStyle name="ColStyle26 3 16 2" xfId="32105"/>
    <cellStyle name="ColStyle26 3 16 2 2" xfId="32106"/>
    <cellStyle name="ColStyle26 3 16 2 3" xfId="32107"/>
    <cellStyle name="ColStyle26 3 16 3" xfId="32108"/>
    <cellStyle name="ColStyle26 3 16 4" xfId="32109"/>
    <cellStyle name="ColStyle26 3 16 5" xfId="32110"/>
    <cellStyle name="ColStyle26 3 17" xfId="32111"/>
    <cellStyle name="ColStyle26 3 17 2" xfId="32112"/>
    <cellStyle name="ColStyle26 3 17 2 2" xfId="32113"/>
    <cellStyle name="ColStyle26 3 17 2 3" xfId="32114"/>
    <cellStyle name="ColStyle26 3 17 3" xfId="32115"/>
    <cellStyle name="ColStyle26 3 17 4" xfId="32116"/>
    <cellStyle name="ColStyle26 3 17 5" xfId="32117"/>
    <cellStyle name="ColStyle26 3 18" xfId="32118"/>
    <cellStyle name="ColStyle26 3 18 2" xfId="32119"/>
    <cellStyle name="ColStyle26 3 18 2 2" xfId="32120"/>
    <cellStyle name="ColStyle26 3 18 2 3" xfId="32121"/>
    <cellStyle name="ColStyle26 3 18 3" xfId="32122"/>
    <cellStyle name="ColStyle26 3 18 4" xfId="32123"/>
    <cellStyle name="ColStyle26 3 18 5" xfId="32124"/>
    <cellStyle name="ColStyle26 3 19" xfId="32125"/>
    <cellStyle name="ColStyle26 3 19 2" xfId="32126"/>
    <cellStyle name="ColStyle26 3 19 2 2" xfId="32127"/>
    <cellStyle name="ColStyle26 3 19 2 3" xfId="32128"/>
    <cellStyle name="ColStyle26 3 19 3" xfId="32129"/>
    <cellStyle name="ColStyle26 3 19 4" xfId="32130"/>
    <cellStyle name="ColStyle26 3 19 5" xfId="32131"/>
    <cellStyle name="ColStyle26 3 2" xfId="32132"/>
    <cellStyle name="ColStyle26 3 2 2" xfId="32133"/>
    <cellStyle name="ColStyle26 3 2 2 2" xfId="32134"/>
    <cellStyle name="ColStyle26 3 2 2 2 2" xfId="32135"/>
    <cellStyle name="ColStyle26 3 2 2 2 3" xfId="32136"/>
    <cellStyle name="ColStyle26 3 2 2 3" xfId="32137"/>
    <cellStyle name="ColStyle26 3 2 2 4" xfId="32138"/>
    <cellStyle name="ColStyle26 3 2 3" xfId="32139"/>
    <cellStyle name="ColStyle26 3 2 3 2" xfId="32140"/>
    <cellStyle name="ColStyle26 3 2 3 2 2" xfId="32141"/>
    <cellStyle name="ColStyle26 3 2 3 2 3" xfId="32142"/>
    <cellStyle name="ColStyle26 3 2 3 3" xfId="32143"/>
    <cellStyle name="ColStyle26 3 2 3 4" xfId="32144"/>
    <cellStyle name="ColStyle26 3 2 4" xfId="32145"/>
    <cellStyle name="ColStyle26 3 2 4 2" xfId="32146"/>
    <cellStyle name="ColStyle26 3 2 4 3" xfId="32147"/>
    <cellStyle name="ColStyle26 3 2 5" xfId="32148"/>
    <cellStyle name="ColStyle26 3 2 5 2" xfId="32149"/>
    <cellStyle name="ColStyle26 3 2 6" xfId="32150"/>
    <cellStyle name="ColStyle26 3 2 7" xfId="32151"/>
    <cellStyle name="ColStyle26 3 20" xfId="32152"/>
    <cellStyle name="ColStyle26 3 20 2" xfId="32153"/>
    <cellStyle name="ColStyle26 3 20 2 2" xfId="32154"/>
    <cellStyle name="ColStyle26 3 20 2 3" xfId="32155"/>
    <cellStyle name="ColStyle26 3 20 3" xfId="32156"/>
    <cellStyle name="ColStyle26 3 20 4" xfId="32157"/>
    <cellStyle name="ColStyle26 3 20 5" xfId="32158"/>
    <cellStyle name="ColStyle26 3 21" xfId="32159"/>
    <cellStyle name="ColStyle26 3 21 2" xfId="32160"/>
    <cellStyle name="ColStyle26 3 21 2 2" xfId="32161"/>
    <cellStyle name="ColStyle26 3 21 2 3" xfId="32162"/>
    <cellStyle name="ColStyle26 3 21 3" xfId="32163"/>
    <cellStyle name="ColStyle26 3 21 4" xfId="32164"/>
    <cellStyle name="ColStyle26 3 21 5" xfId="32165"/>
    <cellStyle name="ColStyle26 3 22" xfId="32166"/>
    <cellStyle name="ColStyle26 3 22 2" xfId="32167"/>
    <cellStyle name="ColStyle26 3 22 2 2" xfId="32168"/>
    <cellStyle name="ColStyle26 3 22 2 3" xfId="32169"/>
    <cellStyle name="ColStyle26 3 22 3" xfId="32170"/>
    <cellStyle name="ColStyle26 3 22 4" xfId="32171"/>
    <cellStyle name="ColStyle26 3 23" xfId="32172"/>
    <cellStyle name="ColStyle26 3 23 2" xfId="32173"/>
    <cellStyle name="ColStyle26 3 23 3" xfId="32174"/>
    <cellStyle name="ColStyle26 3 24" xfId="32175"/>
    <cellStyle name="ColStyle26 3 24 2" xfId="32176"/>
    <cellStyle name="ColStyle26 3 24 3" xfId="32177"/>
    <cellStyle name="ColStyle26 3 25" xfId="32178"/>
    <cellStyle name="ColStyle26 3 25 2" xfId="32179"/>
    <cellStyle name="ColStyle26 3 25 3" xfId="32180"/>
    <cellStyle name="ColStyle26 3 26" xfId="32181"/>
    <cellStyle name="ColStyle26 3 26 2" xfId="32182"/>
    <cellStyle name="ColStyle26 3 27" xfId="32183"/>
    <cellStyle name="ColStyle26 3 27 2" xfId="32184"/>
    <cellStyle name="ColStyle26 3 28" xfId="32185"/>
    <cellStyle name="ColStyle26 3 29" xfId="32186"/>
    <cellStyle name="ColStyle26 3 3" xfId="32187"/>
    <cellStyle name="ColStyle26 3 3 2" xfId="32188"/>
    <cellStyle name="ColStyle26 3 3 2 2" xfId="32189"/>
    <cellStyle name="ColStyle26 3 3 2 2 2" xfId="32190"/>
    <cellStyle name="ColStyle26 3 3 2 2 3" xfId="32191"/>
    <cellStyle name="ColStyle26 3 3 2 3" xfId="32192"/>
    <cellStyle name="ColStyle26 3 3 2 4" xfId="32193"/>
    <cellStyle name="ColStyle26 3 3 3" xfId="32194"/>
    <cellStyle name="ColStyle26 3 3 3 2" xfId="32195"/>
    <cellStyle name="ColStyle26 3 3 3 3" xfId="32196"/>
    <cellStyle name="ColStyle26 3 3 4" xfId="32197"/>
    <cellStyle name="ColStyle26 3 3 5" xfId="32198"/>
    <cellStyle name="ColStyle26 3 3 6" xfId="32199"/>
    <cellStyle name="ColStyle26 3 30" xfId="32200"/>
    <cellStyle name="ColStyle26 3 31" xfId="32201"/>
    <cellStyle name="ColStyle26 3 32" xfId="32202"/>
    <cellStyle name="ColStyle26 3 4" xfId="32203"/>
    <cellStyle name="ColStyle26 3 4 2" xfId="32204"/>
    <cellStyle name="ColStyle26 3 4 2 2" xfId="32205"/>
    <cellStyle name="ColStyle26 3 4 2 3" xfId="32206"/>
    <cellStyle name="ColStyle26 3 4 3" xfId="32207"/>
    <cellStyle name="ColStyle26 3 4 4" xfId="32208"/>
    <cellStyle name="ColStyle26 3 4 5" xfId="32209"/>
    <cellStyle name="ColStyle26 3 5" xfId="32210"/>
    <cellStyle name="ColStyle26 3 5 2" xfId="32211"/>
    <cellStyle name="ColStyle26 3 5 2 2" xfId="32212"/>
    <cellStyle name="ColStyle26 3 5 2 3" xfId="32213"/>
    <cellStyle name="ColStyle26 3 5 3" xfId="32214"/>
    <cellStyle name="ColStyle26 3 5 4" xfId="32215"/>
    <cellStyle name="ColStyle26 3 5 5" xfId="32216"/>
    <cellStyle name="ColStyle26 3 6" xfId="32217"/>
    <cellStyle name="ColStyle26 3 6 2" xfId="32218"/>
    <cellStyle name="ColStyle26 3 6 2 2" xfId="32219"/>
    <cellStyle name="ColStyle26 3 6 2 3" xfId="32220"/>
    <cellStyle name="ColStyle26 3 6 3" xfId="32221"/>
    <cellStyle name="ColStyle26 3 6 4" xfId="32222"/>
    <cellStyle name="ColStyle26 3 6 5" xfId="32223"/>
    <cellStyle name="ColStyle26 3 7" xfId="32224"/>
    <cellStyle name="ColStyle26 3 7 2" xfId="32225"/>
    <cellStyle name="ColStyle26 3 7 2 2" xfId="32226"/>
    <cellStyle name="ColStyle26 3 7 2 3" xfId="32227"/>
    <cellStyle name="ColStyle26 3 7 3" xfId="32228"/>
    <cellStyle name="ColStyle26 3 7 4" xfId="32229"/>
    <cellStyle name="ColStyle26 3 7 5" xfId="32230"/>
    <cellStyle name="ColStyle26 3 8" xfId="32231"/>
    <cellStyle name="ColStyle26 3 8 2" xfId="32232"/>
    <cellStyle name="ColStyle26 3 8 2 2" xfId="32233"/>
    <cellStyle name="ColStyle26 3 8 2 3" xfId="32234"/>
    <cellStyle name="ColStyle26 3 8 3" xfId="32235"/>
    <cellStyle name="ColStyle26 3 8 4" xfId="32236"/>
    <cellStyle name="ColStyle26 3 8 5" xfId="32237"/>
    <cellStyle name="ColStyle26 3 9" xfId="32238"/>
    <cellStyle name="ColStyle26 3 9 2" xfId="32239"/>
    <cellStyle name="ColStyle26 3 9 2 2" xfId="32240"/>
    <cellStyle name="ColStyle26 3 9 2 3" xfId="32241"/>
    <cellStyle name="ColStyle26 3 9 3" xfId="32242"/>
    <cellStyle name="ColStyle26 3 9 4" xfId="32243"/>
    <cellStyle name="ColStyle26 3 9 5" xfId="32244"/>
    <cellStyle name="ColStyle26 30" xfId="32245"/>
    <cellStyle name="ColStyle26 30 2" xfId="32246"/>
    <cellStyle name="ColStyle26 30 2 2" xfId="32247"/>
    <cellStyle name="ColStyle26 30 2 2 2" xfId="32248"/>
    <cellStyle name="ColStyle26 30 2 2 2 2" xfId="32249"/>
    <cellStyle name="ColStyle26 30 2 2 2 3" xfId="32250"/>
    <cellStyle name="ColStyle26 30 2 2 3" xfId="32251"/>
    <cellStyle name="ColStyle26 30 2 2 4" xfId="32252"/>
    <cellStyle name="ColStyle26 30 2 3" xfId="32253"/>
    <cellStyle name="ColStyle26 30 2 3 2" xfId="32254"/>
    <cellStyle name="ColStyle26 30 2 3 3" xfId="32255"/>
    <cellStyle name="ColStyle26 30 2 4" xfId="32256"/>
    <cellStyle name="ColStyle26 30 2 4 2" xfId="32257"/>
    <cellStyle name="ColStyle26 30 2 5" xfId="32258"/>
    <cellStyle name="ColStyle26 30 3" xfId="32259"/>
    <cellStyle name="ColStyle26 30 3 2" xfId="32260"/>
    <cellStyle name="ColStyle26 30 3 2 2" xfId="32261"/>
    <cellStyle name="ColStyle26 30 3 2 3" xfId="32262"/>
    <cellStyle name="ColStyle26 30 3 3" xfId="32263"/>
    <cellStyle name="ColStyle26 30 3 4" xfId="32264"/>
    <cellStyle name="ColStyle26 30 4" xfId="32265"/>
    <cellStyle name="ColStyle26 30 4 2" xfId="32266"/>
    <cellStyle name="ColStyle26 30 4 3" xfId="32267"/>
    <cellStyle name="ColStyle26 30 5" xfId="32268"/>
    <cellStyle name="ColStyle26 30 5 2" xfId="32269"/>
    <cellStyle name="ColStyle26 30 6" xfId="32270"/>
    <cellStyle name="ColStyle26 31" xfId="32271"/>
    <cellStyle name="ColStyle26 31 2" xfId="32272"/>
    <cellStyle name="ColStyle26 31 2 2" xfId="32273"/>
    <cellStyle name="ColStyle26 31 2 2 2" xfId="32274"/>
    <cellStyle name="ColStyle26 31 2 2 2 2" xfId="32275"/>
    <cellStyle name="ColStyle26 31 2 2 2 3" xfId="32276"/>
    <cellStyle name="ColStyle26 31 2 2 3" xfId="32277"/>
    <cellStyle name="ColStyle26 31 2 2 4" xfId="32278"/>
    <cellStyle name="ColStyle26 31 2 3" xfId="32279"/>
    <cellStyle name="ColStyle26 31 2 3 2" xfId="32280"/>
    <cellStyle name="ColStyle26 31 2 3 3" xfId="32281"/>
    <cellStyle name="ColStyle26 31 2 4" xfId="32282"/>
    <cellStyle name="ColStyle26 31 2 4 2" xfId="32283"/>
    <cellStyle name="ColStyle26 31 2 5" xfId="32284"/>
    <cellStyle name="ColStyle26 31 3" xfId="32285"/>
    <cellStyle name="ColStyle26 31 3 2" xfId="32286"/>
    <cellStyle name="ColStyle26 31 3 2 2" xfId="32287"/>
    <cellStyle name="ColStyle26 31 3 2 3" xfId="32288"/>
    <cellStyle name="ColStyle26 31 3 3" xfId="32289"/>
    <cellStyle name="ColStyle26 31 3 4" xfId="32290"/>
    <cellStyle name="ColStyle26 31 4" xfId="32291"/>
    <cellStyle name="ColStyle26 31 4 2" xfId="32292"/>
    <cellStyle name="ColStyle26 31 4 3" xfId="32293"/>
    <cellStyle name="ColStyle26 31 5" xfId="32294"/>
    <cellStyle name="ColStyle26 31 5 2" xfId="32295"/>
    <cellStyle name="ColStyle26 31 6" xfId="32296"/>
    <cellStyle name="ColStyle26 32" xfId="32297"/>
    <cellStyle name="ColStyle26 32 2" xfId="32298"/>
    <cellStyle name="ColStyle26 32 2 2" xfId="32299"/>
    <cellStyle name="ColStyle26 32 2 2 2" xfId="32300"/>
    <cellStyle name="ColStyle26 32 2 2 2 2" xfId="32301"/>
    <cellStyle name="ColStyle26 32 2 2 2 3" xfId="32302"/>
    <cellStyle name="ColStyle26 32 2 2 3" xfId="32303"/>
    <cellStyle name="ColStyle26 32 2 2 4" xfId="32304"/>
    <cellStyle name="ColStyle26 32 2 3" xfId="32305"/>
    <cellStyle name="ColStyle26 32 2 3 2" xfId="32306"/>
    <cellStyle name="ColStyle26 32 2 3 3" xfId="32307"/>
    <cellStyle name="ColStyle26 32 2 4" xfId="32308"/>
    <cellStyle name="ColStyle26 32 2 4 2" xfId="32309"/>
    <cellStyle name="ColStyle26 32 2 5" xfId="32310"/>
    <cellStyle name="ColStyle26 32 3" xfId="32311"/>
    <cellStyle name="ColStyle26 32 3 2" xfId="32312"/>
    <cellStyle name="ColStyle26 32 3 2 2" xfId="32313"/>
    <cellStyle name="ColStyle26 32 3 2 3" xfId="32314"/>
    <cellStyle name="ColStyle26 32 3 3" xfId="32315"/>
    <cellStyle name="ColStyle26 32 3 4" xfId="32316"/>
    <cellStyle name="ColStyle26 32 4" xfId="32317"/>
    <cellStyle name="ColStyle26 32 4 2" xfId="32318"/>
    <cellStyle name="ColStyle26 32 4 3" xfId="32319"/>
    <cellStyle name="ColStyle26 32 5" xfId="32320"/>
    <cellStyle name="ColStyle26 32 5 2" xfId="32321"/>
    <cellStyle name="ColStyle26 32 6" xfId="32322"/>
    <cellStyle name="ColStyle26 33" xfId="32323"/>
    <cellStyle name="ColStyle26 33 2" xfId="32324"/>
    <cellStyle name="ColStyle26 33 2 2" xfId="32325"/>
    <cellStyle name="ColStyle26 33 2 2 2" xfId="32326"/>
    <cellStyle name="ColStyle26 33 2 2 2 2" xfId="32327"/>
    <cellStyle name="ColStyle26 33 2 2 2 3" xfId="32328"/>
    <cellStyle name="ColStyle26 33 2 2 3" xfId="32329"/>
    <cellStyle name="ColStyle26 33 2 2 4" xfId="32330"/>
    <cellStyle name="ColStyle26 33 2 3" xfId="32331"/>
    <cellStyle name="ColStyle26 33 2 3 2" xfId="32332"/>
    <cellStyle name="ColStyle26 33 2 3 3" xfId="32333"/>
    <cellStyle name="ColStyle26 33 2 4" xfId="32334"/>
    <cellStyle name="ColStyle26 33 2 4 2" xfId="32335"/>
    <cellStyle name="ColStyle26 33 2 5" xfId="32336"/>
    <cellStyle name="ColStyle26 33 3" xfId="32337"/>
    <cellStyle name="ColStyle26 33 3 2" xfId="32338"/>
    <cellStyle name="ColStyle26 33 3 2 2" xfId="32339"/>
    <cellStyle name="ColStyle26 33 3 2 3" xfId="32340"/>
    <cellStyle name="ColStyle26 33 3 3" xfId="32341"/>
    <cellStyle name="ColStyle26 33 3 4" xfId="32342"/>
    <cellStyle name="ColStyle26 33 4" xfId="32343"/>
    <cellStyle name="ColStyle26 33 4 2" xfId="32344"/>
    <cellStyle name="ColStyle26 33 4 3" xfId="32345"/>
    <cellStyle name="ColStyle26 33 5" xfId="32346"/>
    <cellStyle name="ColStyle26 33 5 2" xfId="32347"/>
    <cellStyle name="ColStyle26 33 6" xfId="32348"/>
    <cellStyle name="ColStyle26 34" xfId="32349"/>
    <cellStyle name="ColStyle26 34 2" xfId="32350"/>
    <cellStyle name="ColStyle26 34 2 2" xfId="32351"/>
    <cellStyle name="ColStyle26 34 2 2 2" xfId="32352"/>
    <cellStyle name="ColStyle26 34 2 2 2 2" xfId="32353"/>
    <cellStyle name="ColStyle26 34 2 2 2 3" xfId="32354"/>
    <cellStyle name="ColStyle26 34 2 2 3" xfId="32355"/>
    <cellStyle name="ColStyle26 34 2 2 4" xfId="32356"/>
    <cellStyle name="ColStyle26 34 2 3" xfId="32357"/>
    <cellStyle name="ColStyle26 34 2 3 2" xfId="32358"/>
    <cellStyle name="ColStyle26 34 2 3 3" xfId="32359"/>
    <cellStyle name="ColStyle26 34 2 4" xfId="32360"/>
    <cellStyle name="ColStyle26 34 2 4 2" xfId="32361"/>
    <cellStyle name="ColStyle26 34 2 5" xfId="32362"/>
    <cellStyle name="ColStyle26 34 3" xfId="32363"/>
    <cellStyle name="ColStyle26 34 3 2" xfId="32364"/>
    <cellStyle name="ColStyle26 34 3 2 2" xfId="32365"/>
    <cellStyle name="ColStyle26 34 3 2 3" xfId="32366"/>
    <cellStyle name="ColStyle26 34 3 3" xfId="32367"/>
    <cellStyle name="ColStyle26 34 3 4" xfId="32368"/>
    <cellStyle name="ColStyle26 34 4" xfId="32369"/>
    <cellStyle name="ColStyle26 34 4 2" xfId="32370"/>
    <cellStyle name="ColStyle26 34 4 3" xfId="32371"/>
    <cellStyle name="ColStyle26 34 5" xfId="32372"/>
    <cellStyle name="ColStyle26 34 5 2" xfId="32373"/>
    <cellStyle name="ColStyle26 34 6" xfId="32374"/>
    <cellStyle name="ColStyle26 35" xfId="32375"/>
    <cellStyle name="ColStyle26 35 2" xfId="32376"/>
    <cellStyle name="ColStyle26 35 2 2" xfId="32377"/>
    <cellStyle name="ColStyle26 35 2 2 2" xfId="32378"/>
    <cellStyle name="ColStyle26 35 2 2 2 2" xfId="32379"/>
    <cellStyle name="ColStyle26 35 2 2 2 3" xfId="32380"/>
    <cellStyle name="ColStyle26 35 2 2 3" xfId="32381"/>
    <cellStyle name="ColStyle26 35 2 2 4" xfId="32382"/>
    <cellStyle name="ColStyle26 35 2 3" xfId="32383"/>
    <cellStyle name="ColStyle26 35 2 3 2" xfId="32384"/>
    <cellStyle name="ColStyle26 35 2 3 3" xfId="32385"/>
    <cellStyle name="ColStyle26 35 2 4" xfId="32386"/>
    <cellStyle name="ColStyle26 35 2 4 2" xfId="32387"/>
    <cellStyle name="ColStyle26 35 2 5" xfId="32388"/>
    <cellStyle name="ColStyle26 35 3" xfId="32389"/>
    <cellStyle name="ColStyle26 35 3 2" xfId="32390"/>
    <cellStyle name="ColStyle26 35 3 2 2" xfId="32391"/>
    <cellStyle name="ColStyle26 35 3 2 3" xfId="32392"/>
    <cellStyle name="ColStyle26 35 3 3" xfId="32393"/>
    <cellStyle name="ColStyle26 35 3 4" xfId="32394"/>
    <cellStyle name="ColStyle26 35 4" xfId="32395"/>
    <cellStyle name="ColStyle26 35 4 2" xfId="32396"/>
    <cellStyle name="ColStyle26 35 4 3" xfId="32397"/>
    <cellStyle name="ColStyle26 35 5" xfId="32398"/>
    <cellStyle name="ColStyle26 35 5 2" xfId="32399"/>
    <cellStyle name="ColStyle26 35 6" xfId="32400"/>
    <cellStyle name="ColStyle26 36" xfId="32401"/>
    <cellStyle name="ColStyle26 36 2" xfId="32402"/>
    <cellStyle name="ColStyle26 36 2 2" xfId="32403"/>
    <cellStyle name="ColStyle26 36 2 2 2" xfId="32404"/>
    <cellStyle name="ColStyle26 36 2 2 3" xfId="32405"/>
    <cellStyle name="ColStyle26 36 2 3" xfId="32406"/>
    <cellStyle name="ColStyle26 36 2 4" xfId="32407"/>
    <cellStyle name="ColStyle26 36 3" xfId="32408"/>
    <cellStyle name="ColStyle26 36 3 2" xfId="32409"/>
    <cellStyle name="ColStyle26 36 3 3" xfId="32410"/>
    <cellStyle name="ColStyle26 36 4" xfId="32411"/>
    <cellStyle name="ColStyle26 36 4 2" xfId="32412"/>
    <cellStyle name="ColStyle26 36 5" xfId="32413"/>
    <cellStyle name="ColStyle26 37" xfId="32414"/>
    <cellStyle name="ColStyle26 37 2" xfId="32415"/>
    <cellStyle name="ColStyle26 37 2 2" xfId="32416"/>
    <cellStyle name="ColStyle26 37 2 2 2" xfId="32417"/>
    <cellStyle name="ColStyle26 37 2 2 3" xfId="32418"/>
    <cellStyle name="ColStyle26 37 2 3" xfId="32419"/>
    <cellStyle name="ColStyle26 37 2 4" xfId="32420"/>
    <cellStyle name="ColStyle26 37 3" xfId="32421"/>
    <cellStyle name="ColStyle26 37 3 2" xfId="32422"/>
    <cellStyle name="ColStyle26 37 3 3" xfId="32423"/>
    <cellStyle name="ColStyle26 37 4" xfId="32424"/>
    <cellStyle name="ColStyle26 37 4 2" xfId="32425"/>
    <cellStyle name="ColStyle26 37 5" xfId="32426"/>
    <cellStyle name="ColStyle26 38" xfId="32427"/>
    <cellStyle name="ColStyle26 38 2" xfId="32428"/>
    <cellStyle name="ColStyle26 38 2 2" xfId="32429"/>
    <cellStyle name="ColStyle26 38 2 2 2" xfId="32430"/>
    <cellStyle name="ColStyle26 38 2 2 3" xfId="32431"/>
    <cellStyle name="ColStyle26 38 2 3" xfId="32432"/>
    <cellStyle name="ColStyle26 38 2 4" xfId="32433"/>
    <cellStyle name="ColStyle26 38 3" xfId="32434"/>
    <cellStyle name="ColStyle26 38 3 2" xfId="32435"/>
    <cellStyle name="ColStyle26 38 3 3" xfId="32436"/>
    <cellStyle name="ColStyle26 38 4" xfId="32437"/>
    <cellStyle name="ColStyle26 38 4 2" xfId="32438"/>
    <cellStyle name="ColStyle26 38 5" xfId="32439"/>
    <cellStyle name="ColStyle26 39" xfId="32440"/>
    <cellStyle name="ColStyle26 39 2" xfId="32441"/>
    <cellStyle name="ColStyle26 39 2 2" xfId="32442"/>
    <cellStyle name="ColStyle26 39 2 3" xfId="32443"/>
    <cellStyle name="ColStyle26 39 3" xfId="32444"/>
    <cellStyle name="ColStyle26 39 4" xfId="32445"/>
    <cellStyle name="ColStyle26 4" xfId="32446"/>
    <cellStyle name="ColStyle26 4 10" xfId="32447"/>
    <cellStyle name="ColStyle26 4 11" xfId="32448"/>
    <cellStyle name="ColStyle26 4 12" xfId="32449"/>
    <cellStyle name="ColStyle26 4 13" xfId="32450"/>
    <cellStyle name="ColStyle26 4 14" xfId="32451"/>
    <cellStyle name="ColStyle26 4 2" xfId="32452"/>
    <cellStyle name="ColStyle26 4 2 2" xfId="32453"/>
    <cellStyle name="ColStyle26 4 2 2 2" xfId="32454"/>
    <cellStyle name="ColStyle26 4 2 2 2 2" xfId="32455"/>
    <cellStyle name="ColStyle26 4 2 2 2 3" xfId="32456"/>
    <cellStyle name="ColStyle26 4 2 2 3" xfId="32457"/>
    <cellStyle name="ColStyle26 4 2 2 4" xfId="32458"/>
    <cellStyle name="ColStyle26 4 2 3" xfId="32459"/>
    <cellStyle name="ColStyle26 4 2 3 2" xfId="32460"/>
    <cellStyle name="ColStyle26 4 2 3 3" xfId="32461"/>
    <cellStyle name="ColStyle26 4 2 4" xfId="32462"/>
    <cellStyle name="ColStyle26 4 2 4 2" xfId="32463"/>
    <cellStyle name="ColStyle26 4 2 5" xfId="32464"/>
    <cellStyle name="ColStyle26 4 3" xfId="32465"/>
    <cellStyle name="ColStyle26 4 3 2" xfId="32466"/>
    <cellStyle name="ColStyle26 4 3 2 2" xfId="32467"/>
    <cellStyle name="ColStyle26 4 3 2 3" xfId="32468"/>
    <cellStyle name="ColStyle26 4 3 3" xfId="32469"/>
    <cellStyle name="ColStyle26 4 3 4" xfId="32470"/>
    <cellStyle name="ColStyle26 4 4" xfId="32471"/>
    <cellStyle name="ColStyle26 4 4 2" xfId="32472"/>
    <cellStyle name="ColStyle26 4 4 2 2" xfId="32473"/>
    <cellStyle name="ColStyle26 4 4 2 3" xfId="32474"/>
    <cellStyle name="ColStyle26 4 4 3" xfId="32475"/>
    <cellStyle name="ColStyle26 4 4 4" xfId="32476"/>
    <cellStyle name="ColStyle26 4 5" xfId="32477"/>
    <cellStyle name="ColStyle26 4 5 2" xfId="32478"/>
    <cellStyle name="ColStyle26 4 5 3" xfId="32479"/>
    <cellStyle name="ColStyle26 4 6" xfId="32480"/>
    <cellStyle name="ColStyle26 4 6 2" xfId="32481"/>
    <cellStyle name="ColStyle26 4 6 3" xfId="32482"/>
    <cellStyle name="ColStyle26 4 7" xfId="32483"/>
    <cellStyle name="ColStyle26 4 7 2" xfId="32484"/>
    <cellStyle name="ColStyle26 4 7 3" xfId="32485"/>
    <cellStyle name="ColStyle26 4 8" xfId="32486"/>
    <cellStyle name="ColStyle26 4 8 2" xfId="32487"/>
    <cellStyle name="ColStyle26 4 9" xfId="32488"/>
    <cellStyle name="ColStyle26 4 9 2" xfId="32489"/>
    <cellStyle name="ColStyle26 40" xfId="32490"/>
    <cellStyle name="ColStyle26 40 2" xfId="32491"/>
    <cellStyle name="ColStyle26 40 2 2" xfId="32492"/>
    <cellStyle name="ColStyle26 40 2 3" xfId="32493"/>
    <cellStyle name="ColStyle26 40 3" xfId="32494"/>
    <cellStyle name="ColStyle26 40 4" xfId="32495"/>
    <cellStyle name="ColStyle26 41" xfId="32496"/>
    <cellStyle name="ColStyle26 41 2" xfId="32497"/>
    <cellStyle name="ColStyle26 41 2 2" xfId="32498"/>
    <cellStyle name="ColStyle26 41 2 3" xfId="32499"/>
    <cellStyle name="ColStyle26 41 3" xfId="32500"/>
    <cellStyle name="ColStyle26 41 4" xfId="32501"/>
    <cellStyle name="ColStyle26 42" xfId="32502"/>
    <cellStyle name="ColStyle26 42 2" xfId="32503"/>
    <cellStyle name="ColStyle26 42 2 2" xfId="32504"/>
    <cellStyle name="ColStyle26 42 2 3" xfId="32505"/>
    <cellStyle name="ColStyle26 42 3" xfId="32506"/>
    <cellStyle name="ColStyle26 42 4" xfId="32507"/>
    <cellStyle name="ColStyle26 43" xfId="32508"/>
    <cellStyle name="ColStyle26 43 2" xfId="32509"/>
    <cellStyle name="ColStyle26 43 3" xfId="32510"/>
    <cellStyle name="ColStyle26 44" xfId="32511"/>
    <cellStyle name="ColStyle26 44 2" xfId="32512"/>
    <cellStyle name="ColStyle26 44 3" xfId="32513"/>
    <cellStyle name="ColStyle26 45" xfId="32514"/>
    <cellStyle name="ColStyle26 45 2" xfId="32515"/>
    <cellStyle name="ColStyle26 46" xfId="32516"/>
    <cellStyle name="ColStyle26 46 2" xfId="32517"/>
    <cellStyle name="ColStyle26 47" xfId="32518"/>
    <cellStyle name="ColStyle26 48" xfId="32519"/>
    <cellStyle name="ColStyle26 49" xfId="32520"/>
    <cellStyle name="ColStyle26 5" xfId="32521"/>
    <cellStyle name="ColStyle26 5 10" xfId="32522"/>
    <cellStyle name="ColStyle26 5 11" xfId="32523"/>
    <cellStyle name="ColStyle26 5 12" xfId="32524"/>
    <cellStyle name="ColStyle26 5 13" xfId="32525"/>
    <cellStyle name="ColStyle26 5 14" xfId="32526"/>
    <cellStyle name="ColStyle26 5 2" xfId="32527"/>
    <cellStyle name="ColStyle26 5 2 2" xfId="32528"/>
    <cellStyle name="ColStyle26 5 2 2 2" xfId="32529"/>
    <cellStyle name="ColStyle26 5 2 2 2 2" xfId="32530"/>
    <cellStyle name="ColStyle26 5 2 2 2 3" xfId="32531"/>
    <cellStyle name="ColStyle26 5 2 2 3" xfId="32532"/>
    <cellStyle name="ColStyle26 5 2 2 4" xfId="32533"/>
    <cellStyle name="ColStyle26 5 2 3" xfId="32534"/>
    <cellStyle name="ColStyle26 5 2 3 2" xfId="32535"/>
    <cellStyle name="ColStyle26 5 2 3 3" xfId="32536"/>
    <cellStyle name="ColStyle26 5 2 4" xfId="32537"/>
    <cellStyle name="ColStyle26 5 2 4 2" xfId="32538"/>
    <cellStyle name="ColStyle26 5 2 5" xfId="32539"/>
    <cellStyle name="ColStyle26 5 3" xfId="32540"/>
    <cellStyle name="ColStyle26 5 3 2" xfId="32541"/>
    <cellStyle name="ColStyle26 5 3 2 2" xfId="32542"/>
    <cellStyle name="ColStyle26 5 3 2 3" xfId="32543"/>
    <cellStyle name="ColStyle26 5 3 3" xfId="32544"/>
    <cellStyle name="ColStyle26 5 3 4" xfId="32545"/>
    <cellStyle name="ColStyle26 5 4" xfId="32546"/>
    <cellStyle name="ColStyle26 5 4 2" xfId="32547"/>
    <cellStyle name="ColStyle26 5 4 2 2" xfId="32548"/>
    <cellStyle name="ColStyle26 5 4 2 3" xfId="32549"/>
    <cellStyle name="ColStyle26 5 4 3" xfId="32550"/>
    <cellStyle name="ColStyle26 5 4 4" xfId="32551"/>
    <cellStyle name="ColStyle26 5 5" xfId="32552"/>
    <cellStyle name="ColStyle26 5 5 2" xfId="32553"/>
    <cellStyle name="ColStyle26 5 5 3" xfId="32554"/>
    <cellStyle name="ColStyle26 5 6" xfId="32555"/>
    <cellStyle name="ColStyle26 5 6 2" xfId="32556"/>
    <cellStyle name="ColStyle26 5 6 3" xfId="32557"/>
    <cellStyle name="ColStyle26 5 7" xfId="32558"/>
    <cellStyle name="ColStyle26 5 7 2" xfId="32559"/>
    <cellStyle name="ColStyle26 5 7 3" xfId="32560"/>
    <cellStyle name="ColStyle26 5 8" xfId="32561"/>
    <cellStyle name="ColStyle26 5 8 2" xfId="32562"/>
    <cellStyle name="ColStyle26 5 9" xfId="32563"/>
    <cellStyle name="ColStyle26 5 9 2" xfId="32564"/>
    <cellStyle name="ColStyle26 50" xfId="32565"/>
    <cellStyle name="ColStyle26 51" xfId="32566"/>
    <cellStyle name="ColStyle26 52" xfId="32567"/>
    <cellStyle name="ColStyle26 53" xfId="32568"/>
    <cellStyle name="ColStyle26 54" xfId="32569"/>
    <cellStyle name="ColStyle26 55" xfId="32570"/>
    <cellStyle name="ColStyle26 6" xfId="32571"/>
    <cellStyle name="ColStyle26 6 10" xfId="32572"/>
    <cellStyle name="ColStyle26 6 11" xfId="32573"/>
    <cellStyle name="ColStyle26 6 12" xfId="32574"/>
    <cellStyle name="ColStyle26 6 13" xfId="32575"/>
    <cellStyle name="ColStyle26 6 14" xfId="32576"/>
    <cellStyle name="ColStyle26 6 2" xfId="32577"/>
    <cellStyle name="ColStyle26 6 2 2" xfId="32578"/>
    <cellStyle name="ColStyle26 6 2 2 2" xfId="32579"/>
    <cellStyle name="ColStyle26 6 2 2 2 2" xfId="32580"/>
    <cellStyle name="ColStyle26 6 2 2 2 3" xfId="32581"/>
    <cellStyle name="ColStyle26 6 2 2 3" xfId="32582"/>
    <cellStyle name="ColStyle26 6 2 2 4" xfId="32583"/>
    <cellStyle name="ColStyle26 6 2 3" xfId="32584"/>
    <cellStyle name="ColStyle26 6 2 3 2" xfId="32585"/>
    <cellStyle name="ColStyle26 6 2 3 3" xfId="32586"/>
    <cellStyle name="ColStyle26 6 2 4" xfId="32587"/>
    <cellStyle name="ColStyle26 6 2 4 2" xfId="32588"/>
    <cellStyle name="ColStyle26 6 2 5" xfId="32589"/>
    <cellStyle name="ColStyle26 6 3" xfId="32590"/>
    <cellStyle name="ColStyle26 6 3 2" xfId="32591"/>
    <cellStyle name="ColStyle26 6 3 2 2" xfId="32592"/>
    <cellStyle name="ColStyle26 6 3 2 3" xfId="32593"/>
    <cellStyle name="ColStyle26 6 3 3" xfId="32594"/>
    <cellStyle name="ColStyle26 6 3 4" xfId="32595"/>
    <cellStyle name="ColStyle26 6 4" xfId="32596"/>
    <cellStyle name="ColStyle26 6 4 2" xfId="32597"/>
    <cellStyle name="ColStyle26 6 4 2 2" xfId="32598"/>
    <cellStyle name="ColStyle26 6 4 2 3" xfId="32599"/>
    <cellStyle name="ColStyle26 6 4 3" xfId="32600"/>
    <cellStyle name="ColStyle26 6 4 4" xfId="32601"/>
    <cellStyle name="ColStyle26 6 5" xfId="32602"/>
    <cellStyle name="ColStyle26 6 5 2" xfId="32603"/>
    <cellStyle name="ColStyle26 6 5 3" xfId="32604"/>
    <cellStyle name="ColStyle26 6 6" xfId="32605"/>
    <cellStyle name="ColStyle26 6 6 2" xfId="32606"/>
    <cellStyle name="ColStyle26 6 6 3" xfId="32607"/>
    <cellStyle name="ColStyle26 6 7" xfId="32608"/>
    <cellStyle name="ColStyle26 6 7 2" xfId="32609"/>
    <cellStyle name="ColStyle26 6 7 3" xfId="32610"/>
    <cellStyle name="ColStyle26 6 8" xfId="32611"/>
    <cellStyle name="ColStyle26 6 8 2" xfId="32612"/>
    <cellStyle name="ColStyle26 6 9" xfId="32613"/>
    <cellStyle name="ColStyle26 6 9 2" xfId="32614"/>
    <cellStyle name="ColStyle26 7" xfId="32615"/>
    <cellStyle name="ColStyle26 7 10" xfId="32616"/>
    <cellStyle name="ColStyle26 7 2" xfId="32617"/>
    <cellStyle name="ColStyle26 7 2 2" xfId="32618"/>
    <cellStyle name="ColStyle26 7 2 2 2" xfId="32619"/>
    <cellStyle name="ColStyle26 7 2 2 2 2" xfId="32620"/>
    <cellStyle name="ColStyle26 7 2 2 2 3" xfId="32621"/>
    <cellStyle name="ColStyle26 7 2 2 3" xfId="32622"/>
    <cellStyle name="ColStyle26 7 2 2 4" xfId="32623"/>
    <cellStyle name="ColStyle26 7 2 3" xfId="32624"/>
    <cellStyle name="ColStyle26 7 2 3 2" xfId="32625"/>
    <cellStyle name="ColStyle26 7 2 3 3" xfId="32626"/>
    <cellStyle name="ColStyle26 7 2 4" xfId="32627"/>
    <cellStyle name="ColStyle26 7 2 4 2" xfId="32628"/>
    <cellStyle name="ColStyle26 7 2 5" xfId="32629"/>
    <cellStyle name="ColStyle26 7 3" xfId="32630"/>
    <cellStyle name="ColStyle26 7 3 2" xfId="32631"/>
    <cellStyle name="ColStyle26 7 3 2 2" xfId="32632"/>
    <cellStyle name="ColStyle26 7 3 2 3" xfId="32633"/>
    <cellStyle name="ColStyle26 7 3 3" xfId="32634"/>
    <cellStyle name="ColStyle26 7 3 4" xfId="32635"/>
    <cellStyle name="ColStyle26 7 4" xfId="32636"/>
    <cellStyle name="ColStyle26 7 4 2" xfId="32637"/>
    <cellStyle name="ColStyle26 7 4 2 2" xfId="32638"/>
    <cellStyle name="ColStyle26 7 4 2 3" xfId="32639"/>
    <cellStyle name="ColStyle26 7 4 3" xfId="32640"/>
    <cellStyle name="ColStyle26 7 4 4" xfId="32641"/>
    <cellStyle name="ColStyle26 7 5" xfId="32642"/>
    <cellStyle name="ColStyle26 7 5 2" xfId="32643"/>
    <cellStyle name="ColStyle26 7 5 3" xfId="32644"/>
    <cellStyle name="ColStyle26 7 6" xfId="32645"/>
    <cellStyle name="ColStyle26 7 6 2" xfId="32646"/>
    <cellStyle name="ColStyle26 7 6 3" xfId="32647"/>
    <cellStyle name="ColStyle26 7 7" xfId="32648"/>
    <cellStyle name="ColStyle26 7 7 2" xfId="32649"/>
    <cellStyle name="ColStyle26 7 7 3" xfId="32650"/>
    <cellStyle name="ColStyle26 7 8" xfId="32651"/>
    <cellStyle name="ColStyle26 7 9" xfId="32652"/>
    <cellStyle name="ColStyle26 8" xfId="32653"/>
    <cellStyle name="ColStyle26 8 10" xfId="32654"/>
    <cellStyle name="ColStyle26 8 2" xfId="32655"/>
    <cellStyle name="ColStyle26 8 2 2" xfId="32656"/>
    <cellStyle name="ColStyle26 8 2 2 2" xfId="32657"/>
    <cellStyle name="ColStyle26 8 2 2 2 2" xfId="32658"/>
    <cellStyle name="ColStyle26 8 2 2 2 3" xfId="32659"/>
    <cellStyle name="ColStyle26 8 2 2 3" xfId="32660"/>
    <cellStyle name="ColStyle26 8 2 2 4" xfId="32661"/>
    <cellStyle name="ColStyle26 8 2 3" xfId="32662"/>
    <cellStyle name="ColStyle26 8 2 3 2" xfId="32663"/>
    <cellStyle name="ColStyle26 8 2 3 3" xfId="32664"/>
    <cellStyle name="ColStyle26 8 2 4" xfId="32665"/>
    <cellStyle name="ColStyle26 8 2 4 2" xfId="32666"/>
    <cellStyle name="ColStyle26 8 2 5" xfId="32667"/>
    <cellStyle name="ColStyle26 8 3" xfId="32668"/>
    <cellStyle name="ColStyle26 8 3 2" xfId="32669"/>
    <cellStyle name="ColStyle26 8 3 2 2" xfId="32670"/>
    <cellStyle name="ColStyle26 8 3 2 3" xfId="32671"/>
    <cellStyle name="ColStyle26 8 3 3" xfId="32672"/>
    <cellStyle name="ColStyle26 8 3 4" xfId="32673"/>
    <cellStyle name="ColStyle26 8 4" xfId="32674"/>
    <cellStyle name="ColStyle26 8 4 2" xfId="32675"/>
    <cellStyle name="ColStyle26 8 4 2 2" xfId="32676"/>
    <cellStyle name="ColStyle26 8 4 2 3" xfId="32677"/>
    <cellStyle name="ColStyle26 8 4 3" xfId="32678"/>
    <cellStyle name="ColStyle26 8 4 4" xfId="32679"/>
    <cellStyle name="ColStyle26 8 5" xfId="32680"/>
    <cellStyle name="ColStyle26 8 5 2" xfId="32681"/>
    <cellStyle name="ColStyle26 8 5 3" xfId="32682"/>
    <cellStyle name="ColStyle26 8 6" xfId="32683"/>
    <cellStyle name="ColStyle26 8 6 2" xfId="32684"/>
    <cellStyle name="ColStyle26 8 6 3" xfId="32685"/>
    <cellStyle name="ColStyle26 8 7" xfId="32686"/>
    <cellStyle name="ColStyle26 8 7 2" xfId="32687"/>
    <cellStyle name="ColStyle26 8 7 3" xfId="32688"/>
    <cellStyle name="ColStyle26 8 8" xfId="32689"/>
    <cellStyle name="ColStyle26 8 9" xfId="32690"/>
    <cellStyle name="ColStyle26 9" xfId="32691"/>
    <cellStyle name="ColStyle26 9 10" xfId="32692"/>
    <cellStyle name="ColStyle26 9 2" xfId="32693"/>
    <cellStyle name="ColStyle26 9 2 2" xfId="32694"/>
    <cellStyle name="ColStyle26 9 2 2 2" xfId="32695"/>
    <cellStyle name="ColStyle26 9 2 2 2 2" xfId="32696"/>
    <cellStyle name="ColStyle26 9 2 2 2 3" xfId="32697"/>
    <cellStyle name="ColStyle26 9 2 2 3" xfId="32698"/>
    <cellStyle name="ColStyle26 9 2 2 4" xfId="32699"/>
    <cellStyle name="ColStyle26 9 2 3" xfId="32700"/>
    <cellStyle name="ColStyle26 9 2 3 2" xfId="32701"/>
    <cellStyle name="ColStyle26 9 2 3 3" xfId="32702"/>
    <cellStyle name="ColStyle26 9 2 4" xfId="32703"/>
    <cellStyle name="ColStyle26 9 2 4 2" xfId="32704"/>
    <cellStyle name="ColStyle26 9 2 5" xfId="32705"/>
    <cellStyle name="ColStyle26 9 3" xfId="32706"/>
    <cellStyle name="ColStyle26 9 3 2" xfId="32707"/>
    <cellStyle name="ColStyle26 9 3 2 2" xfId="32708"/>
    <cellStyle name="ColStyle26 9 3 2 3" xfId="32709"/>
    <cellStyle name="ColStyle26 9 3 3" xfId="32710"/>
    <cellStyle name="ColStyle26 9 3 4" xfId="32711"/>
    <cellStyle name="ColStyle26 9 4" xfId="32712"/>
    <cellStyle name="ColStyle26 9 4 2" xfId="32713"/>
    <cellStyle name="ColStyle26 9 4 2 2" xfId="32714"/>
    <cellStyle name="ColStyle26 9 4 2 3" xfId="32715"/>
    <cellStyle name="ColStyle26 9 4 3" xfId="32716"/>
    <cellStyle name="ColStyle26 9 4 4" xfId="32717"/>
    <cellStyle name="ColStyle26 9 5" xfId="32718"/>
    <cellStyle name="ColStyle26 9 5 2" xfId="32719"/>
    <cellStyle name="ColStyle26 9 5 3" xfId="32720"/>
    <cellStyle name="ColStyle26 9 6" xfId="32721"/>
    <cellStyle name="ColStyle26 9 6 2" xfId="32722"/>
    <cellStyle name="ColStyle26 9 6 3" xfId="32723"/>
    <cellStyle name="ColStyle26 9 7" xfId="32724"/>
    <cellStyle name="ColStyle26 9 7 2" xfId="32725"/>
    <cellStyle name="ColStyle26 9 7 3" xfId="32726"/>
    <cellStyle name="ColStyle26 9 8" xfId="32727"/>
    <cellStyle name="ColStyle26 9 9" xfId="32728"/>
    <cellStyle name="ColStyle3" xfId="32729"/>
    <cellStyle name="ColStyle3 10" xfId="32730"/>
    <cellStyle name="ColStyle3 10 10" xfId="32731"/>
    <cellStyle name="ColStyle3 10 11" xfId="32732"/>
    <cellStyle name="ColStyle3 10 12" xfId="32733"/>
    <cellStyle name="ColStyle3 10 13" xfId="32734"/>
    <cellStyle name="ColStyle3 10 2" xfId="32735"/>
    <cellStyle name="ColStyle3 10 2 2" xfId="32736"/>
    <cellStyle name="ColStyle3 10 2 2 2" xfId="32737"/>
    <cellStyle name="ColStyle3 10 2 2 2 2" xfId="32738"/>
    <cellStyle name="ColStyle3 10 2 2 2 3" xfId="32739"/>
    <cellStyle name="ColStyle3 10 2 2 3" xfId="32740"/>
    <cellStyle name="ColStyle3 10 2 2 4" xfId="32741"/>
    <cellStyle name="ColStyle3 10 2 3" xfId="32742"/>
    <cellStyle name="ColStyle3 10 2 3 2" xfId="32743"/>
    <cellStyle name="ColStyle3 10 2 3 3" xfId="32744"/>
    <cellStyle name="ColStyle3 10 2 4" xfId="32745"/>
    <cellStyle name="ColStyle3 10 2 4 2" xfId="32746"/>
    <cellStyle name="ColStyle3 10 2 4 3" xfId="32747"/>
    <cellStyle name="ColStyle3 10 2 5" xfId="32748"/>
    <cellStyle name="ColStyle3 10 2 5 2" xfId="32749"/>
    <cellStyle name="ColStyle3 10 2 6" xfId="32750"/>
    <cellStyle name="ColStyle3 10 2 7" xfId="32751"/>
    <cellStyle name="ColStyle3 10 2 8" xfId="32752"/>
    <cellStyle name="ColStyle3 10 2 9" xfId="32753"/>
    <cellStyle name="ColStyle3 10 3" xfId="32754"/>
    <cellStyle name="ColStyle3 10 3 2" xfId="32755"/>
    <cellStyle name="ColStyle3 10 3 2 2" xfId="32756"/>
    <cellStyle name="ColStyle3 10 3 2 3" xfId="32757"/>
    <cellStyle name="ColStyle3 10 3 3" xfId="32758"/>
    <cellStyle name="ColStyle3 10 3 3 2" xfId="32759"/>
    <cellStyle name="ColStyle3 10 3 4" xfId="32760"/>
    <cellStyle name="ColStyle3 10 3 4 2" xfId="32761"/>
    <cellStyle name="ColStyle3 10 3 5" xfId="32762"/>
    <cellStyle name="ColStyle3 10 3 6" xfId="32763"/>
    <cellStyle name="ColStyle3 10 3 7" xfId="32764"/>
    <cellStyle name="ColStyle3 10 3 8" xfId="32765"/>
    <cellStyle name="ColStyle3 10 4" xfId="32766"/>
    <cellStyle name="ColStyle3 10 4 2" xfId="32767"/>
    <cellStyle name="ColStyle3 10 4 2 2" xfId="32768"/>
    <cellStyle name="ColStyle3 10 4 3" xfId="32769"/>
    <cellStyle name="ColStyle3 10 4 3 2" xfId="32770"/>
    <cellStyle name="ColStyle3 10 4 4" xfId="32771"/>
    <cellStyle name="ColStyle3 10 4 5" xfId="32772"/>
    <cellStyle name="ColStyle3 10 4 6" xfId="32773"/>
    <cellStyle name="ColStyle3 10 5" xfId="32774"/>
    <cellStyle name="ColStyle3 10 5 2" xfId="32775"/>
    <cellStyle name="ColStyle3 10 5 2 2" xfId="32776"/>
    <cellStyle name="ColStyle3 10 5 3" xfId="32777"/>
    <cellStyle name="ColStyle3 10 5 3 2" xfId="32778"/>
    <cellStyle name="ColStyle3 10 5 4" xfId="32779"/>
    <cellStyle name="ColStyle3 10 5 5" xfId="32780"/>
    <cellStyle name="ColStyle3 10 5 6" xfId="32781"/>
    <cellStyle name="ColStyle3 10 5 7" xfId="32782"/>
    <cellStyle name="ColStyle3 10 6" xfId="32783"/>
    <cellStyle name="ColStyle3 10 6 2" xfId="32784"/>
    <cellStyle name="ColStyle3 10 6 2 2" xfId="32785"/>
    <cellStyle name="ColStyle3 10 6 3" xfId="32786"/>
    <cellStyle name="ColStyle3 10 6 3 2" xfId="32787"/>
    <cellStyle name="ColStyle3 10 6 4" xfId="32788"/>
    <cellStyle name="ColStyle3 10 6 5" xfId="32789"/>
    <cellStyle name="ColStyle3 10 6 6" xfId="32790"/>
    <cellStyle name="ColStyle3 10 6 7" xfId="32791"/>
    <cellStyle name="ColStyle3 10 7" xfId="32792"/>
    <cellStyle name="ColStyle3 10 7 2" xfId="32793"/>
    <cellStyle name="ColStyle3 10 7 3" xfId="32794"/>
    <cellStyle name="ColStyle3 10 8" xfId="32795"/>
    <cellStyle name="ColStyle3 10 8 2" xfId="32796"/>
    <cellStyle name="ColStyle3 10 9" xfId="32797"/>
    <cellStyle name="ColStyle3 10 9 2" xfId="32798"/>
    <cellStyle name="ColStyle3 11" xfId="32799"/>
    <cellStyle name="ColStyle3 11 10" xfId="32800"/>
    <cellStyle name="ColStyle3 11 11" xfId="32801"/>
    <cellStyle name="ColStyle3 11 12" xfId="32802"/>
    <cellStyle name="ColStyle3 11 13" xfId="32803"/>
    <cellStyle name="ColStyle3 11 2" xfId="32804"/>
    <cellStyle name="ColStyle3 11 2 2" xfId="32805"/>
    <cellStyle name="ColStyle3 11 2 2 2" xfId="32806"/>
    <cellStyle name="ColStyle3 11 2 2 2 2" xfId="32807"/>
    <cellStyle name="ColStyle3 11 2 2 2 3" xfId="32808"/>
    <cellStyle name="ColStyle3 11 2 2 3" xfId="32809"/>
    <cellStyle name="ColStyle3 11 2 2 4" xfId="32810"/>
    <cellStyle name="ColStyle3 11 2 3" xfId="32811"/>
    <cellStyle name="ColStyle3 11 2 3 2" xfId="32812"/>
    <cellStyle name="ColStyle3 11 2 3 3" xfId="32813"/>
    <cellStyle name="ColStyle3 11 2 4" xfId="32814"/>
    <cellStyle name="ColStyle3 11 2 4 2" xfId="32815"/>
    <cellStyle name="ColStyle3 11 2 4 3" xfId="32816"/>
    <cellStyle name="ColStyle3 11 2 5" xfId="32817"/>
    <cellStyle name="ColStyle3 11 2 5 2" xfId="32818"/>
    <cellStyle name="ColStyle3 11 2 6" xfId="32819"/>
    <cellStyle name="ColStyle3 11 2 7" xfId="32820"/>
    <cellStyle name="ColStyle3 11 2 8" xfId="32821"/>
    <cellStyle name="ColStyle3 11 2 9" xfId="32822"/>
    <cellStyle name="ColStyle3 11 3" xfId="32823"/>
    <cellStyle name="ColStyle3 11 3 2" xfId="32824"/>
    <cellStyle name="ColStyle3 11 3 2 2" xfId="32825"/>
    <cellStyle name="ColStyle3 11 3 2 3" xfId="32826"/>
    <cellStyle name="ColStyle3 11 3 3" xfId="32827"/>
    <cellStyle name="ColStyle3 11 3 3 2" xfId="32828"/>
    <cellStyle name="ColStyle3 11 3 4" xfId="32829"/>
    <cellStyle name="ColStyle3 11 3 4 2" xfId="32830"/>
    <cellStyle name="ColStyle3 11 3 5" xfId="32831"/>
    <cellStyle name="ColStyle3 11 3 6" xfId="32832"/>
    <cellStyle name="ColStyle3 11 3 7" xfId="32833"/>
    <cellStyle name="ColStyle3 11 3 8" xfId="32834"/>
    <cellStyle name="ColStyle3 11 4" xfId="32835"/>
    <cellStyle name="ColStyle3 11 4 2" xfId="32836"/>
    <cellStyle name="ColStyle3 11 4 2 2" xfId="32837"/>
    <cellStyle name="ColStyle3 11 4 3" xfId="32838"/>
    <cellStyle name="ColStyle3 11 4 3 2" xfId="32839"/>
    <cellStyle name="ColStyle3 11 4 4" xfId="32840"/>
    <cellStyle name="ColStyle3 11 4 5" xfId="32841"/>
    <cellStyle name="ColStyle3 11 4 6" xfId="32842"/>
    <cellStyle name="ColStyle3 11 5" xfId="32843"/>
    <cellStyle name="ColStyle3 11 5 2" xfId="32844"/>
    <cellStyle name="ColStyle3 11 5 2 2" xfId="32845"/>
    <cellStyle name="ColStyle3 11 5 3" xfId="32846"/>
    <cellStyle name="ColStyle3 11 5 3 2" xfId="32847"/>
    <cellStyle name="ColStyle3 11 5 4" xfId="32848"/>
    <cellStyle name="ColStyle3 11 5 5" xfId="32849"/>
    <cellStyle name="ColStyle3 11 5 6" xfId="32850"/>
    <cellStyle name="ColStyle3 11 5 7" xfId="32851"/>
    <cellStyle name="ColStyle3 11 6" xfId="32852"/>
    <cellStyle name="ColStyle3 11 6 2" xfId="32853"/>
    <cellStyle name="ColStyle3 11 6 2 2" xfId="32854"/>
    <cellStyle name="ColStyle3 11 6 3" xfId="32855"/>
    <cellStyle name="ColStyle3 11 6 3 2" xfId="32856"/>
    <cellStyle name="ColStyle3 11 6 4" xfId="32857"/>
    <cellStyle name="ColStyle3 11 6 5" xfId="32858"/>
    <cellStyle name="ColStyle3 11 6 6" xfId="32859"/>
    <cellStyle name="ColStyle3 11 6 7" xfId="32860"/>
    <cellStyle name="ColStyle3 11 7" xfId="32861"/>
    <cellStyle name="ColStyle3 11 7 2" xfId="32862"/>
    <cellStyle name="ColStyle3 11 7 3" xfId="32863"/>
    <cellStyle name="ColStyle3 11 8" xfId="32864"/>
    <cellStyle name="ColStyle3 11 8 2" xfId="32865"/>
    <cellStyle name="ColStyle3 11 9" xfId="32866"/>
    <cellStyle name="ColStyle3 11 9 2" xfId="32867"/>
    <cellStyle name="ColStyle3 12" xfId="32868"/>
    <cellStyle name="ColStyle3 12 10" xfId="32869"/>
    <cellStyle name="ColStyle3 12 11" xfId="32870"/>
    <cellStyle name="ColStyle3 12 12" xfId="32871"/>
    <cellStyle name="ColStyle3 12 13" xfId="32872"/>
    <cellStyle name="ColStyle3 12 14" xfId="32873"/>
    <cellStyle name="ColStyle3 12 2" xfId="32874"/>
    <cellStyle name="ColStyle3 12 2 2" xfId="32875"/>
    <cellStyle name="ColStyle3 12 2 2 2" xfId="32876"/>
    <cellStyle name="ColStyle3 12 2 2 2 2" xfId="32877"/>
    <cellStyle name="ColStyle3 12 2 2 2 3" xfId="32878"/>
    <cellStyle name="ColStyle3 12 2 2 3" xfId="32879"/>
    <cellStyle name="ColStyle3 12 2 2 4" xfId="32880"/>
    <cellStyle name="ColStyle3 12 2 3" xfId="32881"/>
    <cellStyle name="ColStyle3 12 2 3 2" xfId="32882"/>
    <cellStyle name="ColStyle3 12 2 3 3" xfId="32883"/>
    <cellStyle name="ColStyle3 12 2 4" xfId="32884"/>
    <cellStyle name="ColStyle3 12 2 4 2" xfId="32885"/>
    <cellStyle name="ColStyle3 12 2 4 3" xfId="32886"/>
    <cellStyle name="ColStyle3 12 2 5" xfId="32887"/>
    <cellStyle name="ColStyle3 12 2 5 2" xfId="32888"/>
    <cellStyle name="ColStyle3 12 2 6" xfId="32889"/>
    <cellStyle name="ColStyle3 12 2 7" xfId="32890"/>
    <cellStyle name="ColStyle3 12 2 8" xfId="32891"/>
    <cellStyle name="ColStyle3 12 2 9" xfId="32892"/>
    <cellStyle name="ColStyle3 12 3" xfId="32893"/>
    <cellStyle name="ColStyle3 12 3 2" xfId="32894"/>
    <cellStyle name="ColStyle3 12 3 2 2" xfId="32895"/>
    <cellStyle name="ColStyle3 12 3 2 3" xfId="32896"/>
    <cellStyle name="ColStyle3 12 3 3" xfId="32897"/>
    <cellStyle name="ColStyle3 12 3 3 2" xfId="32898"/>
    <cellStyle name="ColStyle3 12 3 4" xfId="32899"/>
    <cellStyle name="ColStyle3 12 3 4 2" xfId="32900"/>
    <cellStyle name="ColStyle3 12 3 5" xfId="32901"/>
    <cellStyle name="ColStyle3 12 3 6" xfId="32902"/>
    <cellStyle name="ColStyle3 12 3 7" xfId="32903"/>
    <cellStyle name="ColStyle3 12 3 8" xfId="32904"/>
    <cellStyle name="ColStyle3 12 4" xfId="32905"/>
    <cellStyle name="ColStyle3 12 4 2" xfId="32906"/>
    <cellStyle name="ColStyle3 12 4 2 2" xfId="32907"/>
    <cellStyle name="ColStyle3 12 4 2 3" xfId="32908"/>
    <cellStyle name="ColStyle3 12 4 3" xfId="32909"/>
    <cellStyle name="ColStyle3 12 4 3 2" xfId="32910"/>
    <cellStyle name="ColStyle3 12 4 4" xfId="32911"/>
    <cellStyle name="ColStyle3 12 4 4 2" xfId="32912"/>
    <cellStyle name="ColStyle3 12 4 5" xfId="32913"/>
    <cellStyle name="ColStyle3 12 4 6" xfId="32914"/>
    <cellStyle name="ColStyle3 12 4 7" xfId="32915"/>
    <cellStyle name="ColStyle3 12 4 8" xfId="32916"/>
    <cellStyle name="ColStyle3 12 5" xfId="32917"/>
    <cellStyle name="ColStyle3 12 5 2" xfId="32918"/>
    <cellStyle name="ColStyle3 12 5 2 2" xfId="32919"/>
    <cellStyle name="ColStyle3 12 5 3" xfId="32920"/>
    <cellStyle name="ColStyle3 12 5 3 2" xfId="32921"/>
    <cellStyle name="ColStyle3 12 5 4" xfId="32922"/>
    <cellStyle name="ColStyle3 12 5 5" xfId="32923"/>
    <cellStyle name="ColStyle3 12 5 6" xfId="32924"/>
    <cellStyle name="ColStyle3 12 5 7" xfId="32925"/>
    <cellStyle name="ColStyle3 12 6" xfId="32926"/>
    <cellStyle name="ColStyle3 12 6 2" xfId="32927"/>
    <cellStyle name="ColStyle3 12 6 2 2" xfId="32928"/>
    <cellStyle name="ColStyle3 12 6 3" xfId="32929"/>
    <cellStyle name="ColStyle3 12 6 3 2" xfId="32930"/>
    <cellStyle name="ColStyle3 12 6 4" xfId="32931"/>
    <cellStyle name="ColStyle3 12 6 5" xfId="32932"/>
    <cellStyle name="ColStyle3 12 6 6" xfId="32933"/>
    <cellStyle name="ColStyle3 12 6 7" xfId="32934"/>
    <cellStyle name="ColStyle3 12 7" xfId="32935"/>
    <cellStyle name="ColStyle3 12 7 2" xfId="32936"/>
    <cellStyle name="ColStyle3 12 7 3" xfId="32937"/>
    <cellStyle name="ColStyle3 12 8" xfId="32938"/>
    <cellStyle name="ColStyle3 12 8 2" xfId="32939"/>
    <cellStyle name="ColStyle3 12 9" xfId="32940"/>
    <cellStyle name="ColStyle3 12 9 2" xfId="32941"/>
    <cellStyle name="ColStyle3 13" xfId="32942"/>
    <cellStyle name="ColStyle3 13 10" xfId="32943"/>
    <cellStyle name="ColStyle3 13 11" xfId="32944"/>
    <cellStyle name="ColStyle3 13 12" xfId="32945"/>
    <cellStyle name="ColStyle3 13 2" xfId="32946"/>
    <cellStyle name="ColStyle3 13 2 2" xfId="32947"/>
    <cellStyle name="ColStyle3 13 2 2 2" xfId="32948"/>
    <cellStyle name="ColStyle3 13 2 2 2 2" xfId="32949"/>
    <cellStyle name="ColStyle3 13 2 2 2 3" xfId="32950"/>
    <cellStyle name="ColStyle3 13 2 2 3" xfId="32951"/>
    <cellStyle name="ColStyle3 13 2 2 4" xfId="32952"/>
    <cellStyle name="ColStyle3 13 2 3" xfId="32953"/>
    <cellStyle name="ColStyle3 13 2 3 2" xfId="32954"/>
    <cellStyle name="ColStyle3 13 2 3 3" xfId="32955"/>
    <cellStyle name="ColStyle3 13 2 4" xfId="32956"/>
    <cellStyle name="ColStyle3 13 2 4 2" xfId="32957"/>
    <cellStyle name="ColStyle3 13 2 4 3" xfId="32958"/>
    <cellStyle name="ColStyle3 13 2 5" xfId="32959"/>
    <cellStyle name="ColStyle3 13 2 5 2" xfId="32960"/>
    <cellStyle name="ColStyle3 13 2 6" xfId="32961"/>
    <cellStyle name="ColStyle3 13 2 7" xfId="32962"/>
    <cellStyle name="ColStyle3 13 2 8" xfId="32963"/>
    <cellStyle name="ColStyle3 13 2 9" xfId="32964"/>
    <cellStyle name="ColStyle3 13 3" xfId="32965"/>
    <cellStyle name="ColStyle3 13 3 2" xfId="32966"/>
    <cellStyle name="ColStyle3 13 3 2 2" xfId="32967"/>
    <cellStyle name="ColStyle3 13 3 2 3" xfId="32968"/>
    <cellStyle name="ColStyle3 13 3 3" xfId="32969"/>
    <cellStyle name="ColStyle3 13 3 3 2" xfId="32970"/>
    <cellStyle name="ColStyle3 13 3 4" xfId="32971"/>
    <cellStyle name="ColStyle3 13 3 4 2" xfId="32972"/>
    <cellStyle name="ColStyle3 13 3 5" xfId="32973"/>
    <cellStyle name="ColStyle3 13 3 6" xfId="32974"/>
    <cellStyle name="ColStyle3 13 3 7" xfId="32975"/>
    <cellStyle name="ColStyle3 13 3 8" xfId="32976"/>
    <cellStyle name="ColStyle3 13 4" xfId="32977"/>
    <cellStyle name="ColStyle3 13 4 2" xfId="32978"/>
    <cellStyle name="ColStyle3 13 4 2 2" xfId="32979"/>
    <cellStyle name="ColStyle3 13 4 3" xfId="32980"/>
    <cellStyle name="ColStyle3 13 4 3 2" xfId="32981"/>
    <cellStyle name="ColStyle3 13 4 4" xfId="32982"/>
    <cellStyle name="ColStyle3 13 4 5" xfId="32983"/>
    <cellStyle name="ColStyle3 13 4 6" xfId="32984"/>
    <cellStyle name="ColStyle3 13 4 7" xfId="32985"/>
    <cellStyle name="ColStyle3 13 5" xfId="32986"/>
    <cellStyle name="ColStyle3 13 5 2" xfId="32987"/>
    <cellStyle name="ColStyle3 13 5 2 2" xfId="32988"/>
    <cellStyle name="ColStyle3 13 5 3" xfId="32989"/>
    <cellStyle name="ColStyle3 13 5 3 2" xfId="32990"/>
    <cellStyle name="ColStyle3 13 5 4" xfId="32991"/>
    <cellStyle name="ColStyle3 13 5 5" xfId="32992"/>
    <cellStyle name="ColStyle3 13 5 6" xfId="32993"/>
    <cellStyle name="ColStyle3 13 5 7" xfId="32994"/>
    <cellStyle name="ColStyle3 13 6" xfId="32995"/>
    <cellStyle name="ColStyle3 13 6 2" xfId="32996"/>
    <cellStyle name="ColStyle3 13 6 2 2" xfId="32997"/>
    <cellStyle name="ColStyle3 13 6 3" xfId="32998"/>
    <cellStyle name="ColStyle3 13 6 3 2" xfId="32999"/>
    <cellStyle name="ColStyle3 13 6 4" xfId="33000"/>
    <cellStyle name="ColStyle3 13 6 5" xfId="33001"/>
    <cellStyle name="ColStyle3 13 6 6" xfId="33002"/>
    <cellStyle name="ColStyle3 13 6 7" xfId="33003"/>
    <cellStyle name="ColStyle3 13 7" xfId="33004"/>
    <cellStyle name="ColStyle3 13 7 2" xfId="33005"/>
    <cellStyle name="ColStyle3 13 8" xfId="33006"/>
    <cellStyle name="ColStyle3 13 8 2" xfId="33007"/>
    <cellStyle name="ColStyle3 13 9" xfId="33008"/>
    <cellStyle name="ColStyle3 14" xfId="33009"/>
    <cellStyle name="ColStyle3 14 10" xfId="33010"/>
    <cellStyle name="ColStyle3 14 11" xfId="33011"/>
    <cellStyle name="ColStyle3 14 12" xfId="33012"/>
    <cellStyle name="ColStyle3 14 2" xfId="33013"/>
    <cellStyle name="ColStyle3 14 2 2" xfId="33014"/>
    <cellStyle name="ColStyle3 14 2 2 2" xfId="33015"/>
    <cellStyle name="ColStyle3 14 2 2 2 2" xfId="33016"/>
    <cellStyle name="ColStyle3 14 2 2 2 3" xfId="33017"/>
    <cellStyle name="ColStyle3 14 2 2 3" xfId="33018"/>
    <cellStyle name="ColStyle3 14 2 2 4" xfId="33019"/>
    <cellStyle name="ColStyle3 14 2 3" xfId="33020"/>
    <cellStyle name="ColStyle3 14 2 3 2" xfId="33021"/>
    <cellStyle name="ColStyle3 14 2 3 3" xfId="33022"/>
    <cellStyle name="ColStyle3 14 2 4" xfId="33023"/>
    <cellStyle name="ColStyle3 14 2 4 2" xfId="33024"/>
    <cellStyle name="ColStyle3 14 2 4 3" xfId="33025"/>
    <cellStyle name="ColStyle3 14 2 5" xfId="33026"/>
    <cellStyle name="ColStyle3 14 2 5 2" xfId="33027"/>
    <cellStyle name="ColStyle3 14 2 6" xfId="33028"/>
    <cellStyle name="ColStyle3 14 2 7" xfId="33029"/>
    <cellStyle name="ColStyle3 14 2 8" xfId="33030"/>
    <cellStyle name="ColStyle3 14 2 9" xfId="33031"/>
    <cellStyle name="ColStyle3 14 3" xfId="33032"/>
    <cellStyle name="ColStyle3 14 3 2" xfId="33033"/>
    <cellStyle name="ColStyle3 14 3 2 2" xfId="33034"/>
    <cellStyle name="ColStyle3 14 3 2 3" xfId="33035"/>
    <cellStyle name="ColStyle3 14 3 3" xfId="33036"/>
    <cellStyle name="ColStyle3 14 3 3 2" xfId="33037"/>
    <cellStyle name="ColStyle3 14 3 4" xfId="33038"/>
    <cellStyle name="ColStyle3 14 3 4 2" xfId="33039"/>
    <cellStyle name="ColStyle3 14 3 5" xfId="33040"/>
    <cellStyle name="ColStyle3 14 3 6" xfId="33041"/>
    <cellStyle name="ColStyle3 14 3 7" xfId="33042"/>
    <cellStyle name="ColStyle3 14 3 8" xfId="33043"/>
    <cellStyle name="ColStyle3 14 4" xfId="33044"/>
    <cellStyle name="ColStyle3 14 4 2" xfId="33045"/>
    <cellStyle name="ColStyle3 14 4 2 2" xfId="33046"/>
    <cellStyle name="ColStyle3 14 4 3" xfId="33047"/>
    <cellStyle name="ColStyle3 14 4 3 2" xfId="33048"/>
    <cellStyle name="ColStyle3 14 4 4" xfId="33049"/>
    <cellStyle name="ColStyle3 14 4 5" xfId="33050"/>
    <cellStyle name="ColStyle3 14 4 6" xfId="33051"/>
    <cellStyle name="ColStyle3 14 4 7" xfId="33052"/>
    <cellStyle name="ColStyle3 14 5" xfId="33053"/>
    <cellStyle name="ColStyle3 14 5 2" xfId="33054"/>
    <cellStyle name="ColStyle3 14 5 2 2" xfId="33055"/>
    <cellStyle name="ColStyle3 14 5 3" xfId="33056"/>
    <cellStyle name="ColStyle3 14 5 3 2" xfId="33057"/>
    <cellStyle name="ColStyle3 14 5 4" xfId="33058"/>
    <cellStyle name="ColStyle3 14 5 5" xfId="33059"/>
    <cellStyle name="ColStyle3 14 5 6" xfId="33060"/>
    <cellStyle name="ColStyle3 14 5 7" xfId="33061"/>
    <cellStyle name="ColStyle3 14 6" xfId="33062"/>
    <cellStyle name="ColStyle3 14 6 2" xfId="33063"/>
    <cellStyle name="ColStyle3 14 6 2 2" xfId="33064"/>
    <cellStyle name="ColStyle3 14 6 3" xfId="33065"/>
    <cellStyle name="ColStyle3 14 6 3 2" xfId="33066"/>
    <cellStyle name="ColStyle3 14 6 4" xfId="33067"/>
    <cellStyle name="ColStyle3 14 6 5" xfId="33068"/>
    <cellStyle name="ColStyle3 14 6 6" xfId="33069"/>
    <cellStyle name="ColStyle3 14 6 7" xfId="33070"/>
    <cellStyle name="ColStyle3 14 7" xfId="33071"/>
    <cellStyle name="ColStyle3 14 7 2" xfId="33072"/>
    <cellStyle name="ColStyle3 14 8" xfId="33073"/>
    <cellStyle name="ColStyle3 14 8 2" xfId="33074"/>
    <cellStyle name="ColStyle3 14 9" xfId="33075"/>
    <cellStyle name="ColStyle3 15" xfId="33076"/>
    <cellStyle name="ColStyle3 15 2" xfId="33077"/>
    <cellStyle name="ColStyle3 15 2 2" xfId="33078"/>
    <cellStyle name="ColStyle3 15 2 2 2" xfId="33079"/>
    <cellStyle name="ColStyle3 15 2 2 2 2" xfId="33080"/>
    <cellStyle name="ColStyle3 15 2 2 2 3" xfId="33081"/>
    <cellStyle name="ColStyle3 15 2 2 3" xfId="33082"/>
    <cellStyle name="ColStyle3 15 2 2 4" xfId="33083"/>
    <cellStyle name="ColStyle3 15 2 3" xfId="33084"/>
    <cellStyle name="ColStyle3 15 2 3 2" xfId="33085"/>
    <cellStyle name="ColStyle3 15 2 3 3" xfId="33086"/>
    <cellStyle name="ColStyle3 15 2 4" xfId="33087"/>
    <cellStyle name="ColStyle3 15 2 4 2" xfId="33088"/>
    <cellStyle name="ColStyle3 15 2 5" xfId="33089"/>
    <cellStyle name="ColStyle3 15 3" xfId="33090"/>
    <cellStyle name="ColStyle3 15 3 2" xfId="33091"/>
    <cellStyle name="ColStyle3 15 3 2 2" xfId="33092"/>
    <cellStyle name="ColStyle3 15 3 2 3" xfId="33093"/>
    <cellStyle name="ColStyle3 15 3 3" xfId="33094"/>
    <cellStyle name="ColStyle3 15 3 4" xfId="33095"/>
    <cellStyle name="ColStyle3 15 4" xfId="33096"/>
    <cellStyle name="ColStyle3 15 4 2" xfId="33097"/>
    <cellStyle name="ColStyle3 15 4 3" xfId="33098"/>
    <cellStyle name="ColStyle3 15 5" xfId="33099"/>
    <cellStyle name="ColStyle3 15 5 2" xfId="33100"/>
    <cellStyle name="ColStyle3 15 5 3" xfId="33101"/>
    <cellStyle name="ColStyle3 15 6" xfId="33102"/>
    <cellStyle name="ColStyle3 15 6 2" xfId="33103"/>
    <cellStyle name="ColStyle3 15 6 3" xfId="33104"/>
    <cellStyle name="ColStyle3 15 7" xfId="33105"/>
    <cellStyle name="ColStyle3 15 8" xfId="33106"/>
    <cellStyle name="ColStyle3 16" xfId="33107"/>
    <cellStyle name="ColStyle3 16 2" xfId="33108"/>
    <cellStyle name="ColStyle3 16 2 2" xfId="33109"/>
    <cellStyle name="ColStyle3 16 2 2 2" xfId="33110"/>
    <cellStyle name="ColStyle3 16 2 2 2 2" xfId="33111"/>
    <cellStyle name="ColStyle3 16 2 2 2 3" xfId="33112"/>
    <cellStyle name="ColStyle3 16 2 2 3" xfId="33113"/>
    <cellStyle name="ColStyle3 16 2 2 4" xfId="33114"/>
    <cellStyle name="ColStyle3 16 2 3" xfId="33115"/>
    <cellStyle name="ColStyle3 16 2 3 2" xfId="33116"/>
    <cellStyle name="ColStyle3 16 2 3 3" xfId="33117"/>
    <cellStyle name="ColStyle3 16 2 4" xfId="33118"/>
    <cellStyle name="ColStyle3 16 2 4 2" xfId="33119"/>
    <cellStyle name="ColStyle3 16 2 5" xfId="33120"/>
    <cellStyle name="ColStyle3 16 3" xfId="33121"/>
    <cellStyle name="ColStyle3 16 3 2" xfId="33122"/>
    <cellStyle name="ColStyle3 16 3 2 2" xfId="33123"/>
    <cellStyle name="ColStyle3 16 3 2 3" xfId="33124"/>
    <cellStyle name="ColStyle3 16 3 3" xfId="33125"/>
    <cellStyle name="ColStyle3 16 3 4" xfId="33126"/>
    <cellStyle name="ColStyle3 16 4" xfId="33127"/>
    <cellStyle name="ColStyle3 16 4 2" xfId="33128"/>
    <cellStyle name="ColStyle3 16 4 3" xfId="33129"/>
    <cellStyle name="ColStyle3 16 5" xfId="33130"/>
    <cellStyle name="ColStyle3 16 5 2" xfId="33131"/>
    <cellStyle name="ColStyle3 16 5 3" xfId="33132"/>
    <cellStyle name="ColStyle3 16 6" xfId="33133"/>
    <cellStyle name="ColStyle3 16 6 2" xfId="33134"/>
    <cellStyle name="ColStyle3 16 6 3" xfId="33135"/>
    <cellStyle name="ColStyle3 16 7" xfId="33136"/>
    <cellStyle name="ColStyle3 16 8" xfId="33137"/>
    <cellStyle name="ColStyle3 17" xfId="33138"/>
    <cellStyle name="ColStyle3 17 2" xfId="33139"/>
    <cellStyle name="ColStyle3 17 2 2" xfId="33140"/>
    <cellStyle name="ColStyle3 17 2 2 2" xfId="33141"/>
    <cellStyle name="ColStyle3 17 2 2 2 2" xfId="33142"/>
    <cellStyle name="ColStyle3 17 2 2 2 3" xfId="33143"/>
    <cellStyle name="ColStyle3 17 2 2 3" xfId="33144"/>
    <cellStyle name="ColStyle3 17 2 2 4" xfId="33145"/>
    <cellStyle name="ColStyle3 17 2 3" xfId="33146"/>
    <cellStyle name="ColStyle3 17 2 3 2" xfId="33147"/>
    <cellStyle name="ColStyle3 17 2 3 3" xfId="33148"/>
    <cellStyle name="ColStyle3 17 2 4" xfId="33149"/>
    <cellStyle name="ColStyle3 17 2 4 2" xfId="33150"/>
    <cellStyle name="ColStyle3 17 2 5" xfId="33151"/>
    <cellStyle name="ColStyle3 17 3" xfId="33152"/>
    <cellStyle name="ColStyle3 17 3 2" xfId="33153"/>
    <cellStyle name="ColStyle3 17 3 2 2" xfId="33154"/>
    <cellStyle name="ColStyle3 17 3 2 3" xfId="33155"/>
    <cellStyle name="ColStyle3 17 3 3" xfId="33156"/>
    <cellStyle name="ColStyle3 17 3 4" xfId="33157"/>
    <cellStyle name="ColStyle3 17 4" xfId="33158"/>
    <cellStyle name="ColStyle3 17 4 2" xfId="33159"/>
    <cellStyle name="ColStyle3 17 4 3" xfId="33160"/>
    <cellStyle name="ColStyle3 17 5" xfId="33161"/>
    <cellStyle name="ColStyle3 17 5 2" xfId="33162"/>
    <cellStyle name="ColStyle3 17 5 3" xfId="33163"/>
    <cellStyle name="ColStyle3 17 6" xfId="33164"/>
    <cellStyle name="ColStyle3 17 6 2" xfId="33165"/>
    <cellStyle name="ColStyle3 17 6 3" xfId="33166"/>
    <cellStyle name="ColStyle3 17 7" xfId="33167"/>
    <cellStyle name="ColStyle3 17 8" xfId="33168"/>
    <cellStyle name="ColStyle3 18" xfId="33169"/>
    <cellStyle name="ColStyle3 18 2" xfId="33170"/>
    <cellStyle name="ColStyle3 18 2 2" xfId="33171"/>
    <cellStyle name="ColStyle3 18 2 2 2" xfId="33172"/>
    <cellStyle name="ColStyle3 18 2 2 2 2" xfId="33173"/>
    <cellStyle name="ColStyle3 18 2 2 2 3" xfId="33174"/>
    <cellStyle name="ColStyle3 18 2 2 3" xfId="33175"/>
    <cellStyle name="ColStyle3 18 2 2 4" xfId="33176"/>
    <cellStyle name="ColStyle3 18 2 3" xfId="33177"/>
    <cellStyle name="ColStyle3 18 2 3 2" xfId="33178"/>
    <cellStyle name="ColStyle3 18 2 3 3" xfId="33179"/>
    <cellStyle name="ColStyle3 18 2 4" xfId="33180"/>
    <cellStyle name="ColStyle3 18 2 4 2" xfId="33181"/>
    <cellStyle name="ColStyle3 18 2 5" xfId="33182"/>
    <cellStyle name="ColStyle3 18 3" xfId="33183"/>
    <cellStyle name="ColStyle3 18 3 2" xfId="33184"/>
    <cellStyle name="ColStyle3 18 3 2 2" xfId="33185"/>
    <cellStyle name="ColStyle3 18 3 2 3" xfId="33186"/>
    <cellStyle name="ColStyle3 18 3 3" xfId="33187"/>
    <cellStyle name="ColStyle3 18 3 4" xfId="33188"/>
    <cellStyle name="ColStyle3 18 4" xfId="33189"/>
    <cellStyle name="ColStyle3 18 4 2" xfId="33190"/>
    <cellStyle name="ColStyle3 18 4 3" xfId="33191"/>
    <cellStyle name="ColStyle3 18 5" xfId="33192"/>
    <cellStyle name="ColStyle3 18 5 2" xfId="33193"/>
    <cellStyle name="ColStyle3 18 5 3" xfId="33194"/>
    <cellStyle name="ColStyle3 18 6" xfId="33195"/>
    <cellStyle name="ColStyle3 18 6 2" xfId="33196"/>
    <cellStyle name="ColStyle3 18 6 3" xfId="33197"/>
    <cellStyle name="ColStyle3 18 7" xfId="33198"/>
    <cellStyle name="ColStyle3 18 8" xfId="33199"/>
    <cellStyle name="ColStyle3 19" xfId="33200"/>
    <cellStyle name="ColStyle3 19 2" xfId="33201"/>
    <cellStyle name="ColStyle3 19 2 2" xfId="33202"/>
    <cellStyle name="ColStyle3 19 2 2 2" xfId="33203"/>
    <cellStyle name="ColStyle3 19 2 2 2 2" xfId="33204"/>
    <cellStyle name="ColStyle3 19 2 2 2 3" xfId="33205"/>
    <cellStyle name="ColStyle3 19 2 2 3" xfId="33206"/>
    <cellStyle name="ColStyle3 19 2 2 4" xfId="33207"/>
    <cellStyle name="ColStyle3 19 2 3" xfId="33208"/>
    <cellStyle name="ColStyle3 19 2 3 2" xfId="33209"/>
    <cellStyle name="ColStyle3 19 2 3 3" xfId="33210"/>
    <cellStyle name="ColStyle3 19 2 4" xfId="33211"/>
    <cellStyle name="ColStyle3 19 2 4 2" xfId="33212"/>
    <cellStyle name="ColStyle3 19 2 5" xfId="33213"/>
    <cellStyle name="ColStyle3 19 3" xfId="33214"/>
    <cellStyle name="ColStyle3 19 3 2" xfId="33215"/>
    <cellStyle name="ColStyle3 19 3 2 2" xfId="33216"/>
    <cellStyle name="ColStyle3 19 3 2 3" xfId="33217"/>
    <cellStyle name="ColStyle3 19 3 3" xfId="33218"/>
    <cellStyle name="ColStyle3 19 3 4" xfId="33219"/>
    <cellStyle name="ColStyle3 19 4" xfId="33220"/>
    <cellStyle name="ColStyle3 19 4 2" xfId="33221"/>
    <cellStyle name="ColStyle3 19 4 3" xfId="33222"/>
    <cellStyle name="ColStyle3 19 5" xfId="33223"/>
    <cellStyle name="ColStyle3 19 5 2" xfId="33224"/>
    <cellStyle name="ColStyle3 19 5 3" xfId="33225"/>
    <cellStyle name="ColStyle3 19 6" xfId="33226"/>
    <cellStyle name="ColStyle3 19 6 2" xfId="33227"/>
    <cellStyle name="ColStyle3 19 6 3" xfId="33228"/>
    <cellStyle name="ColStyle3 19 7" xfId="33229"/>
    <cellStyle name="ColStyle3 19 8" xfId="33230"/>
    <cellStyle name="ColStyle3 2" xfId="33231"/>
    <cellStyle name="ColStyle3 2 10" xfId="33232"/>
    <cellStyle name="ColStyle3 2 11" xfId="33233"/>
    <cellStyle name="ColStyle3 2 2" xfId="33234"/>
    <cellStyle name="ColStyle3 2 2 10" xfId="33235"/>
    <cellStyle name="ColStyle3 2 2 10 2" xfId="33236"/>
    <cellStyle name="ColStyle3 2 2 10 2 2" xfId="33237"/>
    <cellStyle name="ColStyle3 2 2 10 2 3" xfId="33238"/>
    <cellStyle name="ColStyle3 2 2 10 3" xfId="33239"/>
    <cellStyle name="ColStyle3 2 2 10 4" xfId="33240"/>
    <cellStyle name="ColStyle3 2 2 10 5" xfId="33241"/>
    <cellStyle name="ColStyle3 2 2 11" xfId="33242"/>
    <cellStyle name="ColStyle3 2 2 11 2" xfId="33243"/>
    <cellStyle name="ColStyle3 2 2 11 2 2" xfId="33244"/>
    <cellStyle name="ColStyle3 2 2 11 2 3" xfId="33245"/>
    <cellStyle name="ColStyle3 2 2 11 3" xfId="33246"/>
    <cellStyle name="ColStyle3 2 2 11 4" xfId="33247"/>
    <cellStyle name="ColStyle3 2 2 11 5" xfId="33248"/>
    <cellStyle name="ColStyle3 2 2 12" xfId="33249"/>
    <cellStyle name="ColStyle3 2 2 12 2" xfId="33250"/>
    <cellStyle name="ColStyle3 2 2 12 2 2" xfId="33251"/>
    <cellStyle name="ColStyle3 2 2 12 2 3" xfId="33252"/>
    <cellStyle name="ColStyle3 2 2 12 3" xfId="33253"/>
    <cellStyle name="ColStyle3 2 2 12 4" xfId="33254"/>
    <cellStyle name="ColStyle3 2 2 12 5" xfId="33255"/>
    <cellStyle name="ColStyle3 2 2 13" xfId="33256"/>
    <cellStyle name="ColStyle3 2 2 13 2" xfId="33257"/>
    <cellStyle name="ColStyle3 2 2 13 2 2" xfId="33258"/>
    <cellStyle name="ColStyle3 2 2 13 2 3" xfId="33259"/>
    <cellStyle name="ColStyle3 2 2 13 3" xfId="33260"/>
    <cellStyle name="ColStyle3 2 2 13 4" xfId="33261"/>
    <cellStyle name="ColStyle3 2 2 13 5" xfId="33262"/>
    <cellStyle name="ColStyle3 2 2 14" xfId="33263"/>
    <cellStyle name="ColStyle3 2 2 14 2" xfId="33264"/>
    <cellStyle name="ColStyle3 2 2 14 2 2" xfId="33265"/>
    <cellStyle name="ColStyle3 2 2 14 2 3" xfId="33266"/>
    <cellStyle name="ColStyle3 2 2 14 3" xfId="33267"/>
    <cellStyle name="ColStyle3 2 2 14 4" xfId="33268"/>
    <cellStyle name="ColStyle3 2 2 14 5" xfId="33269"/>
    <cellStyle name="ColStyle3 2 2 15" xfId="33270"/>
    <cellStyle name="ColStyle3 2 2 15 2" xfId="33271"/>
    <cellStyle name="ColStyle3 2 2 15 2 2" xfId="33272"/>
    <cellStyle name="ColStyle3 2 2 15 2 3" xfId="33273"/>
    <cellStyle name="ColStyle3 2 2 15 3" xfId="33274"/>
    <cellStyle name="ColStyle3 2 2 15 4" xfId="33275"/>
    <cellStyle name="ColStyle3 2 2 15 5" xfId="33276"/>
    <cellStyle name="ColStyle3 2 2 16" xfId="33277"/>
    <cellStyle name="ColStyle3 2 2 16 2" xfId="33278"/>
    <cellStyle name="ColStyle3 2 2 16 2 2" xfId="33279"/>
    <cellStyle name="ColStyle3 2 2 16 2 3" xfId="33280"/>
    <cellStyle name="ColStyle3 2 2 16 3" xfId="33281"/>
    <cellStyle name="ColStyle3 2 2 16 4" xfId="33282"/>
    <cellStyle name="ColStyle3 2 2 16 5" xfId="33283"/>
    <cellStyle name="ColStyle3 2 2 17" xfId="33284"/>
    <cellStyle name="ColStyle3 2 2 17 2" xfId="33285"/>
    <cellStyle name="ColStyle3 2 2 17 2 2" xfId="33286"/>
    <cellStyle name="ColStyle3 2 2 17 2 3" xfId="33287"/>
    <cellStyle name="ColStyle3 2 2 17 3" xfId="33288"/>
    <cellStyle name="ColStyle3 2 2 17 4" xfId="33289"/>
    <cellStyle name="ColStyle3 2 2 17 5" xfId="33290"/>
    <cellStyle name="ColStyle3 2 2 18" xfId="33291"/>
    <cellStyle name="ColStyle3 2 2 18 2" xfId="33292"/>
    <cellStyle name="ColStyle3 2 2 18 2 2" xfId="33293"/>
    <cellStyle name="ColStyle3 2 2 18 2 3" xfId="33294"/>
    <cellStyle name="ColStyle3 2 2 18 3" xfId="33295"/>
    <cellStyle name="ColStyle3 2 2 18 4" xfId="33296"/>
    <cellStyle name="ColStyle3 2 2 18 5" xfId="33297"/>
    <cellStyle name="ColStyle3 2 2 19" xfId="33298"/>
    <cellStyle name="ColStyle3 2 2 19 2" xfId="33299"/>
    <cellStyle name="ColStyle3 2 2 19 2 2" xfId="33300"/>
    <cellStyle name="ColStyle3 2 2 19 2 3" xfId="33301"/>
    <cellStyle name="ColStyle3 2 2 19 3" xfId="33302"/>
    <cellStyle name="ColStyle3 2 2 19 4" xfId="33303"/>
    <cellStyle name="ColStyle3 2 2 19 5" xfId="33304"/>
    <cellStyle name="ColStyle3 2 2 2" xfId="33305"/>
    <cellStyle name="ColStyle3 2 2 2 2" xfId="33306"/>
    <cellStyle name="ColStyle3 2 2 2 2 2" xfId="33307"/>
    <cellStyle name="ColStyle3 2 2 2 2 3" xfId="33308"/>
    <cellStyle name="ColStyle3 2 2 2 3" xfId="33309"/>
    <cellStyle name="ColStyle3 2 2 2 4" xfId="33310"/>
    <cellStyle name="ColStyle3 2 2 2 5" xfId="33311"/>
    <cellStyle name="ColStyle3 2 2 20" xfId="33312"/>
    <cellStyle name="ColStyle3 2 2 20 2" xfId="33313"/>
    <cellStyle name="ColStyle3 2 2 20 2 2" xfId="33314"/>
    <cellStyle name="ColStyle3 2 2 20 2 3" xfId="33315"/>
    <cellStyle name="ColStyle3 2 2 20 3" xfId="33316"/>
    <cellStyle name="ColStyle3 2 2 20 4" xfId="33317"/>
    <cellStyle name="ColStyle3 2 2 20 5" xfId="33318"/>
    <cellStyle name="ColStyle3 2 2 21" xfId="33319"/>
    <cellStyle name="ColStyle3 2 2 21 2" xfId="33320"/>
    <cellStyle name="ColStyle3 2 2 21 2 2" xfId="33321"/>
    <cellStyle name="ColStyle3 2 2 21 2 3" xfId="33322"/>
    <cellStyle name="ColStyle3 2 2 21 3" xfId="33323"/>
    <cellStyle name="ColStyle3 2 2 21 4" xfId="33324"/>
    <cellStyle name="ColStyle3 2 2 21 5" xfId="33325"/>
    <cellStyle name="ColStyle3 2 2 22" xfId="33326"/>
    <cellStyle name="ColStyle3 2 2 22 2" xfId="33327"/>
    <cellStyle name="ColStyle3 2 2 22 3" xfId="33328"/>
    <cellStyle name="ColStyle3 2 2 23" xfId="33329"/>
    <cellStyle name="ColStyle3 2 2 23 2" xfId="33330"/>
    <cellStyle name="ColStyle3 2 2 24" xfId="33331"/>
    <cellStyle name="ColStyle3 2 2 24 2" xfId="33332"/>
    <cellStyle name="ColStyle3 2 2 25" xfId="33333"/>
    <cellStyle name="ColStyle3 2 2 26" xfId="33334"/>
    <cellStyle name="ColStyle3 2 2 27" xfId="33335"/>
    <cellStyle name="ColStyle3 2 2 28" xfId="33336"/>
    <cellStyle name="ColStyle3 2 2 29" xfId="33337"/>
    <cellStyle name="ColStyle3 2 2 3" xfId="33338"/>
    <cellStyle name="ColStyle3 2 2 3 2" xfId="33339"/>
    <cellStyle name="ColStyle3 2 2 3 2 2" xfId="33340"/>
    <cellStyle name="ColStyle3 2 2 3 2 3" xfId="33341"/>
    <cellStyle name="ColStyle3 2 2 3 3" xfId="33342"/>
    <cellStyle name="ColStyle3 2 2 3 4" xfId="33343"/>
    <cellStyle name="ColStyle3 2 2 3 5" xfId="33344"/>
    <cellStyle name="ColStyle3 2 2 4" xfId="33345"/>
    <cellStyle name="ColStyle3 2 2 4 2" xfId="33346"/>
    <cellStyle name="ColStyle3 2 2 4 2 2" xfId="33347"/>
    <cellStyle name="ColStyle3 2 2 4 2 3" xfId="33348"/>
    <cellStyle name="ColStyle3 2 2 4 3" xfId="33349"/>
    <cellStyle name="ColStyle3 2 2 4 4" xfId="33350"/>
    <cellStyle name="ColStyle3 2 2 4 5" xfId="33351"/>
    <cellStyle name="ColStyle3 2 2 5" xfId="33352"/>
    <cellStyle name="ColStyle3 2 2 5 2" xfId="33353"/>
    <cellStyle name="ColStyle3 2 2 5 2 2" xfId="33354"/>
    <cellStyle name="ColStyle3 2 2 5 2 3" xfId="33355"/>
    <cellStyle name="ColStyle3 2 2 5 3" xfId="33356"/>
    <cellStyle name="ColStyle3 2 2 5 4" xfId="33357"/>
    <cellStyle name="ColStyle3 2 2 5 5" xfId="33358"/>
    <cellStyle name="ColStyle3 2 2 6" xfId="33359"/>
    <cellStyle name="ColStyle3 2 2 6 2" xfId="33360"/>
    <cellStyle name="ColStyle3 2 2 6 2 2" xfId="33361"/>
    <cellStyle name="ColStyle3 2 2 6 2 3" xfId="33362"/>
    <cellStyle name="ColStyle3 2 2 6 3" xfId="33363"/>
    <cellStyle name="ColStyle3 2 2 6 4" xfId="33364"/>
    <cellStyle name="ColStyle3 2 2 6 5" xfId="33365"/>
    <cellStyle name="ColStyle3 2 2 7" xfId="33366"/>
    <cellStyle name="ColStyle3 2 2 7 2" xfId="33367"/>
    <cellStyle name="ColStyle3 2 2 7 2 2" xfId="33368"/>
    <cellStyle name="ColStyle3 2 2 7 2 3" xfId="33369"/>
    <cellStyle name="ColStyle3 2 2 7 3" xfId="33370"/>
    <cellStyle name="ColStyle3 2 2 7 4" xfId="33371"/>
    <cellStyle name="ColStyle3 2 2 7 5" xfId="33372"/>
    <cellStyle name="ColStyle3 2 2 8" xfId="33373"/>
    <cellStyle name="ColStyle3 2 2 8 2" xfId="33374"/>
    <cellStyle name="ColStyle3 2 2 8 2 2" xfId="33375"/>
    <cellStyle name="ColStyle3 2 2 8 2 3" xfId="33376"/>
    <cellStyle name="ColStyle3 2 2 8 3" xfId="33377"/>
    <cellStyle name="ColStyle3 2 2 8 4" xfId="33378"/>
    <cellStyle name="ColStyle3 2 2 8 5" xfId="33379"/>
    <cellStyle name="ColStyle3 2 2 9" xfId="33380"/>
    <cellStyle name="ColStyle3 2 2 9 2" xfId="33381"/>
    <cellStyle name="ColStyle3 2 2 9 2 2" xfId="33382"/>
    <cellStyle name="ColStyle3 2 2 9 2 3" xfId="33383"/>
    <cellStyle name="ColStyle3 2 2 9 3" xfId="33384"/>
    <cellStyle name="ColStyle3 2 2 9 4" xfId="33385"/>
    <cellStyle name="ColStyle3 2 2 9 5" xfId="33386"/>
    <cellStyle name="ColStyle3 2 3" xfId="33387"/>
    <cellStyle name="ColStyle3 2 3 2" xfId="33388"/>
    <cellStyle name="ColStyle3 2 3 2 2" xfId="33389"/>
    <cellStyle name="ColStyle3 2 3 3" xfId="33390"/>
    <cellStyle name="ColStyle3 2 3 4" xfId="33391"/>
    <cellStyle name="ColStyle3 2 3 5" xfId="33392"/>
    <cellStyle name="ColStyle3 2 4" xfId="33393"/>
    <cellStyle name="ColStyle3 2 4 2" xfId="33394"/>
    <cellStyle name="ColStyle3 2 4 2 2" xfId="33395"/>
    <cellStyle name="ColStyle3 2 4 3" xfId="33396"/>
    <cellStyle name="ColStyle3 2 4 4" xfId="33397"/>
    <cellStyle name="ColStyle3 2 4 5" xfId="33398"/>
    <cellStyle name="ColStyle3 2 5" xfId="33399"/>
    <cellStyle name="ColStyle3 2 5 2" xfId="33400"/>
    <cellStyle name="ColStyle3 2 5 2 2" xfId="33401"/>
    <cellStyle name="ColStyle3 2 5 3" xfId="33402"/>
    <cellStyle name="ColStyle3 2 5 4" xfId="33403"/>
    <cellStyle name="ColStyle3 2 5 5" xfId="33404"/>
    <cellStyle name="ColStyle3 2 6" xfId="33405"/>
    <cellStyle name="ColStyle3 2 6 2" xfId="33406"/>
    <cellStyle name="ColStyle3 2 6 2 2" xfId="33407"/>
    <cellStyle name="ColStyle3 2 6 3" xfId="33408"/>
    <cellStyle name="ColStyle3 2 6 4" xfId="33409"/>
    <cellStyle name="ColStyle3 2 6 5" xfId="33410"/>
    <cellStyle name="ColStyle3 2 7" xfId="33411"/>
    <cellStyle name="ColStyle3 2 7 2" xfId="33412"/>
    <cellStyle name="ColStyle3 2 8" xfId="33413"/>
    <cellStyle name="ColStyle3 2 8 2" xfId="33414"/>
    <cellStyle name="ColStyle3 2 9" xfId="33415"/>
    <cellStyle name="ColStyle3 20" xfId="33416"/>
    <cellStyle name="ColStyle3 20 2" xfId="33417"/>
    <cellStyle name="ColStyle3 20 2 2" xfId="33418"/>
    <cellStyle name="ColStyle3 20 2 2 2" xfId="33419"/>
    <cellStyle name="ColStyle3 20 2 2 2 2" xfId="33420"/>
    <cellStyle name="ColStyle3 20 2 2 2 3" xfId="33421"/>
    <cellStyle name="ColStyle3 20 2 2 3" xfId="33422"/>
    <cellStyle name="ColStyle3 20 2 2 4" xfId="33423"/>
    <cellStyle name="ColStyle3 20 2 3" xfId="33424"/>
    <cellStyle name="ColStyle3 20 2 3 2" xfId="33425"/>
    <cellStyle name="ColStyle3 20 2 3 3" xfId="33426"/>
    <cellStyle name="ColStyle3 20 2 4" xfId="33427"/>
    <cellStyle name="ColStyle3 20 2 4 2" xfId="33428"/>
    <cellStyle name="ColStyle3 20 2 5" xfId="33429"/>
    <cellStyle name="ColStyle3 20 3" xfId="33430"/>
    <cellStyle name="ColStyle3 20 3 2" xfId="33431"/>
    <cellStyle name="ColStyle3 20 3 2 2" xfId="33432"/>
    <cellStyle name="ColStyle3 20 3 2 3" xfId="33433"/>
    <cellStyle name="ColStyle3 20 3 3" xfId="33434"/>
    <cellStyle name="ColStyle3 20 3 4" xfId="33435"/>
    <cellStyle name="ColStyle3 20 4" xfId="33436"/>
    <cellStyle name="ColStyle3 20 4 2" xfId="33437"/>
    <cellStyle name="ColStyle3 20 4 3" xfId="33438"/>
    <cellStyle name="ColStyle3 20 5" xfId="33439"/>
    <cellStyle name="ColStyle3 20 5 2" xfId="33440"/>
    <cellStyle name="ColStyle3 20 5 3" xfId="33441"/>
    <cellStyle name="ColStyle3 20 6" xfId="33442"/>
    <cellStyle name="ColStyle3 20 6 2" xfId="33443"/>
    <cellStyle name="ColStyle3 20 6 3" xfId="33444"/>
    <cellStyle name="ColStyle3 20 7" xfId="33445"/>
    <cellStyle name="ColStyle3 20 8" xfId="33446"/>
    <cellStyle name="ColStyle3 21" xfId="33447"/>
    <cellStyle name="ColStyle3 21 2" xfId="33448"/>
    <cellStyle name="ColStyle3 21 2 2" xfId="33449"/>
    <cellStyle name="ColStyle3 21 2 2 2" xfId="33450"/>
    <cellStyle name="ColStyle3 21 2 2 2 2" xfId="33451"/>
    <cellStyle name="ColStyle3 21 2 2 2 3" xfId="33452"/>
    <cellStyle name="ColStyle3 21 2 2 3" xfId="33453"/>
    <cellStyle name="ColStyle3 21 2 2 4" xfId="33454"/>
    <cellStyle name="ColStyle3 21 2 3" xfId="33455"/>
    <cellStyle name="ColStyle3 21 2 3 2" xfId="33456"/>
    <cellStyle name="ColStyle3 21 2 3 3" xfId="33457"/>
    <cellStyle name="ColStyle3 21 2 4" xfId="33458"/>
    <cellStyle name="ColStyle3 21 2 4 2" xfId="33459"/>
    <cellStyle name="ColStyle3 21 2 5" xfId="33460"/>
    <cellStyle name="ColStyle3 21 3" xfId="33461"/>
    <cellStyle name="ColStyle3 21 3 2" xfId="33462"/>
    <cellStyle name="ColStyle3 21 3 2 2" xfId="33463"/>
    <cellStyle name="ColStyle3 21 3 2 3" xfId="33464"/>
    <cellStyle name="ColStyle3 21 3 3" xfId="33465"/>
    <cellStyle name="ColStyle3 21 3 4" xfId="33466"/>
    <cellStyle name="ColStyle3 21 4" xfId="33467"/>
    <cellStyle name="ColStyle3 21 4 2" xfId="33468"/>
    <cellStyle name="ColStyle3 21 4 3" xfId="33469"/>
    <cellStyle name="ColStyle3 21 5" xfId="33470"/>
    <cellStyle name="ColStyle3 21 5 2" xfId="33471"/>
    <cellStyle name="ColStyle3 21 5 3" xfId="33472"/>
    <cellStyle name="ColStyle3 21 6" xfId="33473"/>
    <cellStyle name="ColStyle3 21 6 2" xfId="33474"/>
    <cellStyle name="ColStyle3 21 6 3" xfId="33475"/>
    <cellStyle name="ColStyle3 21 7" xfId="33476"/>
    <cellStyle name="ColStyle3 21 8" xfId="33477"/>
    <cellStyle name="ColStyle3 22" xfId="33478"/>
    <cellStyle name="ColStyle3 22 2" xfId="33479"/>
    <cellStyle name="ColStyle3 22 2 2" xfId="33480"/>
    <cellStyle name="ColStyle3 22 2 2 2" xfId="33481"/>
    <cellStyle name="ColStyle3 22 2 2 2 2" xfId="33482"/>
    <cellStyle name="ColStyle3 22 2 2 2 3" xfId="33483"/>
    <cellStyle name="ColStyle3 22 2 2 3" xfId="33484"/>
    <cellStyle name="ColStyle3 22 2 2 4" xfId="33485"/>
    <cellStyle name="ColStyle3 22 2 3" xfId="33486"/>
    <cellStyle name="ColStyle3 22 2 3 2" xfId="33487"/>
    <cellStyle name="ColStyle3 22 2 3 3" xfId="33488"/>
    <cellStyle name="ColStyle3 22 2 4" xfId="33489"/>
    <cellStyle name="ColStyle3 22 2 4 2" xfId="33490"/>
    <cellStyle name="ColStyle3 22 2 5" xfId="33491"/>
    <cellStyle name="ColStyle3 22 3" xfId="33492"/>
    <cellStyle name="ColStyle3 22 3 2" xfId="33493"/>
    <cellStyle name="ColStyle3 22 3 2 2" xfId="33494"/>
    <cellStyle name="ColStyle3 22 3 2 3" xfId="33495"/>
    <cellStyle name="ColStyle3 22 3 3" xfId="33496"/>
    <cellStyle name="ColStyle3 22 3 4" xfId="33497"/>
    <cellStyle name="ColStyle3 22 4" xfId="33498"/>
    <cellStyle name="ColStyle3 22 4 2" xfId="33499"/>
    <cellStyle name="ColStyle3 22 4 3" xfId="33500"/>
    <cellStyle name="ColStyle3 22 5" xfId="33501"/>
    <cellStyle name="ColStyle3 22 5 2" xfId="33502"/>
    <cellStyle name="ColStyle3 22 5 3" xfId="33503"/>
    <cellStyle name="ColStyle3 22 6" xfId="33504"/>
    <cellStyle name="ColStyle3 22 6 2" xfId="33505"/>
    <cellStyle name="ColStyle3 22 6 3" xfId="33506"/>
    <cellStyle name="ColStyle3 22 7" xfId="33507"/>
    <cellStyle name="ColStyle3 22 8" xfId="33508"/>
    <cellStyle name="ColStyle3 23" xfId="33509"/>
    <cellStyle name="ColStyle3 23 2" xfId="33510"/>
    <cellStyle name="ColStyle3 23 2 2" xfId="33511"/>
    <cellStyle name="ColStyle3 23 2 2 2" xfId="33512"/>
    <cellStyle name="ColStyle3 23 2 2 2 2" xfId="33513"/>
    <cellStyle name="ColStyle3 23 2 2 2 3" xfId="33514"/>
    <cellStyle name="ColStyle3 23 2 2 3" xfId="33515"/>
    <cellStyle name="ColStyle3 23 2 2 4" xfId="33516"/>
    <cellStyle name="ColStyle3 23 2 3" xfId="33517"/>
    <cellStyle name="ColStyle3 23 2 3 2" xfId="33518"/>
    <cellStyle name="ColStyle3 23 2 3 3" xfId="33519"/>
    <cellStyle name="ColStyle3 23 2 4" xfId="33520"/>
    <cellStyle name="ColStyle3 23 2 4 2" xfId="33521"/>
    <cellStyle name="ColStyle3 23 2 5" xfId="33522"/>
    <cellStyle name="ColStyle3 23 3" xfId="33523"/>
    <cellStyle name="ColStyle3 23 3 2" xfId="33524"/>
    <cellStyle name="ColStyle3 23 3 2 2" xfId="33525"/>
    <cellStyle name="ColStyle3 23 3 2 3" xfId="33526"/>
    <cellStyle name="ColStyle3 23 3 3" xfId="33527"/>
    <cellStyle name="ColStyle3 23 3 4" xfId="33528"/>
    <cellStyle name="ColStyle3 23 4" xfId="33529"/>
    <cellStyle name="ColStyle3 23 4 2" xfId="33530"/>
    <cellStyle name="ColStyle3 23 4 3" xfId="33531"/>
    <cellStyle name="ColStyle3 23 5" xfId="33532"/>
    <cellStyle name="ColStyle3 23 5 2" xfId="33533"/>
    <cellStyle name="ColStyle3 23 5 3" xfId="33534"/>
    <cellStyle name="ColStyle3 23 6" xfId="33535"/>
    <cellStyle name="ColStyle3 23 6 2" xfId="33536"/>
    <cellStyle name="ColStyle3 23 6 3" xfId="33537"/>
    <cellStyle name="ColStyle3 23 7" xfId="33538"/>
    <cellStyle name="ColStyle3 23 8" xfId="33539"/>
    <cellStyle name="ColStyle3 24" xfId="33540"/>
    <cellStyle name="ColStyle3 24 2" xfId="33541"/>
    <cellStyle name="ColStyle3 24 2 2" xfId="33542"/>
    <cellStyle name="ColStyle3 24 2 2 2" xfId="33543"/>
    <cellStyle name="ColStyle3 24 2 2 2 2" xfId="33544"/>
    <cellStyle name="ColStyle3 24 2 2 2 3" xfId="33545"/>
    <cellStyle name="ColStyle3 24 2 2 3" xfId="33546"/>
    <cellStyle name="ColStyle3 24 2 2 4" xfId="33547"/>
    <cellStyle name="ColStyle3 24 2 3" xfId="33548"/>
    <cellStyle name="ColStyle3 24 2 3 2" xfId="33549"/>
    <cellStyle name="ColStyle3 24 2 3 3" xfId="33550"/>
    <cellStyle name="ColStyle3 24 2 4" xfId="33551"/>
    <cellStyle name="ColStyle3 24 2 4 2" xfId="33552"/>
    <cellStyle name="ColStyle3 24 2 5" xfId="33553"/>
    <cellStyle name="ColStyle3 24 3" xfId="33554"/>
    <cellStyle name="ColStyle3 24 3 2" xfId="33555"/>
    <cellStyle name="ColStyle3 24 3 2 2" xfId="33556"/>
    <cellStyle name="ColStyle3 24 3 2 3" xfId="33557"/>
    <cellStyle name="ColStyle3 24 3 3" xfId="33558"/>
    <cellStyle name="ColStyle3 24 3 4" xfId="33559"/>
    <cellStyle name="ColStyle3 24 4" xfId="33560"/>
    <cellStyle name="ColStyle3 24 4 2" xfId="33561"/>
    <cellStyle name="ColStyle3 24 4 3" xfId="33562"/>
    <cellStyle name="ColStyle3 24 5" xfId="33563"/>
    <cellStyle name="ColStyle3 24 5 2" xfId="33564"/>
    <cellStyle name="ColStyle3 24 5 3" xfId="33565"/>
    <cellStyle name="ColStyle3 24 6" xfId="33566"/>
    <cellStyle name="ColStyle3 24 6 2" xfId="33567"/>
    <cellStyle name="ColStyle3 24 6 3" xfId="33568"/>
    <cellStyle name="ColStyle3 24 7" xfId="33569"/>
    <cellStyle name="ColStyle3 24 8" xfId="33570"/>
    <cellStyle name="ColStyle3 25" xfId="33571"/>
    <cellStyle name="ColStyle3 25 2" xfId="33572"/>
    <cellStyle name="ColStyle3 25 2 2" xfId="33573"/>
    <cellStyle name="ColStyle3 25 2 2 2" xfId="33574"/>
    <cellStyle name="ColStyle3 25 2 2 2 2" xfId="33575"/>
    <cellStyle name="ColStyle3 25 2 2 2 3" xfId="33576"/>
    <cellStyle name="ColStyle3 25 2 2 3" xfId="33577"/>
    <cellStyle name="ColStyle3 25 2 2 4" xfId="33578"/>
    <cellStyle name="ColStyle3 25 2 3" xfId="33579"/>
    <cellStyle name="ColStyle3 25 2 3 2" xfId="33580"/>
    <cellStyle name="ColStyle3 25 2 3 3" xfId="33581"/>
    <cellStyle name="ColStyle3 25 2 4" xfId="33582"/>
    <cellStyle name="ColStyle3 25 2 4 2" xfId="33583"/>
    <cellStyle name="ColStyle3 25 2 5" xfId="33584"/>
    <cellStyle name="ColStyle3 25 3" xfId="33585"/>
    <cellStyle name="ColStyle3 25 3 2" xfId="33586"/>
    <cellStyle name="ColStyle3 25 3 2 2" xfId="33587"/>
    <cellStyle name="ColStyle3 25 3 2 3" xfId="33588"/>
    <cellStyle name="ColStyle3 25 3 3" xfId="33589"/>
    <cellStyle name="ColStyle3 25 3 4" xfId="33590"/>
    <cellStyle name="ColStyle3 25 4" xfId="33591"/>
    <cellStyle name="ColStyle3 25 4 2" xfId="33592"/>
    <cellStyle name="ColStyle3 25 4 3" xfId="33593"/>
    <cellStyle name="ColStyle3 25 5" xfId="33594"/>
    <cellStyle name="ColStyle3 25 5 2" xfId="33595"/>
    <cellStyle name="ColStyle3 25 5 3" xfId="33596"/>
    <cellStyle name="ColStyle3 25 6" xfId="33597"/>
    <cellStyle name="ColStyle3 25 6 2" xfId="33598"/>
    <cellStyle name="ColStyle3 25 6 3" xfId="33599"/>
    <cellStyle name="ColStyle3 25 7" xfId="33600"/>
    <cellStyle name="ColStyle3 25 8" xfId="33601"/>
    <cellStyle name="ColStyle3 26" xfId="33602"/>
    <cellStyle name="ColStyle3 26 2" xfId="33603"/>
    <cellStyle name="ColStyle3 26 2 2" xfId="33604"/>
    <cellStyle name="ColStyle3 26 2 2 2" xfId="33605"/>
    <cellStyle name="ColStyle3 26 2 2 2 2" xfId="33606"/>
    <cellStyle name="ColStyle3 26 2 2 2 3" xfId="33607"/>
    <cellStyle name="ColStyle3 26 2 2 3" xfId="33608"/>
    <cellStyle name="ColStyle3 26 2 2 4" xfId="33609"/>
    <cellStyle name="ColStyle3 26 2 3" xfId="33610"/>
    <cellStyle name="ColStyle3 26 2 3 2" xfId="33611"/>
    <cellStyle name="ColStyle3 26 2 3 3" xfId="33612"/>
    <cellStyle name="ColStyle3 26 2 4" xfId="33613"/>
    <cellStyle name="ColStyle3 26 2 4 2" xfId="33614"/>
    <cellStyle name="ColStyle3 26 2 5" xfId="33615"/>
    <cellStyle name="ColStyle3 26 3" xfId="33616"/>
    <cellStyle name="ColStyle3 26 3 2" xfId="33617"/>
    <cellStyle name="ColStyle3 26 3 2 2" xfId="33618"/>
    <cellStyle name="ColStyle3 26 3 2 3" xfId="33619"/>
    <cellStyle name="ColStyle3 26 3 3" xfId="33620"/>
    <cellStyle name="ColStyle3 26 3 4" xfId="33621"/>
    <cellStyle name="ColStyle3 26 4" xfId="33622"/>
    <cellStyle name="ColStyle3 26 5" xfId="33623"/>
    <cellStyle name="ColStyle3 26 5 2" xfId="33624"/>
    <cellStyle name="ColStyle3 26 5 3" xfId="33625"/>
    <cellStyle name="ColStyle3 26 6" xfId="33626"/>
    <cellStyle name="ColStyle3 26 6 2" xfId="33627"/>
    <cellStyle name="ColStyle3 26 7" xfId="33628"/>
    <cellStyle name="ColStyle3 27" xfId="33629"/>
    <cellStyle name="ColStyle3 27 2" xfId="33630"/>
    <cellStyle name="ColStyle3 27 2 2" xfId="33631"/>
    <cellStyle name="ColStyle3 27 2 2 2" xfId="33632"/>
    <cellStyle name="ColStyle3 27 2 2 2 2" xfId="33633"/>
    <cellStyle name="ColStyle3 27 2 2 2 3" xfId="33634"/>
    <cellStyle name="ColStyle3 27 2 2 3" xfId="33635"/>
    <cellStyle name="ColStyle3 27 2 2 4" xfId="33636"/>
    <cellStyle name="ColStyle3 27 2 3" xfId="33637"/>
    <cellStyle name="ColStyle3 27 2 3 2" xfId="33638"/>
    <cellStyle name="ColStyle3 27 2 3 3" xfId="33639"/>
    <cellStyle name="ColStyle3 27 2 4" xfId="33640"/>
    <cellStyle name="ColStyle3 27 2 4 2" xfId="33641"/>
    <cellStyle name="ColStyle3 27 2 5" xfId="33642"/>
    <cellStyle name="ColStyle3 27 3" xfId="33643"/>
    <cellStyle name="ColStyle3 27 3 2" xfId="33644"/>
    <cellStyle name="ColStyle3 27 3 2 2" xfId="33645"/>
    <cellStyle name="ColStyle3 27 3 2 3" xfId="33646"/>
    <cellStyle name="ColStyle3 27 3 3" xfId="33647"/>
    <cellStyle name="ColStyle3 27 3 4" xfId="33648"/>
    <cellStyle name="ColStyle3 27 4" xfId="33649"/>
    <cellStyle name="ColStyle3 27 4 2" xfId="33650"/>
    <cellStyle name="ColStyle3 27 4 3" xfId="33651"/>
    <cellStyle name="ColStyle3 27 5" xfId="33652"/>
    <cellStyle name="ColStyle3 27 5 2" xfId="33653"/>
    <cellStyle name="ColStyle3 27 6" xfId="33654"/>
    <cellStyle name="ColStyle3 28" xfId="33655"/>
    <cellStyle name="ColStyle3 28 2" xfId="33656"/>
    <cellStyle name="ColStyle3 28 2 2" xfId="33657"/>
    <cellStyle name="ColStyle3 28 2 2 2" xfId="33658"/>
    <cellStyle name="ColStyle3 28 2 2 2 2" xfId="33659"/>
    <cellStyle name="ColStyle3 28 2 2 2 3" xfId="33660"/>
    <cellStyle name="ColStyle3 28 2 2 3" xfId="33661"/>
    <cellStyle name="ColStyle3 28 2 2 4" xfId="33662"/>
    <cellStyle name="ColStyle3 28 2 3" xfId="33663"/>
    <cellStyle name="ColStyle3 28 2 3 2" xfId="33664"/>
    <cellStyle name="ColStyle3 28 2 3 3" xfId="33665"/>
    <cellStyle name="ColStyle3 28 2 4" xfId="33666"/>
    <cellStyle name="ColStyle3 28 2 4 2" xfId="33667"/>
    <cellStyle name="ColStyle3 28 2 5" xfId="33668"/>
    <cellStyle name="ColStyle3 28 3" xfId="33669"/>
    <cellStyle name="ColStyle3 28 3 2" xfId="33670"/>
    <cellStyle name="ColStyle3 28 3 2 2" xfId="33671"/>
    <cellStyle name="ColStyle3 28 3 2 3" xfId="33672"/>
    <cellStyle name="ColStyle3 28 3 3" xfId="33673"/>
    <cellStyle name="ColStyle3 28 3 4" xfId="33674"/>
    <cellStyle name="ColStyle3 28 4" xfId="33675"/>
    <cellStyle name="ColStyle3 28 4 2" xfId="33676"/>
    <cellStyle name="ColStyle3 28 4 3" xfId="33677"/>
    <cellStyle name="ColStyle3 28 5" xfId="33678"/>
    <cellStyle name="ColStyle3 28 5 2" xfId="33679"/>
    <cellStyle name="ColStyle3 28 6" xfId="33680"/>
    <cellStyle name="ColStyle3 29" xfId="33681"/>
    <cellStyle name="ColStyle3 29 2" xfId="33682"/>
    <cellStyle name="ColStyle3 29 2 2" xfId="33683"/>
    <cellStyle name="ColStyle3 29 2 2 2" xfId="33684"/>
    <cellStyle name="ColStyle3 29 2 2 2 2" xfId="33685"/>
    <cellStyle name="ColStyle3 29 2 2 2 3" xfId="33686"/>
    <cellStyle name="ColStyle3 29 2 2 3" xfId="33687"/>
    <cellStyle name="ColStyle3 29 2 2 4" xfId="33688"/>
    <cellStyle name="ColStyle3 29 2 3" xfId="33689"/>
    <cellStyle name="ColStyle3 29 2 3 2" xfId="33690"/>
    <cellStyle name="ColStyle3 29 2 3 3" xfId="33691"/>
    <cellStyle name="ColStyle3 29 2 4" xfId="33692"/>
    <cellStyle name="ColStyle3 29 2 4 2" xfId="33693"/>
    <cellStyle name="ColStyle3 29 2 5" xfId="33694"/>
    <cellStyle name="ColStyle3 29 3" xfId="33695"/>
    <cellStyle name="ColStyle3 29 3 2" xfId="33696"/>
    <cellStyle name="ColStyle3 29 3 2 2" xfId="33697"/>
    <cellStyle name="ColStyle3 29 3 2 3" xfId="33698"/>
    <cellStyle name="ColStyle3 29 3 3" xfId="33699"/>
    <cellStyle name="ColStyle3 29 3 4" xfId="33700"/>
    <cellStyle name="ColStyle3 29 4" xfId="33701"/>
    <cellStyle name="ColStyle3 29 4 2" xfId="33702"/>
    <cellStyle name="ColStyle3 29 4 3" xfId="33703"/>
    <cellStyle name="ColStyle3 29 5" xfId="33704"/>
    <cellStyle name="ColStyle3 29 5 2" xfId="33705"/>
    <cellStyle name="ColStyle3 29 6" xfId="33706"/>
    <cellStyle name="ColStyle3 3" xfId="33707"/>
    <cellStyle name="ColStyle3 3 10" xfId="33708"/>
    <cellStyle name="ColStyle3 3 10 2" xfId="33709"/>
    <cellStyle name="ColStyle3 3 10 2 2" xfId="33710"/>
    <cellStyle name="ColStyle3 3 10 2 3" xfId="33711"/>
    <cellStyle name="ColStyle3 3 10 3" xfId="33712"/>
    <cellStyle name="ColStyle3 3 10 4" xfId="33713"/>
    <cellStyle name="ColStyle3 3 10 5" xfId="33714"/>
    <cellStyle name="ColStyle3 3 11" xfId="33715"/>
    <cellStyle name="ColStyle3 3 11 2" xfId="33716"/>
    <cellStyle name="ColStyle3 3 11 2 2" xfId="33717"/>
    <cellStyle name="ColStyle3 3 11 2 3" xfId="33718"/>
    <cellStyle name="ColStyle3 3 11 3" xfId="33719"/>
    <cellStyle name="ColStyle3 3 11 4" xfId="33720"/>
    <cellStyle name="ColStyle3 3 11 5" xfId="33721"/>
    <cellStyle name="ColStyle3 3 12" xfId="33722"/>
    <cellStyle name="ColStyle3 3 12 2" xfId="33723"/>
    <cellStyle name="ColStyle3 3 12 2 2" xfId="33724"/>
    <cellStyle name="ColStyle3 3 12 2 3" xfId="33725"/>
    <cellStyle name="ColStyle3 3 12 3" xfId="33726"/>
    <cellStyle name="ColStyle3 3 12 4" xfId="33727"/>
    <cellStyle name="ColStyle3 3 12 5" xfId="33728"/>
    <cellStyle name="ColStyle3 3 13" xfId="33729"/>
    <cellStyle name="ColStyle3 3 13 2" xfId="33730"/>
    <cellStyle name="ColStyle3 3 13 2 2" xfId="33731"/>
    <cellStyle name="ColStyle3 3 13 2 3" xfId="33732"/>
    <cellStyle name="ColStyle3 3 13 3" xfId="33733"/>
    <cellStyle name="ColStyle3 3 13 4" xfId="33734"/>
    <cellStyle name="ColStyle3 3 13 5" xfId="33735"/>
    <cellStyle name="ColStyle3 3 14" xfId="33736"/>
    <cellStyle name="ColStyle3 3 14 2" xfId="33737"/>
    <cellStyle name="ColStyle3 3 14 2 2" xfId="33738"/>
    <cellStyle name="ColStyle3 3 14 2 3" xfId="33739"/>
    <cellStyle name="ColStyle3 3 14 3" xfId="33740"/>
    <cellStyle name="ColStyle3 3 14 4" xfId="33741"/>
    <cellStyle name="ColStyle3 3 14 5" xfId="33742"/>
    <cellStyle name="ColStyle3 3 15" xfId="33743"/>
    <cellStyle name="ColStyle3 3 15 2" xfId="33744"/>
    <cellStyle name="ColStyle3 3 15 2 2" xfId="33745"/>
    <cellStyle name="ColStyle3 3 15 2 3" xfId="33746"/>
    <cellStyle name="ColStyle3 3 15 3" xfId="33747"/>
    <cellStyle name="ColStyle3 3 15 4" xfId="33748"/>
    <cellStyle name="ColStyle3 3 15 5" xfId="33749"/>
    <cellStyle name="ColStyle3 3 16" xfId="33750"/>
    <cellStyle name="ColStyle3 3 16 2" xfId="33751"/>
    <cellStyle name="ColStyle3 3 16 2 2" xfId="33752"/>
    <cellStyle name="ColStyle3 3 16 2 3" xfId="33753"/>
    <cellStyle name="ColStyle3 3 16 3" xfId="33754"/>
    <cellStyle name="ColStyle3 3 16 4" xfId="33755"/>
    <cellStyle name="ColStyle3 3 16 5" xfId="33756"/>
    <cellStyle name="ColStyle3 3 17" xfId="33757"/>
    <cellStyle name="ColStyle3 3 17 2" xfId="33758"/>
    <cellStyle name="ColStyle3 3 17 2 2" xfId="33759"/>
    <cellStyle name="ColStyle3 3 17 2 3" xfId="33760"/>
    <cellStyle name="ColStyle3 3 17 3" xfId="33761"/>
    <cellStyle name="ColStyle3 3 17 4" xfId="33762"/>
    <cellStyle name="ColStyle3 3 17 5" xfId="33763"/>
    <cellStyle name="ColStyle3 3 18" xfId="33764"/>
    <cellStyle name="ColStyle3 3 18 2" xfId="33765"/>
    <cellStyle name="ColStyle3 3 18 2 2" xfId="33766"/>
    <cellStyle name="ColStyle3 3 18 2 3" xfId="33767"/>
    <cellStyle name="ColStyle3 3 18 3" xfId="33768"/>
    <cellStyle name="ColStyle3 3 18 4" xfId="33769"/>
    <cellStyle name="ColStyle3 3 18 5" xfId="33770"/>
    <cellStyle name="ColStyle3 3 19" xfId="33771"/>
    <cellStyle name="ColStyle3 3 19 2" xfId="33772"/>
    <cellStyle name="ColStyle3 3 19 2 2" xfId="33773"/>
    <cellStyle name="ColStyle3 3 19 2 3" xfId="33774"/>
    <cellStyle name="ColStyle3 3 19 3" xfId="33775"/>
    <cellStyle name="ColStyle3 3 19 4" xfId="33776"/>
    <cellStyle name="ColStyle3 3 19 5" xfId="33777"/>
    <cellStyle name="ColStyle3 3 2" xfId="33778"/>
    <cellStyle name="ColStyle3 3 2 10" xfId="33779"/>
    <cellStyle name="ColStyle3 3 2 10 2" xfId="33780"/>
    <cellStyle name="ColStyle3 3 2 10 2 2" xfId="33781"/>
    <cellStyle name="ColStyle3 3 2 10 2 3" xfId="33782"/>
    <cellStyle name="ColStyle3 3 2 10 3" xfId="33783"/>
    <cellStyle name="ColStyle3 3 2 10 4" xfId="33784"/>
    <cellStyle name="ColStyle3 3 2 10 5" xfId="33785"/>
    <cellStyle name="ColStyle3 3 2 11" xfId="33786"/>
    <cellStyle name="ColStyle3 3 2 11 2" xfId="33787"/>
    <cellStyle name="ColStyle3 3 2 11 2 2" xfId="33788"/>
    <cellStyle name="ColStyle3 3 2 11 2 3" xfId="33789"/>
    <cellStyle name="ColStyle3 3 2 11 3" xfId="33790"/>
    <cellStyle name="ColStyle3 3 2 11 4" xfId="33791"/>
    <cellStyle name="ColStyle3 3 2 11 5" xfId="33792"/>
    <cellStyle name="ColStyle3 3 2 12" xfId="33793"/>
    <cellStyle name="ColStyle3 3 2 12 2" xfId="33794"/>
    <cellStyle name="ColStyle3 3 2 12 2 2" xfId="33795"/>
    <cellStyle name="ColStyle3 3 2 12 2 3" xfId="33796"/>
    <cellStyle name="ColStyle3 3 2 12 3" xfId="33797"/>
    <cellStyle name="ColStyle3 3 2 12 4" xfId="33798"/>
    <cellStyle name="ColStyle3 3 2 12 5" xfId="33799"/>
    <cellStyle name="ColStyle3 3 2 13" xfId="33800"/>
    <cellStyle name="ColStyle3 3 2 13 2" xfId="33801"/>
    <cellStyle name="ColStyle3 3 2 13 2 2" xfId="33802"/>
    <cellStyle name="ColStyle3 3 2 13 2 3" xfId="33803"/>
    <cellStyle name="ColStyle3 3 2 13 3" xfId="33804"/>
    <cellStyle name="ColStyle3 3 2 13 4" xfId="33805"/>
    <cellStyle name="ColStyle3 3 2 13 5" xfId="33806"/>
    <cellStyle name="ColStyle3 3 2 14" xfId="33807"/>
    <cellStyle name="ColStyle3 3 2 14 2" xfId="33808"/>
    <cellStyle name="ColStyle3 3 2 14 2 2" xfId="33809"/>
    <cellStyle name="ColStyle3 3 2 14 2 3" xfId="33810"/>
    <cellStyle name="ColStyle3 3 2 14 3" xfId="33811"/>
    <cellStyle name="ColStyle3 3 2 14 4" xfId="33812"/>
    <cellStyle name="ColStyle3 3 2 14 5" xfId="33813"/>
    <cellStyle name="ColStyle3 3 2 15" xfId="33814"/>
    <cellStyle name="ColStyle3 3 2 15 2" xfId="33815"/>
    <cellStyle name="ColStyle3 3 2 15 2 2" xfId="33816"/>
    <cellStyle name="ColStyle3 3 2 15 2 3" xfId="33817"/>
    <cellStyle name="ColStyle3 3 2 15 3" xfId="33818"/>
    <cellStyle name="ColStyle3 3 2 15 4" xfId="33819"/>
    <cellStyle name="ColStyle3 3 2 15 5" xfId="33820"/>
    <cellStyle name="ColStyle3 3 2 16" xfId="33821"/>
    <cellStyle name="ColStyle3 3 2 16 2" xfId="33822"/>
    <cellStyle name="ColStyle3 3 2 16 2 2" xfId="33823"/>
    <cellStyle name="ColStyle3 3 2 16 2 3" xfId="33824"/>
    <cellStyle name="ColStyle3 3 2 16 3" xfId="33825"/>
    <cellStyle name="ColStyle3 3 2 16 4" xfId="33826"/>
    <cellStyle name="ColStyle3 3 2 16 5" xfId="33827"/>
    <cellStyle name="ColStyle3 3 2 17" xfId="33828"/>
    <cellStyle name="ColStyle3 3 2 17 2" xfId="33829"/>
    <cellStyle name="ColStyle3 3 2 17 2 2" xfId="33830"/>
    <cellStyle name="ColStyle3 3 2 17 2 3" xfId="33831"/>
    <cellStyle name="ColStyle3 3 2 17 3" xfId="33832"/>
    <cellStyle name="ColStyle3 3 2 17 4" xfId="33833"/>
    <cellStyle name="ColStyle3 3 2 17 5" xfId="33834"/>
    <cellStyle name="ColStyle3 3 2 18" xfId="33835"/>
    <cellStyle name="ColStyle3 3 2 18 2" xfId="33836"/>
    <cellStyle name="ColStyle3 3 2 18 2 2" xfId="33837"/>
    <cellStyle name="ColStyle3 3 2 18 2 3" xfId="33838"/>
    <cellStyle name="ColStyle3 3 2 18 3" xfId="33839"/>
    <cellStyle name="ColStyle3 3 2 18 4" xfId="33840"/>
    <cellStyle name="ColStyle3 3 2 18 5" xfId="33841"/>
    <cellStyle name="ColStyle3 3 2 19" xfId="33842"/>
    <cellStyle name="ColStyle3 3 2 19 2" xfId="33843"/>
    <cellStyle name="ColStyle3 3 2 19 2 2" xfId="33844"/>
    <cellStyle name="ColStyle3 3 2 19 2 3" xfId="33845"/>
    <cellStyle name="ColStyle3 3 2 19 3" xfId="33846"/>
    <cellStyle name="ColStyle3 3 2 19 4" xfId="33847"/>
    <cellStyle name="ColStyle3 3 2 19 5" xfId="33848"/>
    <cellStyle name="ColStyle3 3 2 2" xfId="33849"/>
    <cellStyle name="ColStyle3 3 2 2 2" xfId="33850"/>
    <cellStyle name="ColStyle3 3 2 2 2 2" xfId="33851"/>
    <cellStyle name="ColStyle3 3 2 2 2 2 2" xfId="33852"/>
    <cellStyle name="ColStyle3 3 2 2 2 2 3" xfId="33853"/>
    <cellStyle name="ColStyle3 3 2 2 2 3" xfId="33854"/>
    <cellStyle name="ColStyle3 3 2 2 2 4" xfId="33855"/>
    <cellStyle name="ColStyle3 3 2 2 3" xfId="33856"/>
    <cellStyle name="ColStyle3 3 2 2 3 2" xfId="33857"/>
    <cellStyle name="ColStyle3 3 2 2 3 3" xfId="33858"/>
    <cellStyle name="ColStyle3 3 2 2 4" xfId="33859"/>
    <cellStyle name="ColStyle3 3 2 2 5" xfId="33860"/>
    <cellStyle name="ColStyle3 3 2 2 6" xfId="33861"/>
    <cellStyle name="ColStyle3 3 2 20" xfId="33862"/>
    <cellStyle name="ColStyle3 3 2 20 2" xfId="33863"/>
    <cellStyle name="ColStyle3 3 2 20 2 2" xfId="33864"/>
    <cellStyle name="ColStyle3 3 2 20 2 3" xfId="33865"/>
    <cellStyle name="ColStyle3 3 2 20 3" xfId="33866"/>
    <cellStyle name="ColStyle3 3 2 20 4" xfId="33867"/>
    <cellStyle name="ColStyle3 3 2 20 5" xfId="33868"/>
    <cellStyle name="ColStyle3 3 2 21" xfId="33869"/>
    <cellStyle name="ColStyle3 3 2 21 2" xfId="33870"/>
    <cellStyle name="ColStyle3 3 2 21 2 2" xfId="33871"/>
    <cellStyle name="ColStyle3 3 2 21 2 3" xfId="33872"/>
    <cellStyle name="ColStyle3 3 2 21 3" xfId="33873"/>
    <cellStyle name="ColStyle3 3 2 21 4" xfId="33874"/>
    <cellStyle name="ColStyle3 3 2 21 5" xfId="33875"/>
    <cellStyle name="ColStyle3 3 2 22" xfId="33876"/>
    <cellStyle name="ColStyle3 3 2 22 2" xfId="33877"/>
    <cellStyle name="ColStyle3 3 2 22 2 2" xfId="33878"/>
    <cellStyle name="ColStyle3 3 2 22 2 3" xfId="33879"/>
    <cellStyle name="ColStyle3 3 2 22 3" xfId="33880"/>
    <cellStyle name="ColStyle3 3 2 22 4" xfId="33881"/>
    <cellStyle name="ColStyle3 3 2 23" xfId="33882"/>
    <cellStyle name="ColStyle3 3 2 23 2" xfId="33883"/>
    <cellStyle name="ColStyle3 3 2 23 3" xfId="33884"/>
    <cellStyle name="ColStyle3 3 2 24" xfId="33885"/>
    <cellStyle name="ColStyle3 3 2 24 2" xfId="33886"/>
    <cellStyle name="ColStyle3 3 2 24 3" xfId="33887"/>
    <cellStyle name="ColStyle3 3 2 25" xfId="33888"/>
    <cellStyle name="ColStyle3 3 2 25 2" xfId="33889"/>
    <cellStyle name="ColStyle3 3 2 26" xfId="33890"/>
    <cellStyle name="ColStyle3 3 2 27" xfId="33891"/>
    <cellStyle name="ColStyle3 3 2 28" xfId="33892"/>
    <cellStyle name="ColStyle3 3 2 29" xfId="33893"/>
    <cellStyle name="ColStyle3 3 2 3" xfId="33894"/>
    <cellStyle name="ColStyle3 3 2 3 2" xfId="33895"/>
    <cellStyle name="ColStyle3 3 2 3 2 2" xfId="33896"/>
    <cellStyle name="ColStyle3 3 2 3 2 3" xfId="33897"/>
    <cellStyle name="ColStyle3 3 2 3 3" xfId="33898"/>
    <cellStyle name="ColStyle3 3 2 3 4" xfId="33899"/>
    <cellStyle name="ColStyle3 3 2 3 5" xfId="33900"/>
    <cellStyle name="ColStyle3 3 2 30" xfId="33901"/>
    <cellStyle name="ColStyle3 3 2 4" xfId="33902"/>
    <cellStyle name="ColStyle3 3 2 4 2" xfId="33903"/>
    <cellStyle name="ColStyle3 3 2 4 2 2" xfId="33904"/>
    <cellStyle name="ColStyle3 3 2 4 2 3" xfId="33905"/>
    <cellStyle name="ColStyle3 3 2 4 3" xfId="33906"/>
    <cellStyle name="ColStyle3 3 2 4 4" xfId="33907"/>
    <cellStyle name="ColStyle3 3 2 4 5" xfId="33908"/>
    <cellStyle name="ColStyle3 3 2 5" xfId="33909"/>
    <cellStyle name="ColStyle3 3 2 5 2" xfId="33910"/>
    <cellStyle name="ColStyle3 3 2 5 2 2" xfId="33911"/>
    <cellStyle name="ColStyle3 3 2 5 2 3" xfId="33912"/>
    <cellStyle name="ColStyle3 3 2 5 3" xfId="33913"/>
    <cellStyle name="ColStyle3 3 2 5 4" xfId="33914"/>
    <cellStyle name="ColStyle3 3 2 5 5" xfId="33915"/>
    <cellStyle name="ColStyle3 3 2 6" xfId="33916"/>
    <cellStyle name="ColStyle3 3 2 6 2" xfId="33917"/>
    <cellStyle name="ColStyle3 3 2 6 2 2" xfId="33918"/>
    <cellStyle name="ColStyle3 3 2 6 2 3" xfId="33919"/>
    <cellStyle name="ColStyle3 3 2 6 3" xfId="33920"/>
    <cellStyle name="ColStyle3 3 2 6 4" xfId="33921"/>
    <cellStyle name="ColStyle3 3 2 6 5" xfId="33922"/>
    <cellStyle name="ColStyle3 3 2 7" xfId="33923"/>
    <cellStyle name="ColStyle3 3 2 7 2" xfId="33924"/>
    <cellStyle name="ColStyle3 3 2 7 2 2" xfId="33925"/>
    <cellStyle name="ColStyle3 3 2 7 2 3" xfId="33926"/>
    <cellStyle name="ColStyle3 3 2 7 3" xfId="33927"/>
    <cellStyle name="ColStyle3 3 2 7 4" xfId="33928"/>
    <cellStyle name="ColStyle3 3 2 7 5" xfId="33929"/>
    <cellStyle name="ColStyle3 3 2 8" xfId="33930"/>
    <cellStyle name="ColStyle3 3 2 8 2" xfId="33931"/>
    <cellStyle name="ColStyle3 3 2 8 2 2" xfId="33932"/>
    <cellStyle name="ColStyle3 3 2 8 2 3" xfId="33933"/>
    <cellStyle name="ColStyle3 3 2 8 3" xfId="33934"/>
    <cellStyle name="ColStyle3 3 2 8 4" xfId="33935"/>
    <cellStyle name="ColStyle3 3 2 8 5" xfId="33936"/>
    <cellStyle name="ColStyle3 3 2 9" xfId="33937"/>
    <cellStyle name="ColStyle3 3 2 9 2" xfId="33938"/>
    <cellStyle name="ColStyle3 3 2 9 2 2" xfId="33939"/>
    <cellStyle name="ColStyle3 3 2 9 2 3" xfId="33940"/>
    <cellStyle name="ColStyle3 3 2 9 3" xfId="33941"/>
    <cellStyle name="ColStyle3 3 2 9 4" xfId="33942"/>
    <cellStyle name="ColStyle3 3 2 9 5" xfId="33943"/>
    <cellStyle name="ColStyle3 3 20" xfId="33944"/>
    <cellStyle name="ColStyle3 3 20 2" xfId="33945"/>
    <cellStyle name="ColStyle3 3 20 2 2" xfId="33946"/>
    <cellStyle name="ColStyle3 3 20 2 3" xfId="33947"/>
    <cellStyle name="ColStyle3 3 20 3" xfId="33948"/>
    <cellStyle name="ColStyle3 3 20 4" xfId="33949"/>
    <cellStyle name="ColStyle3 3 20 5" xfId="33950"/>
    <cellStyle name="ColStyle3 3 21" xfId="33951"/>
    <cellStyle name="ColStyle3 3 21 2" xfId="33952"/>
    <cellStyle name="ColStyle3 3 21 2 2" xfId="33953"/>
    <cellStyle name="ColStyle3 3 21 2 3" xfId="33954"/>
    <cellStyle name="ColStyle3 3 21 3" xfId="33955"/>
    <cellStyle name="ColStyle3 3 21 4" xfId="33956"/>
    <cellStyle name="ColStyle3 3 21 5" xfId="33957"/>
    <cellStyle name="ColStyle3 3 22" xfId="33958"/>
    <cellStyle name="ColStyle3 3 22 2" xfId="33959"/>
    <cellStyle name="ColStyle3 3 22 2 2" xfId="33960"/>
    <cellStyle name="ColStyle3 3 22 2 3" xfId="33961"/>
    <cellStyle name="ColStyle3 3 22 3" xfId="33962"/>
    <cellStyle name="ColStyle3 3 22 4" xfId="33963"/>
    <cellStyle name="ColStyle3 3 22 5" xfId="33964"/>
    <cellStyle name="ColStyle3 3 23" xfId="33965"/>
    <cellStyle name="ColStyle3 3 23 2" xfId="33966"/>
    <cellStyle name="ColStyle3 3 23 2 2" xfId="33967"/>
    <cellStyle name="ColStyle3 3 23 2 3" xfId="33968"/>
    <cellStyle name="ColStyle3 3 23 3" xfId="33969"/>
    <cellStyle name="ColStyle3 3 23 4" xfId="33970"/>
    <cellStyle name="ColStyle3 3 23 5" xfId="33971"/>
    <cellStyle name="ColStyle3 3 24" xfId="33972"/>
    <cellStyle name="ColStyle3 3 24 2" xfId="33973"/>
    <cellStyle name="ColStyle3 3 24 2 2" xfId="33974"/>
    <cellStyle name="ColStyle3 3 24 2 3" xfId="33975"/>
    <cellStyle name="ColStyle3 3 24 3" xfId="33976"/>
    <cellStyle name="ColStyle3 3 24 4" xfId="33977"/>
    <cellStyle name="ColStyle3 3 24 5" xfId="33978"/>
    <cellStyle name="ColStyle3 3 25" xfId="33979"/>
    <cellStyle name="ColStyle3 3 25 2" xfId="33980"/>
    <cellStyle name="ColStyle3 3 25 2 2" xfId="33981"/>
    <cellStyle name="ColStyle3 3 25 2 3" xfId="33982"/>
    <cellStyle name="ColStyle3 3 25 3" xfId="33983"/>
    <cellStyle name="ColStyle3 3 25 4" xfId="33984"/>
    <cellStyle name="ColStyle3 3 26" xfId="33985"/>
    <cellStyle name="ColStyle3 3 26 2" xfId="33986"/>
    <cellStyle name="ColStyle3 3 26 3" xfId="33987"/>
    <cellStyle name="ColStyle3 3 27" xfId="33988"/>
    <cellStyle name="ColStyle3 3 27 2" xfId="33989"/>
    <cellStyle name="ColStyle3 3 27 3" xfId="33990"/>
    <cellStyle name="ColStyle3 3 28" xfId="33991"/>
    <cellStyle name="ColStyle3 3 28 2" xfId="33992"/>
    <cellStyle name="ColStyle3 3 28 3" xfId="33993"/>
    <cellStyle name="ColStyle3 3 29" xfId="33994"/>
    <cellStyle name="ColStyle3 3 29 2" xfId="33995"/>
    <cellStyle name="ColStyle3 3 3" xfId="33996"/>
    <cellStyle name="ColStyle3 3 3 10" xfId="33997"/>
    <cellStyle name="ColStyle3 3 3 10 2" xfId="33998"/>
    <cellStyle name="ColStyle3 3 3 10 2 2" xfId="33999"/>
    <cellStyle name="ColStyle3 3 3 10 2 3" xfId="34000"/>
    <cellStyle name="ColStyle3 3 3 10 3" xfId="34001"/>
    <cellStyle name="ColStyle3 3 3 10 4" xfId="34002"/>
    <cellStyle name="ColStyle3 3 3 10 5" xfId="34003"/>
    <cellStyle name="ColStyle3 3 3 11" xfId="34004"/>
    <cellStyle name="ColStyle3 3 3 11 2" xfId="34005"/>
    <cellStyle name="ColStyle3 3 3 11 2 2" xfId="34006"/>
    <cellStyle name="ColStyle3 3 3 11 2 3" xfId="34007"/>
    <cellStyle name="ColStyle3 3 3 11 3" xfId="34008"/>
    <cellStyle name="ColStyle3 3 3 11 4" xfId="34009"/>
    <cellStyle name="ColStyle3 3 3 11 5" xfId="34010"/>
    <cellStyle name="ColStyle3 3 3 12" xfId="34011"/>
    <cellStyle name="ColStyle3 3 3 12 2" xfId="34012"/>
    <cellStyle name="ColStyle3 3 3 12 2 2" xfId="34013"/>
    <cellStyle name="ColStyle3 3 3 12 2 3" xfId="34014"/>
    <cellStyle name="ColStyle3 3 3 12 3" xfId="34015"/>
    <cellStyle name="ColStyle3 3 3 12 4" xfId="34016"/>
    <cellStyle name="ColStyle3 3 3 12 5" xfId="34017"/>
    <cellStyle name="ColStyle3 3 3 13" xfId="34018"/>
    <cellStyle name="ColStyle3 3 3 13 2" xfId="34019"/>
    <cellStyle name="ColStyle3 3 3 13 2 2" xfId="34020"/>
    <cellStyle name="ColStyle3 3 3 13 2 3" xfId="34021"/>
    <cellStyle name="ColStyle3 3 3 13 3" xfId="34022"/>
    <cellStyle name="ColStyle3 3 3 13 4" xfId="34023"/>
    <cellStyle name="ColStyle3 3 3 13 5" xfId="34024"/>
    <cellStyle name="ColStyle3 3 3 14" xfId="34025"/>
    <cellStyle name="ColStyle3 3 3 14 2" xfId="34026"/>
    <cellStyle name="ColStyle3 3 3 14 2 2" xfId="34027"/>
    <cellStyle name="ColStyle3 3 3 14 2 3" xfId="34028"/>
    <cellStyle name="ColStyle3 3 3 14 3" xfId="34029"/>
    <cellStyle name="ColStyle3 3 3 14 4" xfId="34030"/>
    <cellStyle name="ColStyle3 3 3 14 5" xfId="34031"/>
    <cellStyle name="ColStyle3 3 3 15" xfId="34032"/>
    <cellStyle name="ColStyle3 3 3 15 2" xfId="34033"/>
    <cellStyle name="ColStyle3 3 3 15 2 2" xfId="34034"/>
    <cellStyle name="ColStyle3 3 3 15 2 3" xfId="34035"/>
    <cellStyle name="ColStyle3 3 3 15 3" xfId="34036"/>
    <cellStyle name="ColStyle3 3 3 15 4" xfId="34037"/>
    <cellStyle name="ColStyle3 3 3 15 5" xfId="34038"/>
    <cellStyle name="ColStyle3 3 3 16" xfId="34039"/>
    <cellStyle name="ColStyle3 3 3 16 2" xfId="34040"/>
    <cellStyle name="ColStyle3 3 3 16 2 2" xfId="34041"/>
    <cellStyle name="ColStyle3 3 3 16 2 3" xfId="34042"/>
    <cellStyle name="ColStyle3 3 3 16 3" xfId="34043"/>
    <cellStyle name="ColStyle3 3 3 16 4" xfId="34044"/>
    <cellStyle name="ColStyle3 3 3 16 5" xfId="34045"/>
    <cellStyle name="ColStyle3 3 3 17" xfId="34046"/>
    <cellStyle name="ColStyle3 3 3 17 2" xfId="34047"/>
    <cellStyle name="ColStyle3 3 3 17 2 2" xfId="34048"/>
    <cellStyle name="ColStyle3 3 3 17 2 3" xfId="34049"/>
    <cellStyle name="ColStyle3 3 3 17 3" xfId="34050"/>
    <cellStyle name="ColStyle3 3 3 17 4" xfId="34051"/>
    <cellStyle name="ColStyle3 3 3 17 5" xfId="34052"/>
    <cellStyle name="ColStyle3 3 3 18" xfId="34053"/>
    <cellStyle name="ColStyle3 3 3 18 2" xfId="34054"/>
    <cellStyle name="ColStyle3 3 3 18 2 2" xfId="34055"/>
    <cellStyle name="ColStyle3 3 3 18 2 3" xfId="34056"/>
    <cellStyle name="ColStyle3 3 3 18 3" xfId="34057"/>
    <cellStyle name="ColStyle3 3 3 18 4" xfId="34058"/>
    <cellStyle name="ColStyle3 3 3 18 5" xfId="34059"/>
    <cellStyle name="ColStyle3 3 3 19" xfId="34060"/>
    <cellStyle name="ColStyle3 3 3 19 2" xfId="34061"/>
    <cellStyle name="ColStyle3 3 3 19 2 2" xfId="34062"/>
    <cellStyle name="ColStyle3 3 3 19 2 3" xfId="34063"/>
    <cellStyle name="ColStyle3 3 3 19 3" xfId="34064"/>
    <cellStyle name="ColStyle3 3 3 19 4" xfId="34065"/>
    <cellStyle name="ColStyle3 3 3 19 5" xfId="34066"/>
    <cellStyle name="ColStyle3 3 3 2" xfId="34067"/>
    <cellStyle name="ColStyle3 3 3 2 2" xfId="34068"/>
    <cellStyle name="ColStyle3 3 3 2 2 2" xfId="34069"/>
    <cellStyle name="ColStyle3 3 3 2 2 3" xfId="34070"/>
    <cellStyle name="ColStyle3 3 3 2 3" xfId="34071"/>
    <cellStyle name="ColStyle3 3 3 2 4" xfId="34072"/>
    <cellStyle name="ColStyle3 3 3 2 5" xfId="34073"/>
    <cellStyle name="ColStyle3 3 3 20" xfId="34074"/>
    <cellStyle name="ColStyle3 3 3 20 2" xfId="34075"/>
    <cellStyle name="ColStyle3 3 3 20 2 2" xfId="34076"/>
    <cellStyle name="ColStyle3 3 3 20 2 3" xfId="34077"/>
    <cellStyle name="ColStyle3 3 3 20 3" xfId="34078"/>
    <cellStyle name="ColStyle3 3 3 20 4" xfId="34079"/>
    <cellStyle name="ColStyle3 3 3 20 5" xfId="34080"/>
    <cellStyle name="ColStyle3 3 3 21" xfId="34081"/>
    <cellStyle name="ColStyle3 3 3 21 2" xfId="34082"/>
    <cellStyle name="ColStyle3 3 3 21 2 2" xfId="34083"/>
    <cellStyle name="ColStyle3 3 3 21 2 3" xfId="34084"/>
    <cellStyle name="ColStyle3 3 3 21 3" xfId="34085"/>
    <cellStyle name="ColStyle3 3 3 21 4" xfId="34086"/>
    <cellStyle name="ColStyle3 3 3 21 5" xfId="34087"/>
    <cellStyle name="ColStyle3 3 3 22" xfId="34088"/>
    <cellStyle name="ColStyle3 3 3 22 2" xfId="34089"/>
    <cellStyle name="ColStyle3 3 3 22 2 2" xfId="34090"/>
    <cellStyle name="ColStyle3 3 3 22 2 3" xfId="34091"/>
    <cellStyle name="ColStyle3 3 3 22 3" xfId="34092"/>
    <cellStyle name="ColStyle3 3 3 22 4" xfId="34093"/>
    <cellStyle name="ColStyle3 3 3 23" xfId="34094"/>
    <cellStyle name="ColStyle3 3 3 23 2" xfId="34095"/>
    <cellStyle name="ColStyle3 3 3 23 3" xfId="34096"/>
    <cellStyle name="ColStyle3 3 3 24" xfId="34097"/>
    <cellStyle name="ColStyle3 3 3 24 2" xfId="34098"/>
    <cellStyle name="ColStyle3 3 3 25" xfId="34099"/>
    <cellStyle name="ColStyle3 3 3 25 2" xfId="34100"/>
    <cellStyle name="ColStyle3 3 3 26" xfId="34101"/>
    <cellStyle name="ColStyle3 3 3 27" xfId="34102"/>
    <cellStyle name="ColStyle3 3 3 28" xfId="34103"/>
    <cellStyle name="ColStyle3 3 3 29" xfId="34104"/>
    <cellStyle name="ColStyle3 3 3 3" xfId="34105"/>
    <cellStyle name="ColStyle3 3 3 3 2" xfId="34106"/>
    <cellStyle name="ColStyle3 3 3 3 2 2" xfId="34107"/>
    <cellStyle name="ColStyle3 3 3 3 2 3" xfId="34108"/>
    <cellStyle name="ColStyle3 3 3 3 3" xfId="34109"/>
    <cellStyle name="ColStyle3 3 3 3 4" xfId="34110"/>
    <cellStyle name="ColStyle3 3 3 3 5" xfId="34111"/>
    <cellStyle name="ColStyle3 3 3 30" xfId="34112"/>
    <cellStyle name="ColStyle3 3 3 4" xfId="34113"/>
    <cellStyle name="ColStyle3 3 3 4 2" xfId="34114"/>
    <cellStyle name="ColStyle3 3 3 4 2 2" xfId="34115"/>
    <cellStyle name="ColStyle3 3 3 4 2 3" xfId="34116"/>
    <cellStyle name="ColStyle3 3 3 4 3" xfId="34117"/>
    <cellStyle name="ColStyle3 3 3 4 4" xfId="34118"/>
    <cellStyle name="ColStyle3 3 3 4 5" xfId="34119"/>
    <cellStyle name="ColStyle3 3 3 5" xfId="34120"/>
    <cellStyle name="ColStyle3 3 3 5 2" xfId="34121"/>
    <cellStyle name="ColStyle3 3 3 5 2 2" xfId="34122"/>
    <cellStyle name="ColStyle3 3 3 5 2 3" xfId="34123"/>
    <cellStyle name="ColStyle3 3 3 5 3" xfId="34124"/>
    <cellStyle name="ColStyle3 3 3 5 4" xfId="34125"/>
    <cellStyle name="ColStyle3 3 3 5 5" xfId="34126"/>
    <cellStyle name="ColStyle3 3 3 6" xfId="34127"/>
    <cellStyle name="ColStyle3 3 3 6 2" xfId="34128"/>
    <cellStyle name="ColStyle3 3 3 6 2 2" xfId="34129"/>
    <cellStyle name="ColStyle3 3 3 6 2 3" xfId="34130"/>
    <cellStyle name="ColStyle3 3 3 6 3" xfId="34131"/>
    <cellStyle name="ColStyle3 3 3 6 4" xfId="34132"/>
    <cellStyle name="ColStyle3 3 3 6 5" xfId="34133"/>
    <cellStyle name="ColStyle3 3 3 7" xfId="34134"/>
    <cellStyle name="ColStyle3 3 3 7 2" xfId="34135"/>
    <cellStyle name="ColStyle3 3 3 7 2 2" xfId="34136"/>
    <cellStyle name="ColStyle3 3 3 7 2 3" xfId="34137"/>
    <cellStyle name="ColStyle3 3 3 7 3" xfId="34138"/>
    <cellStyle name="ColStyle3 3 3 7 4" xfId="34139"/>
    <cellStyle name="ColStyle3 3 3 7 5" xfId="34140"/>
    <cellStyle name="ColStyle3 3 3 8" xfId="34141"/>
    <cellStyle name="ColStyle3 3 3 8 2" xfId="34142"/>
    <cellStyle name="ColStyle3 3 3 8 2 2" xfId="34143"/>
    <cellStyle name="ColStyle3 3 3 8 2 3" xfId="34144"/>
    <cellStyle name="ColStyle3 3 3 8 3" xfId="34145"/>
    <cellStyle name="ColStyle3 3 3 8 4" xfId="34146"/>
    <cellStyle name="ColStyle3 3 3 8 5" xfId="34147"/>
    <cellStyle name="ColStyle3 3 3 9" xfId="34148"/>
    <cellStyle name="ColStyle3 3 3 9 2" xfId="34149"/>
    <cellStyle name="ColStyle3 3 3 9 2 2" xfId="34150"/>
    <cellStyle name="ColStyle3 3 3 9 2 3" xfId="34151"/>
    <cellStyle name="ColStyle3 3 3 9 3" xfId="34152"/>
    <cellStyle name="ColStyle3 3 3 9 4" xfId="34153"/>
    <cellStyle name="ColStyle3 3 3 9 5" xfId="34154"/>
    <cellStyle name="ColStyle3 3 30" xfId="34155"/>
    <cellStyle name="ColStyle3 3 30 2" xfId="34156"/>
    <cellStyle name="ColStyle3 3 31" xfId="34157"/>
    <cellStyle name="ColStyle3 3 32" xfId="34158"/>
    <cellStyle name="ColStyle3 3 33" xfId="34159"/>
    <cellStyle name="ColStyle3 3 34" xfId="34160"/>
    <cellStyle name="ColStyle3 3 35" xfId="34161"/>
    <cellStyle name="ColStyle3 3 4" xfId="34162"/>
    <cellStyle name="ColStyle3 3 4 10" xfId="34163"/>
    <cellStyle name="ColStyle3 3 4 10 2" xfId="34164"/>
    <cellStyle name="ColStyle3 3 4 10 2 2" xfId="34165"/>
    <cellStyle name="ColStyle3 3 4 10 2 3" xfId="34166"/>
    <cellStyle name="ColStyle3 3 4 10 3" xfId="34167"/>
    <cellStyle name="ColStyle3 3 4 10 4" xfId="34168"/>
    <cellStyle name="ColStyle3 3 4 10 5" xfId="34169"/>
    <cellStyle name="ColStyle3 3 4 11" xfId="34170"/>
    <cellStyle name="ColStyle3 3 4 11 2" xfId="34171"/>
    <cellStyle name="ColStyle3 3 4 11 2 2" xfId="34172"/>
    <cellStyle name="ColStyle3 3 4 11 2 3" xfId="34173"/>
    <cellStyle name="ColStyle3 3 4 11 3" xfId="34174"/>
    <cellStyle name="ColStyle3 3 4 11 4" xfId="34175"/>
    <cellStyle name="ColStyle3 3 4 11 5" xfId="34176"/>
    <cellStyle name="ColStyle3 3 4 12" xfId="34177"/>
    <cellStyle name="ColStyle3 3 4 12 2" xfId="34178"/>
    <cellStyle name="ColStyle3 3 4 12 2 2" xfId="34179"/>
    <cellStyle name="ColStyle3 3 4 12 2 3" xfId="34180"/>
    <cellStyle name="ColStyle3 3 4 12 3" xfId="34181"/>
    <cellStyle name="ColStyle3 3 4 12 4" xfId="34182"/>
    <cellStyle name="ColStyle3 3 4 12 5" xfId="34183"/>
    <cellStyle name="ColStyle3 3 4 13" xfId="34184"/>
    <cellStyle name="ColStyle3 3 4 13 2" xfId="34185"/>
    <cellStyle name="ColStyle3 3 4 13 2 2" xfId="34186"/>
    <cellStyle name="ColStyle3 3 4 13 2 3" xfId="34187"/>
    <cellStyle name="ColStyle3 3 4 13 3" xfId="34188"/>
    <cellStyle name="ColStyle3 3 4 13 4" xfId="34189"/>
    <cellStyle name="ColStyle3 3 4 13 5" xfId="34190"/>
    <cellStyle name="ColStyle3 3 4 14" xfId="34191"/>
    <cellStyle name="ColStyle3 3 4 14 2" xfId="34192"/>
    <cellStyle name="ColStyle3 3 4 14 2 2" xfId="34193"/>
    <cellStyle name="ColStyle3 3 4 14 2 3" xfId="34194"/>
    <cellStyle name="ColStyle3 3 4 14 3" xfId="34195"/>
    <cellStyle name="ColStyle3 3 4 14 4" xfId="34196"/>
    <cellStyle name="ColStyle3 3 4 14 5" xfId="34197"/>
    <cellStyle name="ColStyle3 3 4 15" xfId="34198"/>
    <cellStyle name="ColStyle3 3 4 15 2" xfId="34199"/>
    <cellStyle name="ColStyle3 3 4 15 2 2" xfId="34200"/>
    <cellStyle name="ColStyle3 3 4 15 2 3" xfId="34201"/>
    <cellStyle name="ColStyle3 3 4 15 3" xfId="34202"/>
    <cellStyle name="ColStyle3 3 4 15 4" xfId="34203"/>
    <cellStyle name="ColStyle3 3 4 15 5" xfId="34204"/>
    <cellStyle name="ColStyle3 3 4 16" xfId="34205"/>
    <cellStyle name="ColStyle3 3 4 16 2" xfId="34206"/>
    <cellStyle name="ColStyle3 3 4 16 2 2" xfId="34207"/>
    <cellStyle name="ColStyle3 3 4 16 2 3" xfId="34208"/>
    <cellStyle name="ColStyle3 3 4 16 3" xfId="34209"/>
    <cellStyle name="ColStyle3 3 4 16 4" xfId="34210"/>
    <cellStyle name="ColStyle3 3 4 16 5" xfId="34211"/>
    <cellStyle name="ColStyle3 3 4 17" xfId="34212"/>
    <cellStyle name="ColStyle3 3 4 17 2" xfId="34213"/>
    <cellStyle name="ColStyle3 3 4 17 2 2" xfId="34214"/>
    <cellStyle name="ColStyle3 3 4 17 2 3" xfId="34215"/>
    <cellStyle name="ColStyle3 3 4 17 3" xfId="34216"/>
    <cellStyle name="ColStyle3 3 4 17 4" xfId="34217"/>
    <cellStyle name="ColStyle3 3 4 17 5" xfId="34218"/>
    <cellStyle name="ColStyle3 3 4 18" xfId="34219"/>
    <cellStyle name="ColStyle3 3 4 18 2" xfId="34220"/>
    <cellStyle name="ColStyle3 3 4 18 2 2" xfId="34221"/>
    <cellStyle name="ColStyle3 3 4 18 2 3" xfId="34222"/>
    <cellStyle name="ColStyle3 3 4 18 3" xfId="34223"/>
    <cellStyle name="ColStyle3 3 4 18 4" xfId="34224"/>
    <cellStyle name="ColStyle3 3 4 18 5" xfId="34225"/>
    <cellStyle name="ColStyle3 3 4 19" xfId="34226"/>
    <cellStyle name="ColStyle3 3 4 19 2" xfId="34227"/>
    <cellStyle name="ColStyle3 3 4 19 2 2" xfId="34228"/>
    <cellStyle name="ColStyle3 3 4 19 2 3" xfId="34229"/>
    <cellStyle name="ColStyle3 3 4 19 3" xfId="34230"/>
    <cellStyle name="ColStyle3 3 4 19 4" xfId="34231"/>
    <cellStyle name="ColStyle3 3 4 19 5" xfId="34232"/>
    <cellStyle name="ColStyle3 3 4 2" xfId="34233"/>
    <cellStyle name="ColStyle3 3 4 2 2" xfId="34234"/>
    <cellStyle name="ColStyle3 3 4 2 2 2" xfId="34235"/>
    <cellStyle name="ColStyle3 3 4 2 2 3" xfId="34236"/>
    <cellStyle name="ColStyle3 3 4 2 3" xfId="34237"/>
    <cellStyle name="ColStyle3 3 4 2 4" xfId="34238"/>
    <cellStyle name="ColStyle3 3 4 2 5" xfId="34239"/>
    <cellStyle name="ColStyle3 3 4 20" xfId="34240"/>
    <cellStyle name="ColStyle3 3 4 20 2" xfId="34241"/>
    <cellStyle name="ColStyle3 3 4 20 2 2" xfId="34242"/>
    <cellStyle name="ColStyle3 3 4 20 2 3" xfId="34243"/>
    <cellStyle name="ColStyle3 3 4 20 3" xfId="34244"/>
    <cellStyle name="ColStyle3 3 4 20 4" xfId="34245"/>
    <cellStyle name="ColStyle3 3 4 20 5" xfId="34246"/>
    <cellStyle name="ColStyle3 3 4 21" xfId="34247"/>
    <cellStyle name="ColStyle3 3 4 21 2" xfId="34248"/>
    <cellStyle name="ColStyle3 3 4 21 2 2" xfId="34249"/>
    <cellStyle name="ColStyle3 3 4 21 2 3" xfId="34250"/>
    <cellStyle name="ColStyle3 3 4 21 3" xfId="34251"/>
    <cellStyle name="ColStyle3 3 4 21 4" xfId="34252"/>
    <cellStyle name="ColStyle3 3 4 21 5" xfId="34253"/>
    <cellStyle name="ColStyle3 3 4 22" xfId="34254"/>
    <cellStyle name="ColStyle3 3 4 22 2" xfId="34255"/>
    <cellStyle name="ColStyle3 3 4 22 2 2" xfId="34256"/>
    <cellStyle name="ColStyle3 3 4 22 2 3" xfId="34257"/>
    <cellStyle name="ColStyle3 3 4 22 3" xfId="34258"/>
    <cellStyle name="ColStyle3 3 4 22 4" xfId="34259"/>
    <cellStyle name="ColStyle3 3 4 23" xfId="34260"/>
    <cellStyle name="ColStyle3 3 4 23 2" xfId="34261"/>
    <cellStyle name="ColStyle3 3 4 23 3" xfId="34262"/>
    <cellStyle name="ColStyle3 3 4 24" xfId="34263"/>
    <cellStyle name="ColStyle3 3 4 24 2" xfId="34264"/>
    <cellStyle name="ColStyle3 3 4 25" xfId="34265"/>
    <cellStyle name="ColStyle3 3 4 25 2" xfId="34266"/>
    <cellStyle name="ColStyle3 3 4 26" xfId="34267"/>
    <cellStyle name="ColStyle3 3 4 27" xfId="34268"/>
    <cellStyle name="ColStyle3 3 4 28" xfId="34269"/>
    <cellStyle name="ColStyle3 3 4 29" xfId="34270"/>
    <cellStyle name="ColStyle3 3 4 3" xfId="34271"/>
    <cellStyle name="ColStyle3 3 4 3 2" xfId="34272"/>
    <cellStyle name="ColStyle3 3 4 3 2 2" xfId="34273"/>
    <cellStyle name="ColStyle3 3 4 3 2 3" xfId="34274"/>
    <cellStyle name="ColStyle3 3 4 3 3" xfId="34275"/>
    <cellStyle name="ColStyle3 3 4 3 4" xfId="34276"/>
    <cellStyle name="ColStyle3 3 4 3 5" xfId="34277"/>
    <cellStyle name="ColStyle3 3 4 30" xfId="34278"/>
    <cellStyle name="ColStyle3 3 4 4" xfId="34279"/>
    <cellStyle name="ColStyle3 3 4 4 2" xfId="34280"/>
    <cellStyle name="ColStyle3 3 4 4 2 2" xfId="34281"/>
    <cellStyle name="ColStyle3 3 4 4 2 3" xfId="34282"/>
    <cellStyle name="ColStyle3 3 4 4 3" xfId="34283"/>
    <cellStyle name="ColStyle3 3 4 4 4" xfId="34284"/>
    <cellStyle name="ColStyle3 3 4 4 5" xfId="34285"/>
    <cellStyle name="ColStyle3 3 4 5" xfId="34286"/>
    <cellStyle name="ColStyle3 3 4 5 2" xfId="34287"/>
    <cellStyle name="ColStyle3 3 4 5 2 2" xfId="34288"/>
    <cellStyle name="ColStyle3 3 4 5 2 3" xfId="34289"/>
    <cellStyle name="ColStyle3 3 4 5 3" xfId="34290"/>
    <cellStyle name="ColStyle3 3 4 5 4" xfId="34291"/>
    <cellStyle name="ColStyle3 3 4 5 5" xfId="34292"/>
    <cellStyle name="ColStyle3 3 4 6" xfId="34293"/>
    <cellStyle name="ColStyle3 3 4 6 2" xfId="34294"/>
    <cellStyle name="ColStyle3 3 4 6 2 2" xfId="34295"/>
    <cellStyle name="ColStyle3 3 4 6 2 3" xfId="34296"/>
    <cellStyle name="ColStyle3 3 4 6 3" xfId="34297"/>
    <cellStyle name="ColStyle3 3 4 6 4" xfId="34298"/>
    <cellStyle name="ColStyle3 3 4 6 5" xfId="34299"/>
    <cellStyle name="ColStyle3 3 4 7" xfId="34300"/>
    <cellStyle name="ColStyle3 3 4 7 2" xfId="34301"/>
    <cellStyle name="ColStyle3 3 4 7 2 2" xfId="34302"/>
    <cellStyle name="ColStyle3 3 4 7 2 3" xfId="34303"/>
    <cellStyle name="ColStyle3 3 4 7 3" xfId="34304"/>
    <cellStyle name="ColStyle3 3 4 7 4" xfId="34305"/>
    <cellStyle name="ColStyle3 3 4 7 5" xfId="34306"/>
    <cellStyle name="ColStyle3 3 4 8" xfId="34307"/>
    <cellStyle name="ColStyle3 3 4 8 2" xfId="34308"/>
    <cellStyle name="ColStyle3 3 4 8 2 2" xfId="34309"/>
    <cellStyle name="ColStyle3 3 4 8 2 3" xfId="34310"/>
    <cellStyle name="ColStyle3 3 4 8 3" xfId="34311"/>
    <cellStyle name="ColStyle3 3 4 8 4" xfId="34312"/>
    <cellStyle name="ColStyle3 3 4 8 5" xfId="34313"/>
    <cellStyle name="ColStyle3 3 4 9" xfId="34314"/>
    <cellStyle name="ColStyle3 3 4 9 2" xfId="34315"/>
    <cellStyle name="ColStyle3 3 4 9 2 2" xfId="34316"/>
    <cellStyle name="ColStyle3 3 4 9 2 3" xfId="34317"/>
    <cellStyle name="ColStyle3 3 4 9 3" xfId="34318"/>
    <cellStyle name="ColStyle3 3 4 9 4" xfId="34319"/>
    <cellStyle name="ColStyle3 3 4 9 5" xfId="34320"/>
    <cellStyle name="ColStyle3 3 5" xfId="34321"/>
    <cellStyle name="ColStyle3 3 5 2" xfId="34322"/>
    <cellStyle name="ColStyle3 3 5 2 2" xfId="34323"/>
    <cellStyle name="ColStyle3 3 5 2 3" xfId="34324"/>
    <cellStyle name="ColStyle3 3 5 3" xfId="34325"/>
    <cellStyle name="ColStyle3 3 5 3 2" xfId="34326"/>
    <cellStyle name="ColStyle3 3 5 4" xfId="34327"/>
    <cellStyle name="ColStyle3 3 5 4 2" xfId="34328"/>
    <cellStyle name="ColStyle3 3 5 5" xfId="34329"/>
    <cellStyle name="ColStyle3 3 5 6" xfId="34330"/>
    <cellStyle name="ColStyle3 3 5 7" xfId="34331"/>
    <cellStyle name="ColStyle3 3 5 8" xfId="34332"/>
    <cellStyle name="ColStyle3 3 5 9" xfId="34333"/>
    <cellStyle name="ColStyle3 3 6" xfId="34334"/>
    <cellStyle name="ColStyle3 3 6 2" xfId="34335"/>
    <cellStyle name="ColStyle3 3 6 2 2" xfId="34336"/>
    <cellStyle name="ColStyle3 3 6 2 3" xfId="34337"/>
    <cellStyle name="ColStyle3 3 6 3" xfId="34338"/>
    <cellStyle name="ColStyle3 3 6 3 2" xfId="34339"/>
    <cellStyle name="ColStyle3 3 6 4" xfId="34340"/>
    <cellStyle name="ColStyle3 3 6 4 2" xfId="34341"/>
    <cellStyle name="ColStyle3 3 6 5" xfId="34342"/>
    <cellStyle name="ColStyle3 3 6 6" xfId="34343"/>
    <cellStyle name="ColStyle3 3 6 7" xfId="34344"/>
    <cellStyle name="ColStyle3 3 6 8" xfId="34345"/>
    <cellStyle name="ColStyle3 3 6 9" xfId="34346"/>
    <cellStyle name="ColStyle3 3 7" xfId="34347"/>
    <cellStyle name="ColStyle3 3 7 2" xfId="34348"/>
    <cellStyle name="ColStyle3 3 7 2 2" xfId="34349"/>
    <cellStyle name="ColStyle3 3 7 2 3" xfId="34350"/>
    <cellStyle name="ColStyle3 3 7 3" xfId="34351"/>
    <cellStyle name="ColStyle3 3 7 4" xfId="34352"/>
    <cellStyle name="ColStyle3 3 7 5" xfId="34353"/>
    <cellStyle name="ColStyle3 3 8" xfId="34354"/>
    <cellStyle name="ColStyle3 3 8 2" xfId="34355"/>
    <cellStyle name="ColStyle3 3 8 2 2" xfId="34356"/>
    <cellStyle name="ColStyle3 3 8 2 3" xfId="34357"/>
    <cellStyle name="ColStyle3 3 8 3" xfId="34358"/>
    <cellStyle name="ColStyle3 3 8 4" xfId="34359"/>
    <cellStyle name="ColStyle3 3 8 5" xfId="34360"/>
    <cellStyle name="ColStyle3 3 9" xfId="34361"/>
    <cellStyle name="ColStyle3 3 9 2" xfId="34362"/>
    <cellStyle name="ColStyle3 3 9 2 2" xfId="34363"/>
    <cellStyle name="ColStyle3 3 9 2 3" xfId="34364"/>
    <cellStyle name="ColStyle3 3 9 3" xfId="34365"/>
    <cellStyle name="ColStyle3 3 9 4" xfId="34366"/>
    <cellStyle name="ColStyle3 3 9 5" xfId="34367"/>
    <cellStyle name="ColStyle3 30" xfId="34368"/>
    <cellStyle name="ColStyle3 30 2" xfId="34369"/>
    <cellStyle name="ColStyle3 30 2 2" xfId="34370"/>
    <cellStyle name="ColStyle3 30 2 2 2" xfId="34371"/>
    <cellStyle name="ColStyle3 30 2 2 2 2" xfId="34372"/>
    <cellStyle name="ColStyle3 30 2 2 2 3" xfId="34373"/>
    <cellStyle name="ColStyle3 30 2 2 3" xfId="34374"/>
    <cellStyle name="ColStyle3 30 2 2 4" xfId="34375"/>
    <cellStyle name="ColStyle3 30 2 3" xfId="34376"/>
    <cellStyle name="ColStyle3 30 2 3 2" xfId="34377"/>
    <cellStyle name="ColStyle3 30 2 3 3" xfId="34378"/>
    <cellStyle name="ColStyle3 30 2 4" xfId="34379"/>
    <cellStyle name="ColStyle3 30 2 4 2" xfId="34380"/>
    <cellStyle name="ColStyle3 30 2 5" xfId="34381"/>
    <cellStyle name="ColStyle3 30 3" xfId="34382"/>
    <cellStyle name="ColStyle3 30 3 2" xfId="34383"/>
    <cellStyle name="ColStyle3 30 3 2 2" xfId="34384"/>
    <cellStyle name="ColStyle3 30 3 2 3" xfId="34385"/>
    <cellStyle name="ColStyle3 30 3 3" xfId="34386"/>
    <cellStyle name="ColStyle3 30 3 4" xfId="34387"/>
    <cellStyle name="ColStyle3 30 4" xfId="34388"/>
    <cellStyle name="ColStyle3 30 4 2" xfId="34389"/>
    <cellStyle name="ColStyle3 30 4 3" xfId="34390"/>
    <cellStyle name="ColStyle3 30 5" xfId="34391"/>
    <cellStyle name="ColStyle3 30 5 2" xfId="34392"/>
    <cellStyle name="ColStyle3 30 6" xfId="34393"/>
    <cellStyle name="ColStyle3 31" xfId="34394"/>
    <cellStyle name="ColStyle3 31 2" xfId="34395"/>
    <cellStyle name="ColStyle3 31 2 2" xfId="34396"/>
    <cellStyle name="ColStyle3 31 2 2 2" xfId="34397"/>
    <cellStyle name="ColStyle3 31 2 2 2 2" xfId="34398"/>
    <cellStyle name="ColStyle3 31 2 2 2 3" xfId="34399"/>
    <cellStyle name="ColStyle3 31 2 2 3" xfId="34400"/>
    <cellStyle name="ColStyle3 31 2 2 4" xfId="34401"/>
    <cellStyle name="ColStyle3 31 2 3" xfId="34402"/>
    <cellStyle name="ColStyle3 31 2 3 2" xfId="34403"/>
    <cellStyle name="ColStyle3 31 2 3 3" xfId="34404"/>
    <cellStyle name="ColStyle3 31 2 4" xfId="34405"/>
    <cellStyle name="ColStyle3 31 2 4 2" xfId="34406"/>
    <cellStyle name="ColStyle3 31 2 5" xfId="34407"/>
    <cellStyle name="ColStyle3 31 3" xfId="34408"/>
    <cellStyle name="ColStyle3 31 3 2" xfId="34409"/>
    <cellStyle name="ColStyle3 31 3 2 2" xfId="34410"/>
    <cellStyle name="ColStyle3 31 3 2 3" xfId="34411"/>
    <cellStyle name="ColStyle3 31 3 3" xfId="34412"/>
    <cellStyle name="ColStyle3 31 3 4" xfId="34413"/>
    <cellStyle name="ColStyle3 31 4" xfId="34414"/>
    <cellStyle name="ColStyle3 31 4 2" xfId="34415"/>
    <cellStyle name="ColStyle3 31 4 3" xfId="34416"/>
    <cellStyle name="ColStyle3 31 5" xfId="34417"/>
    <cellStyle name="ColStyle3 31 5 2" xfId="34418"/>
    <cellStyle name="ColStyle3 31 6" xfId="34419"/>
    <cellStyle name="ColStyle3 32" xfId="34420"/>
    <cellStyle name="ColStyle3 32 2" xfId="34421"/>
    <cellStyle name="ColStyle3 32 2 2" xfId="34422"/>
    <cellStyle name="ColStyle3 32 2 2 2" xfId="34423"/>
    <cellStyle name="ColStyle3 32 2 2 2 2" xfId="34424"/>
    <cellStyle name="ColStyle3 32 2 2 2 3" xfId="34425"/>
    <cellStyle name="ColStyle3 32 2 2 3" xfId="34426"/>
    <cellStyle name="ColStyle3 32 2 2 4" xfId="34427"/>
    <cellStyle name="ColStyle3 32 2 3" xfId="34428"/>
    <cellStyle name="ColStyle3 32 2 3 2" xfId="34429"/>
    <cellStyle name="ColStyle3 32 2 3 3" xfId="34430"/>
    <cellStyle name="ColStyle3 32 2 4" xfId="34431"/>
    <cellStyle name="ColStyle3 32 2 4 2" xfId="34432"/>
    <cellStyle name="ColStyle3 32 2 5" xfId="34433"/>
    <cellStyle name="ColStyle3 32 3" xfId="34434"/>
    <cellStyle name="ColStyle3 32 3 2" xfId="34435"/>
    <cellStyle name="ColStyle3 32 3 2 2" xfId="34436"/>
    <cellStyle name="ColStyle3 32 3 2 3" xfId="34437"/>
    <cellStyle name="ColStyle3 32 3 3" xfId="34438"/>
    <cellStyle name="ColStyle3 32 3 4" xfId="34439"/>
    <cellStyle name="ColStyle3 32 4" xfId="34440"/>
    <cellStyle name="ColStyle3 32 4 2" xfId="34441"/>
    <cellStyle name="ColStyle3 32 4 3" xfId="34442"/>
    <cellStyle name="ColStyle3 32 5" xfId="34443"/>
    <cellStyle name="ColStyle3 32 5 2" xfId="34444"/>
    <cellStyle name="ColStyle3 32 6" xfId="34445"/>
    <cellStyle name="ColStyle3 33" xfId="34446"/>
    <cellStyle name="ColStyle3 33 2" xfId="34447"/>
    <cellStyle name="ColStyle3 33 2 2" xfId="34448"/>
    <cellStyle name="ColStyle3 33 2 2 2" xfId="34449"/>
    <cellStyle name="ColStyle3 33 2 2 2 2" xfId="34450"/>
    <cellStyle name="ColStyle3 33 2 2 2 3" xfId="34451"/>
    <cellStyle name="ColStyle3 33 2 2 3" xfId="34452"/>
    <cellStyle name="ColStyle3 33 2 2 4" xfId="34453"/>
    <cellStyle name="ColStyle3 33 2 3" xfId="34454"/>
    <cellStyle name="ColStyle3 33 2 3 2" xfId="34455"/>
    <cellStyle name="ColStyle3 33 2 3 3" xfId="34456"/>
    <cellStyle name="ColStyle3 33 2 4" xfId="34457"/>
    <cellStyle name="ColStyle3 33 2 4 2" xfId="34458"/>
    <cellStyle name="ColStyle3 33 2 5" xfId="34459"/>
    <cellStyle name="ColStyle3 33 3" xfId="34460"/>
    <cellStyle name="ColStyle3 33 3 2" xfId="34461"/>
    <cellStyle name="ColStyle3 33 3 2 2" xfId="34462"/>
    <cellStyle name="ColStyle3 33 3 2 3" xfId="34463"/>
    <cellStyle name="ColStyle3 33 3 3" xfId="34464"/>
    <cellStyle name="ColStyle3 33 3 4" xfId="34465"/>
    <cellStyle name="ColStyle3 33 4" xfId="34466"/>
    <cellStyle name="ColStyle3 33 4 2" xfId="34467"/>
    <cellStyle name="ColStyle3 33 4 3" xfId="34468"/>
    <cellStyle name="ColStyle3 33 5" xfId="34469"/>
    <cellStyle name="ColStyle3 33 5 2" xfId="34470"/>
    <cellStyle name="ColStyle3 33 6" xfId="34471"/>
    <cellStyle name="ColStyle3 34" xfId="34472"/>
    <cellStyle name="ColStyle3 34 2" xfId="34473"/>
    <cellStyle name="ColStyle3 34 2 2" xfId="34474"/>
    <cellStyle name="ColStyle3 34 2 2 2" xfId="34475"/>
    <cellStyle name="ColStyle3 34 2 2 2 2" xfId="34476"/>
    <cellStyle name="ColStyle3 34 2 2 2 3" xfId="34477"/>
    <cellStyle name="ColStyle3 34 2 2 3" xfId="34478"/>
    <cellStyle name="ColStyle3 34 2 2 4" xfId="34479"/>
    <cellStyle name="ColStyle3 34 2 3" xfId="34480"/>
    <cellStyle name="ColStyle3 34 2 3 2" xfId="34481"/>
    <cellStyle name="ColStyle3 34 2 3 3" xfId="34482"/>
    <cellStyle name="ColStyle3 34 2 4" xfId="34483"/>
    <cellStyle name="ColStyle3 34 2 4 2" xfId="34484"/>
    <cellStyle name="ColStyle3 34 2 5" xfId="34485"/>
    <cellStyle name="ColStyle3 34 3" xfId="34486"/>
    <cellStyle name="ColStyle3 34 3 2" xfId="34487"/>
    <cellStyle name="ColStyle3 34 3 2 2" xfId="34488"/>
    <cellStyle name="ColStyle3 34 3 2 3" xfId="34489"/>
    <cellStyle name="ColStyle3 34 3 3" xfId="34490"/>
    <cellStyle name="ColStyle3 34 3 4" xfId="34491"/>
    <cellStyle name="ColStyle3 34 4" xfId="34492"/>
    <cellStyle name="ColStyle3 34 4 2" xfId="34493"/>
    <cellStyle name="ColStyle3 34 4 3" xfId="34494"/>
    <cellStyle name="ColStyle3 34 5" xfId="34495"/>
    <cellStyle name="ColStyle3 34 5 2" xfId="34496"/>
    <cellStyle name="ColStyle3 34 6" xfId="34497"/>
    <cellStyle name="ColStyle3 35" xfId="34498"/>
    <cellStyle name="ColStyle3 35 2" xfId="34499"/>
    <cellStyle name="ColStyle3 35 2 2" xfId="34500"/>
    <cellStyle name="ColStyle3 35 2 2 2" xfId="34501"/>
    <cellStyle name="ColStyle3 35 2 2 2 2" xfId="34502"/>
    <cellStyle name="ColStyle3 35 2 2 2 3" xfId="34503"/>
    <cellStyle name="ColStyle3 35 2 2 3" xfId="34504"/>
    <cellStyle name="ColStyle3 35 2 2 4" xfId="34505"/>
    <cellStyle name="ColStyle3 35 2 3" xfId="34506"/>
    <cellStyle name="ColStyle3 35 2 3 2" xfId="34507"/>
    <cellStyle name="ColStyle3 35 2 3 3" xfId="34508"/>
    <cellStyle name="ColStyle3 35 2 4" xfId="34509"/>
    <cellStyle name="ColStyle3 35 2 4 2" xfId="34510"/>
    <cellStyle name="ColStyle3 35 2 5" xfId="34511"/>
    <cellStyle name="ColStyle3 35 3" xfId="34512"/>
    <cellStyle name="ColStyle3 35 3 2" xfId="34513"/>
    <cellStyle name="ColStyle3 35 3 2 2" xfId="34514"/>
    <cellStyle name="ColStyle3 35 3 2 3" xfId="34515"/>
    <cellStyle name="ColStyle3 35 3 3" xfId="34516"/>
    <cellStyle name="ColStyle3 35 3 4" xfId="34517"/>
    <cellStyle name="ColStyle3 35 4" xfId="34518"/>
    <cellStyle name="ColStyle3 35 4 2" xfId="34519"/>
    <cellStyle name="ColStyle3 35 4 3" xfId="34520"/>
    <cellStyle name="ColStyle3 35 5" xfId="34521"/>
    <cellStyle name="ColStyle3 35 5 2" xfId="34522"/>
    <cellStyle name="ColStyle3 35 6" xfId="34523"/>
    <cellStyle name="ColStyle3 36" xfId="34524"/>
    <cellStyle name="ColStyle3 36 2" xfId="34525"/>
    <cellStyle name="ColStyle3 36 2 2" xfId="34526"/>
    <cellStyle name="ColStyle3 36 2 2 2" xfId="34527"/>
    <cellStyle name="ColStyle3 36 2 2 3" xfId="34528"/>
    <cellStyle name="ColStyle3 36 2 3" xfId="34529"/>
    <cellStyle name="ColStyle3 36 2 4" xfId="34530"/>
    <cellStyle name="ColStyle3 36 3" xfId="34531"/>
    <cellStyle name="ColStyle3 36 3 2" xfId="34532"/>
    <cellStyle name="ColStyle3 36 3 3" xfId="34533"/>
    <cellStyle name="ColStyle3 36 4" xfId="34534"/>
    <cellStyle name="ColStyle3 36 4 2" xfId="34535"/>
    <cellStyle name="ColStyle3 36 5" xfId="34536"/>
    <cellStyle name="ColStyle3 37" xfId="34537"/>
    <cellStyle name="ColStyle3 37 2" xfId="34538"/>
    <cellStyle name="ColStyle3 37 2 2" xfId="34539"/>
    <cellStyle name="ColStyle3 37 2 2 2" xfId="34540"/>
    <cellStyle name="ColStyle3 37 2 2 3" xfId="34541"/>
    <cellStyle name="ColStyle3 37 2 3" xfId="34542"/>
    <cellStyle name="ColStyle3 37 2 4" xfId="34543"/>
    <cellStyle name="ColStyle3 37 3" xfId="34544"/>
    <cellStyle name="ColStyle3 37 3 2" xfId="34545"/>
    <cellStyle name="ColStyle3 37 3 3" xfId="34546"/>
    <cellStyle name="ColStyle3 37 4" xfId="34547"/>
    <cellStyle name="ColStyle3 37 4 2" xfId="34548"/>
    <cellStyle name="ColStyle3 37 5" xfId="34549"/>
    <cellStyle name="ColStyle3 38" xfId="34550"/>
    <cellStyle name="ColStyle3 38 2" xfId="34551"/>
    <cellStyle name="ColStyle3 38 2 2" xfId="34552"/>
    <cellStyle name="ColStyle3 38 2 3" xfId="34553"/>
    <cellStyle name="ColStyle3 38 3" xfId="34554"/>
    <cellStyle name="ColStyle3 38 4" xfId="34555"/>
    <cellStyle name="ColStyle3 39" xfId="34556"/>
    <cellStyle name="ColStyle3 39 2" xfId="34557"/>
    <cellStyle name="ColStyle3 39 3" xfId="34558"/>
    <cellStyle name="ColStyle3 4" xfId="34559"/>
    <cellStyle name="ColStyle3 4 10" xfId="34560"/>
    <cellStyle name="ColStyle3 4 11" xfId="34561"/>
    <cellStyle name="ColStyle3 4 12" xfId="34562"/>
    <cellStyle name="ColStyle3 4 13" xfId="34563"/>
    <cellStyle name="ColStyle3 4 2" xfId="34564"/>
    <cellStyle name="ColStyle3 4 2 10" xfId="34565"/>
    <cellStyle name="ColStyle3 4 2 10 2" xfId="34566"/>
    <cellStyle name="ColStyle3 4 2 10 2 2" xfId="34567"/>
    <cellStyle name="ColStyle3 4 2 10 2 3" xfId="34568"/>
    <cellStyle name="ColStyle3 4 2 10 3" xfId="34569"/>
    <cellStyle name="ColStyle3 4 2 10 4" xfId="34570"/>
    <cellStyle name="ColStyle3 4 2 10 5" xfId="34571"/>
    <cellStyle name="ColStyle3 4 2 11" xfId="34572"/>
    <cellStyle name="ColStyle3 4 2 11 2" xfId="34573"/>
    <cellStyle name="ColStyle3 4 2 11 2 2" xfId="34574"/>
    <cellStyle name="ColStyle3 4 2 11 2 3" xfId="34575"/>
    <cellStyle name="ColStyle3 4 2 11 3" xfId="34576"/>
    <cellStyle name="ColStyle3 4 2 11 4" xfId="34577"/>
    <cellStyle name="ColStyle3 4 2 11 5" xfId="34578"/>
    <cellStyle name="ColStyle3 4 2 12" xfId="34579"/>
    <cellStyle name="ColStyle3 4 2 12 2" xfId="34580"/>
    <cellStyle name="ColStyle3 4 2 12 2 2" xfId="34581"/>
    <cellStyle name="ColStyle3 4 2 12 2 3" xfId="34582"/>
    <cellStyle name="ColStyle3 4 2 12 3" xfId="34583"/>
    <cellStyle name="ColStyle3 4 2 12 4" xfId="34584"/>
    <cellStyle name="ColStyle3 4 2 12 5" xfId="34585"/>
    <cellStyle name="ColStyle3 4 2 13" xfId="34586"/>
    <cellStyle name="ColStyle3 4 2 13 2" xfId="34587"/>
    <cellStyle name="ColStyle3 4 2 13 2 2" xfId="34588"/>
    <cellStyle name="ColStyle3 4 2 13 2 3" xfId="34589"/>
    <cellStyle name="ColStyle3 4 2 13 3" xfId="34590"/>
    <cellStyle name="ColStyle3 4 2 13 4" xfId="34591"/>
    <cellStyle name="ColStyle3 4 2 13 5" xfId="34592"/>
    <cellStyle name="ColStyle3 4 2 14" xfId="34593"/>
    <cellStyle name="ColStyle3 4 2 14 2" xfId="34594"/>
    <cellStyle name="ColStyle3 4 2 14 2 2" xfId="34595"/>
    <cellStyle name="ColStyle3 4 2 14 2 3" xfId="34596"/>
    <cellStyle name="ColStyle3 4 2 14 3" xfId="34597"/>
    <cellStyle name="ColStyle3 4 2 14 4" xfId="34598"/>
    <cellStyle name="ColStyle3 4 2 14 5" xfId="34599"/>
    <cellStyle name="ColStyle3 4 2 15" xfId="34600"/>
    <cellStyle name="ColStyle3 4 2 15 2" xfId="34601"/>
    <cellStyle name="ColStyle3 4 2 15 2 2" xfId="34602"/>
    <cellStyle name="ColStyle3 4 2 15 2 3" xfId="34603"/>
    <cellStyle name="ColStyle3 4 2 15 3" xfId="34604"/>
    <cellStyle name="ColStyle3 4 2 15 4" xfId="34605"/>
    <cellStyle name="ColStyle3 4 2 15 5" xfId="34606"/>
    <cellStyle name="ColStyle3 4 2 16" xfId="34607"/>
    <cellStyle name="ColStyle3 4 2 16 2" xfId="34608"/>
    <cellStyle name="ColStyle3 4 2 16 2 2" xfId="34609"/>
    <cellStyle name="ColStyle3 4 2 16 2 3" xfId="34610"/>
    <cellStyle name="ColStyle3 4 2 16 3" xfId="34611"/>
    <cellStyle name="ColStyle3 4 2 16 4" xfId="34612"/>
    <cellStyle name="ColStyle3 4 2 16 5" xfId="34613"/>
    <cellStyle name="ColStyle3 4 2 17" xfId="34614"/>
    <cellStyle name="ColStyle3 4 2 17 2" xfId="34615"/>
    <cellStyle name="ColStyle3 4 2 17 2 2" xfId="34616"/>
    <cellStyle name="ColStyle3 4 2 17 2 3" xfId="34617"/>
    <cellStyle name="ColStyle3 4 2 17 3" xfId="34618"/>
    <cellStyle name="ColStyle3 4 2 17 4" xfId="34619"/>
    <cellStyle name="ColStyle3 4 2 17 5" xfId="34620"/>
    <cellStyle name="ColStyle3 4 2 18" xfId="34621"/>
    <cellStyle name="ColStyle3 4 2 18 2" xfId="34622"/>
    <cellStyle name="ColStyle3 4 2 18 2 2" xfId="34623"/>
    <cellStyle name="ColStyle3 4 2 18 2 3" xfId="34624"/>
    <cellStyle name="ColStyle3 4 2 18 3" xfId="34625"/>
    <cellStyle name="ColStyle3 4 2 18 4" xfId="34626"/>
    <cellStyle name="ColStyle3 4 2 18 5" xfId="34627"/>
    <cellStyle name="ColStyle3 4 2 19" xfId="34628"/>
    <cellStyle name="ColStyle3 4 2 19 2" xfId="34629"/>
    <cellStyle name="ColStyle3 4 2 19 2 2" xfId="34630"/>
    <cellStyle name="ColStyle3 4 2 19 2 3" xfId="34631"/>
    <cellStyle name="ColStyle3 4 2 19 3" xfId="34632"/>
    <cellStyle name="ColStyle3 4 2 19 4" xfId="34633"/>
    <cellStyle name="ColStyle3 4 2 19 5" xfId="34634"/>
    <cellStyle name="ColStyle3 4 2 2" xfId="34635"/>
    <cellStyle name="ColStyle3 4 2 2 2" xfId="34636"/>
    <cellStyle name="ColStyle3 4 2 2 2 2" xfId="34637"/>
    <cellStyle name="ColStyle3 4 2 2 2 2 2" xfId="34638"/>
    <cellStyle name="ColStyle3 4 2 2 2 2 3" xfId="34639"/>
    <cellStyle name="ColStyle3 4 2 2 2 3" xfId="34640"/>
    <cellStyle name="ColStyle3 4 2 2 2 4" xfId="34641"/>
    <cellStyle name="ColStyle3 4 2 2 3" xfId="34642"/>
    <cellStyle name="ColStyle3 4 2 2 3 2" xfId="34643"/>
    <cellStyle name="ColStyle3 4 2 2 3 3" xfId="34644"/>
    <cellStyle name="ColStyle3 4 2 2 4" xfId="34645"/>
    <cellStyle name="ColStyle3 4 2 2 5" xfId="34646"/>
    <cellStyle name="ColStyle3 4 2 2 6" xfId="34647"/>
    <cellStyle name="ColStyle3 4 2 20" xfId="34648"/>
    <cellStyle name="ColStyle3 4 2 20 2" xfId="34649"/>
    <cellStyle name="ColStyle3 4 2 20 2 2" xfId="34650"/>
    <cellStyle name="ColStyle3 4 2 20 2 3" xfId="34651"/>
    <cellStyle name="ColStyle3 4 2 20 3" xfId="34652"/>
    <cellStyle name="ColStyle3 4 2 20 4" xfId="34653"/>
    <cellStyle name="ColStyle3 4 2 20 5" xfId="34654"/>
    <cellStyle name="ColStyle3 4 2 21" xfId="34655"/>
    <cellStyle name="ColStyle3 4 2 21 2" xfId="34656"/>
    <cellStyle name="ColStyle3 4 2 21 2 2" xfId="34657"/>
    <cellStyle name="ColStyle3 4 2 21 2 3" xfId="34658"/>
    <cellStyle name="ColStyle3 4 2 21 3" xfId="34659"/>
    <cellStyle name="ColStyle3 4 2 21 4" xfId="34660"/>
    <cellStyle name="ColStyle3 4 2 21 5" xfId="34661"/>
    <cellStyle name="ColStyle3 4 2 22" xfId="34662"/>
    <cellStyle name="ColStyle3 4 2 22 2" xfId="34663"/>
    <cellStyle name="ColStyle3 4 2 22 2 2" xfId="34664"/>
    <cellStyle name="ColStyle3 4 2 22 2 3" xfId="34665"/>
    <cellStyle name="ColStyle3 4 2 22 3" xfId="34666"/>
    <cellStyle name="ColStyle3 4 2 22 4" xfId="34667"/>
    <cellStyle name="ColStyle3 4 2 23" xfId="34668"/>
    <cellStyle name="ColStyle3 4 2 23 2" xfId="34669"/>
    <cellStyle name="ColStyle3 4 2 23 3" xfId="34670"/>
    <cellStyle name="ColStyle3 4 2 24" xfId="34671"/>
    <cellStyle name="ColStyle3 4 2 24 2" xfId="34672"/>
    <cellStyle name="ColStyle3 4 2 24 3" xfId="34673"/>
    <cellStyle name="ColStyle3 4 2 25" xfId="34674"/>
    <cellStyle name="ColStyle3 4 2 25 2" xfId="34675"/>
    <cellStyle name="ColStyle3 4 2 26" xfId="34676"/>
    <cellStyle name="ColStyle3 4 2 27" xfId="34677"/>
    <cellStyle name="ColStyle3 4 2 28" xfId="34678"/>
    <cellStyle name="ColStyle3 4 2 29" xfId="34679"/>
    <cellStyle name="ColStyle3 4 2 3" xfId="34680"/>
    <cellStyle name="ColStyle3 4 2 3 2" xfId="34681"/>
    <cellStyle name="ColStyle3 4 2 3 2 2" xfId="34682"/>
    <cellStyle name="ColStyle3 4 2 3 2 3" xfId="34683"/>
    <cellStyle name="ColStyle3 4 2 3 3" xfId="34684"/>
    <cellStyle name="ColStyle3 4 2 3 4" xfId="34685"/>
    <cellStyle name="ColStyle3 4 2 3 5" xfId="34686"/>
    <cellStyle name="ColStyle3 4 2 30" xfId="34687"/>
    <cellStyle name="ColStyle3 4 2 4" xfId="34688"/>
    <cellStyle name="ColStyle3 4 2 4 2" xfId="34689"/>
    <cellStyle name="ColStyle3 4 2 4 2 2" xfId="34690"/>
    <cellStyle name="ColStyle3 4 2 4 2 3" xfId="34691"/>
    <cellStyle name="ColStyle3 4 2 4 3" xfId="34692"/>
    <cellStyle name="ColStyle3 4 2 4 4" xfId="34693"/>
    <cellStyle name="ColStyle3 4 2 4 5" xfId="34694"/>
    <cellStyle name="ColStyle3 4 2 5" xfId="34695"/>
    <cellStyle name="ColStyle3 4 2 5 2" xfId="34696"/>
    <cellStyle name="ColStyle3 4 2 5 2 2" xfId="34697"/>
    <cellStyle name="ColStyle3 4 2 5 2 3" xfId="34698"/>
    <cellStyle name="ColStyle3 4 2 5 3" xfId="34699"/>
    <cellStyle name="ColStyle3 4 2 5 4" xfId="34700"/>
    <cellStyle name="ColStyle3 4 2 5 5" xfId="34701"/>
    <cellStyle name="ColStyle3 4 2 6" xfId="34702"/>
    <cellStyle name="ColStyle3 4 2 6 2" xfId="34703"/>
    <cellStyle name="ColStyle3 4 2 6 2 2" xfId="34704"/>
    <cellStyle name="ColStyle3 4 2 6 2 3" xfId="34705"/>
    <cellStyle name="ColStyle3 4 2 6 3" xfId="34706"/>
    <cellStyle name="ColStyle3 4 2 6 4" xfId="34707"/>
    <cellStyle name="ColStyle3 4 2 6 5" xfId="34708"/>
    <cellStyle name="ColStyle3 4 2 7" xfId="34709"/>
    <cellStyle name="ColStyle3 4 2 7 2" xfId="34710"/>
    <cellStyle name="ColStyle3 4 2 7 2 2" xfId="34711"/>
    <cellStyle name="ColStyle3 4 2 7 2 3" xfId="34712"/>
    <cellStyle name="ColStyle3 4 2 7 3" xfId="34713"/>
    <cellStyle name="ColStyle3 4 2 7 4" xfId="34714"/>
    <cellStyle name="ColStyle3 4 2 7 5" xfId="34715"/>
    <cellStyle name="ColStyle3 4 2 8" xfId="34716"/>
    <cellStyle name="ColStyle3 4 2 8 2" xfId="34717"/>
    <cellStyle name="ColStyle3 4 2 8 2 2" xfId="34718"/>
    <cellStyle name="ColStyle3 4 2 8 2 3" xfId="34719"/>
    <cellStyle name="ColStyle3 4 2 8 3" xfId="34720"/>
    <cellStyle name="ColStyle3 4 2 8 4" xfId="34721"/>
    <cellStyle name="ColStyle3 4 2 8 5" xfId="34722"/>
    <cellStyle name="ColStyle3 4 2 9" xfId="34723"/>
    <cellStyle name="ColStyle3 4 2 9 2" xfId="34724"/>
    <cellStyle name="ColStyle3 4 2 9 2 2" xfId="34725"/>
    <cellStyle name="ColStyle3 4 2 9 2 3" xfId="34726"/>
    <cellStyle name="ColStyle3 4 2 9 3" xfId="34727"/>
    <cellStyle name="ColStyle3 4 2 9 4" xfId="34728"/>
    <cellStyle name="ColStyle3 4 2 9 5" xfId="34729"/>
    <cellStyle name="ColStyle3 4 3" xfId="34730"/>
    <cellStyle name="ColStyle3 4 3 2" xfId="34731"/>
    <cellStyle name="ColStyle3 4 3 2 2" xfId="34732"/>
    <cellStyle name="ColStyle3 4 3 2 3" xfId="34733"/>
    <cellStyle name="ColStyle3 4 3 3" xfId="34734"/>
    <cellStyle name="ColStyle3 4 3 3 2" xfId="34735"/>
    <cellStyle name="ColStyle3 4 3 4" xfId="34736"/>
    <cellStyle name="ColStyle3 4 3 4 2" xfId="34737"/>
    <cellStyle name="ColStyle3 4 3 5" xfId="34738"/>
    <cellStyle name="ColStyle3 4 3 6" xfId="34739"/>
    <cellStyle name="ColStyle3 4 3 7" xfId="34740"/>
    <cellStyle name="ColStyle3 4 3 8" xfId="34741"/>
    <cellStyle name="ColStyle3 4 4" xfId="34742"/>
    <cellStyle name="ColStyle3 4 4 2" xfId="34743"/>
    <cellStyle name="ColStyle3 4 4 2 2" xfId="34744"/>
    <cellStyle name="ColStyle3 4 4 3" xfId="34745"/>
    <cellStyle name="ColStyle3 4 4 3 2" xfId="34746"/>
    <cellStyle name="ColStyle3 4 4 4" xfId="34747"/>
    <cellStyle name="ColStyle3 4 4 5" xfId="34748"/>
    <cellStyle name="ColStyle3 4 4 6" xfId="34749"/>
    <cellStyle name="ColStyle3 4 5" xfId="34750"/>
    <cellStyle name="ColStyle3 4 5 2" xfId="34751"/>
    <cellStyle name="ColStyle3 4 5 2 2" xfId="34752"/>
    <cellStyle name="ColStyle3 4 5 3" xfId="34753"/>
    <cellStyle name="ColStyle3 4 5 3 2" xfId="34754"/>
    <cellStyle name="ColStyle3 4 5 4" xfId="34755"/>
    <cellStyle name="ColStyle3 4 5 5" xfId="34756"/>
    <cellStyle name="ColStyle3 4 5 6" xfId="34757"/>
    <cellStyle name="ColStyle3 4 5 7" xfId="34758"/>
    <cellStyle name="ColStyle3 4 6" xfId="34759"/>
    <cellStyle name="ColStyle3 4 6 2" xfId="34760"/>
    <cellStyle name="ColStyle3 4 6 2 2" xfId="34761"/>
    <cellStyle name="ColStyle3 4 6 3" xfId="34762"/>
    <cellStyle name="ColStyle3 4 6 3 2" xfId="34763"/>
    <cellStyle name="ColStyle3 4 6 4" xfId="34764"/>
    <cellStyle name="ColStyle3 4 6 5" xfId="34765"/>
    <cellStyle name="ColStyle3 4 6 6" xfId="34766"/>
    <cellStyle name="ColStyle3 4 6 7" xfId="34767"/>
    <cellStyle name="ColStyle3 4 7" xfId="34768"/>
    <cellStyle name="ColStyle3 4 7 2" xfId="34769"/>
    <cellStyle name="ColStyle3 4 7 3" xfId="34770"/>
    <cellStyle name="ColStyle3 4 8" xfId="34771"/>
    <cellStyle name="ColStyle3 4 8 2" xfId="34772"/>
    <cellStyle name="ColStyle3 4 9" xfId="34773"/>
    <cellStyle name="ColStyle3 4 9 2" xfId="34774"/>
    <cellStyle name="ColStyle3 40" xfId="34775"/>
    <cellStyle name="ColStyle3 41" xfId="34776"/>
    <cellStyle name="ColStyle3 42" xfId="34777"/>
    <cellStyle name="ColStyle3 43" xfId="34778"/>
    <cellStyle name="ColStyle3 5" xfId="34779"/>
    <cellStyle name="ColStyle3 5 10" xfId="34780"/>
    <cellStyle name="ColStyle3 5 10 2" xfId="34781"/>
    <cellStyle name="ColStyle3 5 10 2 2" xfId="34782"/>
    <cellStyle name="ColStyle3 5 10 2 3" xfId="34783"/>
    <cellStyle name="ColStyle3 5 10 3" xfId="34784"/>
    <cellStyle name="ColStyle3 5 10 4" xfId="34785"/>
    <cellStyle name="ColStyle3 5 10 5" xfId="34786"/>
    <cellStyle name="ColStyle3 5 11" xfId="34787"/>
    <cellStyle name="ColStyle3 5 11 2" xfId="34788"/>
    <cellStyle name="ColStyle3 5 11 2 2" xfId="34789"/>
    <cellStyle name="ColStyle3 5 11 2 3" xfId="34790"/>
    <cellStyle name="ColStyle3 5 11 3" xfId="34791"/>
    <cellStyle name="ColStyle3 5 11 4" xfId="34792"/>
    <cellStyle name="ColStyle3 5 11 5" xfId="34793"/>
    <cellStyle name="ColStyle3 5 12" xfId="34794"/>
    <cellStyle name="ColStyle3 5 12 2" xfId="34795"/>
    <cellStyle name="ColStyle3 5 12 2 2" xfId="34796"/>
    <cellStyle name="ColStyle3 5 12 2 3" xfId="34797"/>
    <cellStyle name="ColStyle3 5 12 3" xfId="34798"/>
    <cellStyle name="ColStyle3 5 12 4" xfId="34799"/>
    <cellStyle name="ColStyle3 5 12 5" xfId="34800"/>
    <cellStyle name="ColStyle3 5 13" xfId="34801"/>
    <cellStyle name="ColStyle3 5 13 2" xfId="34802"/>
    <cellStyle name="ColStyle3 5 13 2 2" xfId="34803"/>
    <cellStyle name="ColStyle3 5 13 2 3" xfId="34804"/>
    <cellStyle name="ColStyle3 5 13 3" xfId="34805"/>
    <cellStyle name="ColStyle3 5 13 4" xfId="34806"/>
    <cellStyle name="ColStyle3 5 13 5" xfId="34807"/>
    <cellStyle name="ColStyle3 5 14" xfId="34808"/>
    <cellStyle name="ColStyle3 5 14 2" xfId="34809"/>
    <cellStyle name="ColStyle3 5 14 2 2" xfId="34810"/>
    <cellStyle name="ColStyle3 5 14 2 3" xfId="34811"/>
    <cellStyle name="ColStyle3 5 14 3" xfId="34812"/>
    <cellStyle name="ColStyle3 5 14 4" xfId="34813"/>
    <cellStyle name="ColStyle3 5 14 5" xfId="34814"/>
    <cellStyle name="ColStyle3 5 15" xfId="34815"/>
    <cellStyle name="ColStyle3 5 15 2" xfId="34816"/>
    <cellStyle name="ColStyle3 5 15 2 2" xfId="34817"/>
    <cellStyle name="ColStyle3 5 15 2 3" xfId="34818"/>
    <cellStyle name="ColStyle3 5 15 3" xfId="34819"/>
    <cellStyle name="ColStyle3 5 15 4" xfId="34820"/>
    <cellStyle name="ColStyle3 5 15 5" xfId="34821"/>
    <cellStyle name="ColStyle3 5 16" xfId="34822"/>
    <cellStyle name="ColStyle3 5 16 2" xfId="34823"/>
    <cellStyle name="ColStyle3 5 16 2 2" xfId="34824"/>
    <cellStyle name="ColStyle3 5 16 2 3" xfId="34825"/>
    <cellStyle name="ColStyle3 5 16 3" xfId="34826"/>
    <cellStyle name="ColStyle3 5 16 4" xfId="34827"/>
    <cellStyle name="ColStyle3 5 16 5" xfId="34828"/>
    <cellStyle name="ColStyle3 5 17" xfId="34829"/>
    <cellStyle name="ColStyle3 5 17 2" xfId="34830"/>
    <cellStyle name="ColStyle3 5 17 2 2" xfId="34831"/>
    <cellStyle name="ColStyle3 5 17 2 3" xfId="34832"/>
    <cellStyle name="ColStyle3 5 17 3" xfId="34833"/>
    <cellStyle name="ColStyle3 5 17 4" xfId="34834"/>
    <cellStyle name="ColStyle3 5 17 5" xfId="34835"/>
    <cellStyle name="ColStyle3 5 18" xfId="34836"/>
    <cellStyle name="ColStyle3 5 18 2" xfId="34837"/>
    <cellStyle name="ColStyle3 5 18 2 2" xfId="34838"/>
    <cellStyle name="ColStyle3 5 18 2 3" xfId="34839"/>
    <cellStyle name="ColStyle3 5 18 3" xfId="34840"/>
    <cellStyle name="ColStyle3 5 18 4" xfId="34841"/>
    <cellStyle name="ColStyle3 5 18 5" xfId="34842"/>
    <cellStyle name="ColStyle3 5 19" xfId="34843"/>
    <cellStyle name="ColStyle3 5 19 2" xfId="34844"/>
    <cellStyle name="ColStyle3 5 19 2 2" xfId="34845"/>
    <cellStyle name="ColStyle3 5 19 2 3" xfId="34846"/>
    <cellStyle name="ColStyle3 5 19 3" xfId="34847"/>
    <cellStyle name="ColStyle3 5 19 4" xfId="34848"/>
    <cellStyle name="ColStyle3 5 19 5" xfId="34849"/>
    <cellStyle name="ColStyle3 5 2" xfId="34850"/>
    <cellStyle name="ColStyle3 5 2 10" xfId="34851"/>
    <cellStyle name="ColStyle3 5 2 11" xfId="34852"/>
    <cellStyle name="ColStyle3 5 2 2" xfId="34853"/>
    <cellStyle name="ColStyle3 5 2 2 2" xfId="34854"/>
    <cellStyle name="ColStyle3 5 2 2 2 2" xfId="34855"/>
    <cellStyle name="ColStyle3 5 2 2 2 3" xfId="34856"/>
    <cellStyle name="ColStyle3 5 2 2 3" xfId="34857"/>
    <cellStyle name="ColStyle3 5 2 2 4" xfId="34858"/>
    <cellStyle name="ColStyle3 5 2 3" xfId="34859"/>
    <cellStyle name="ColStyle3 5 2 3 2" xfId="34860"/>
    <cellStyle name="ColStyle3 5 2 3 2 2" xfId="34861"/>
    <cellStyle name="ColStyle3 5 2 3 2 3" xfId="34862"/>
    <cellStyle name="ColStyle3 5 2 3 3" xfId="34863"/>
    <cellStyle name="ColStyle3 5 2 3 4" xfId="34864"/>
    <cellStyle name="ColStyle3 5 2 4" xfId="34865"/>
    <cellStyle name="ColStyle3 5 2 4 2" xfId="34866"/>
    <cellStyle name="ColStyle3 5 2 4 3" xfId="34867"/>
    <cellStyle name="ColStyle3 5 2 5" xfId="34868"/>
    <cellStyle name="ColStyle3 5 2 5 2" xfId="34869"/>
    <cellStyle name="ColStyle3 5 2 5 3" xfId="34870"/>
    <cellStyle name="ColStyle3 5 2 6" xfId="34871"/>
    <cellStyle name="ColStyle3 5 2 6 2" xfId="34872"/>
    <cellStyle name="ColStyle3 5 2 7" xfId="34873"/>
    <cellStyle name="ColStyle3 5 2 8" xfId="34874"/>
    <cellStyle name="ColStyle3 5 2 9" xfId="34875"/>
    <cellStyle name="ColStyle3 5 20" xfId="34876"/>
    <cellStyle name="ColStyle3 5 20 2" xfId="34877"/>
    <cellStyle name="ColStyle3 5 20 2 2" xfId="34878"/>
    <cellStyle name="ColStyle3 5 20 2 3" xfId="34879"/>
    <cellStyle name="ColStyle3 5 20 3" xfId="34880"/>
    <cellStyle name="ColStyle3 5 20 4" xfId="34881"/>
    <cellStyle name="ColStyle3 5 20 5" xfId="34882"/>
    <cellStyle name="ColStyle3 5 21" xfId="34883"/>
    <cellStyle name="ColStyle3 5 21 2" xfId="34884"/>
    <cellStyle name="ColStyle3 5 21 2 2" xfId="34885"/>
    <cellStyle name="ColStyle3 5 21 2 3" xfId="34886"/>
    <cellStyle name="ColStyle3 5 21 3" xfId="34887"/>
    <cellStyle name="ColStyle3 5 21 4" xfId="34888"/>
    <cellStyle name="ColStyle3 5 21 5" xfId="34889"/>
    <cellStyle name="ColStyle3 5 22" xfId="34890"/>
    <cellStyle name="ColStyle3 5 22 2" xfId="34891"/>
    <cellStyle name="ColStyle3 5 22 2 2" xfId="34892"/>
    <cellStyle name="ColStyle3 5 22 2 3" xfId="34893"/>
    <cellStyle name="ColStyle3 5 22 3" xfId="34894"/>
    <cellStyle name="ColStyle3 5 22 4" xfId="34895"/>
    <cellStyle name="ColStyle3 5 23" xfId="34896"/>
    <cellStyle name="ColStyle3 5 23 2" xfId="34897"/>
    <cellStyle name="ColStyle3 5 23 3" xfId="34898"/>
    <cellStyle name="ColStyle3 5 24" xfId="34899"/>
    <cellStyle name="ColStyle3 5 24 2" xfId="34900"/>
    <cellStyle name="ColStyle3 5 24 3" xfId="34901"/>
    <cellStyle name="ColStyle3 5 25" xfId="34902"/>
    <cellStyle name="ColStyle3 5 25 2" xfId="34903"/>
    <cellStyle name="ColStyle3 5 25 3" xfId="34904"/>
    <cellStyle name="ColStyle3 5 26" xfId="34905"/>
    <cellStyle name="ColStyle3 5 26 2" xfId="34906"/>
    <cellStyle name="ColStyle3 5 27" xfId="34907"/>
    <cellStyle name="ColStyle3 5 27 2" xfId="34908"/>
    <cellStyle name="ColStyle3 5 28" xfId="34909"/>
    <cellStyle name="ColStyle3 5 29" xfId="34910"/>
    <cellStyle name="ColStyle3 5 3" xfId="34911"/>
    <cellStyle name="ColStyle3 5 3 10" xfId="34912"/>
    <cellStyle name="ColStyle3 5 3 2" xfId="34913"/>
    <cellStyle name="ColStyle3 5 3 2 2" xfId="34914"/>
    <cellStyle name="ColStyle3 5 3 2 2 2" xfId="34915"/>
    <cellStyle name="ColStyle3 5 3 2 2 3" xfId="34916"/>
    <cellStyle name="ColStyle3 5 3 2 3" xfId="34917"/>
    <cellStyle name="ColStyle3 5 3 2 4" xfId="34918"/>
    <cellStyle name="ColStyle3 5 3 3" xfId="34919"/>
    <cellStyle name="ColStyle3 5 3 3 2" xfId="34920"/>
    <cellStyle name="ColStyle3 5 3 3 3" xfId="34921"/>
    <cellStyle name="ColStyle3 5 3 4" xfId="34922"/>
    <cellStyle name="ColStyle3 5 3 4 2" xfId="34923"/>
    <cellStyle name="ColStyle3 5 3 5" xfId="34924"/>
    <cellStyle name="ColStyle3 5 3 5 2" xfId="34925"/>
    <cellStyle name="ColStyle3 5 3 6" xfId="34926"/>
    <cellStyle name="ColStyle3 5 3 7" xfId="34927"/>
    <cellStyle name="ColStyle3 5 3 8" xfId="34928"/>
    <cellStyle name="ColStyle3 5 3 9" xfId="34929"/>
    <cellStyle name="ColStyle3 5 30" xfId="34930"/>
    <cellStyle name="ColStyle3 5 31" xfId="34931"/>
    <cellStyle name="ColStyle3 5 32" xfId="34932"/>
    <cellStyle name="ColStyle3 5 4" xfId="34933"/>
    <cellStyle name="ColStyle3 5 4 2" xfId="34934"/>
    <cellStyle name="ColStyle3 5 4 2 2" xfId="34935"/>
    <cellStyle name="ColStyle3 5 4 2 3" xfId="34936"/>
    <cellStyle name="ColStyle3 5 4 3" xfId="34937"/>
    <cellStyle name="ColStyle3 5 4 3 2" xfId="34938"/>
    <cellStyle name="ColStyle3 5 4 4" xfId="34939"/>
    <cellStyle name="ColStyle3 5 4 4 2" xfId="34940"/>
    <cellStyle name="ColStyle3 5 4 5" xfId="34941"/>
    <cellStyle name="ColStyle3 5 4 6" xfId="34942"/>
    <cellStyle name="ColStyle3 5 4 7" xfId="34943"/>
    <cellStyle name="ColStyle3 5 4 8" xfId="34944"/>
    <cellStyle name="ColStyle3 5 4 9" xfId="34945"/>
    <cellStyle name="ColStyle3 5 5" xfId="34946"/>
    <cellStyle name="ColStyle3 5 5 2" xfId="34947"/>
    <cellStyle name="ColStyle3 5 5 2 2" xfId="34948"/>
    <cellStyle name="ColStyle3 5 5 2 3" xfId="34949"/>
    <cellStyle name="ColStyle3 5 5 3" xfId="34950"/>
    <cellStyle name="ColStyle3 5 5 3 2" xfId="34951"/>
    <cellStyle name="ColStyle3 5 5 4" xfId="34952"/>
    <cellStyle name="ColStyle3 5 5 4 2" xfId="34953"/>
    <cellStyle name="ColStyle3 5 5 5" xfId="34954"/>
    <cellStyle name="ColStyle3 5 5 6" xfId="34955"/>
    <cellStyle name="ColStyle3 5 5 7" xfId="34956"/>
    <cellStyle name="ColStyle3 5 5 8" xfId="34957"/>
    <cellStyle name="ColStyle3 5 5 9" xfId="34958"/>
    <cellStyle name="ColStyle3 5 6" xfId="34959"/>
    <cellStyle name="ColStyle3 5 6 2" xfId="34960"/>
    <cellStyle name="ColStyle3 5 6 2 2" xfId="34961"/>
    <cellStyle name="ColStyle3 5 6 2 3" xfId="34962"/>
    <cellStyle name="ColStyle3 5 6 3" xfId="34963"/>
    <cellStyle name="ColStyle3 5 6 3 2" xfId="34964"/>
    <cellStyle name="ColStyle3 5 6 4" xfId="34965"/>
    <cellStyle name="ColStyle3 5 6 4 2" xfId="34966"/>
    <cellStyle name="ColStyle3 5 6 5" xfId="34967"/>
    <cellStyle name="ColStyle3 5 6 6" xfId="34968"/>
    <cellStyle name="ColStyle3 5 6 7" xfId="34969"/>
    <cellStyle name="ColStyle3 5 6 8" xfId="34970"/>
    <cellStyle name="ColStyle3 5 6 9" xfId="34971"/>
    <cellStyle name="ColStyle3 5 7" xfId="34972"/>
    <cellStyle name="ColStyle3 5 7 2" xfId="34973"/>
    <cellStyle name="ColStyle3 5 7 2 2" xfId="34974"/>
    <cellStyle name="ColStyle3 5 7 2 3" xfId="34975"/>
    <cellStyle name="ColStyle3 5 7 3" xfId="34976"/>
    <cellStyle name="ColStyle3 5 7 4" xfId="34977"/>
    <cellStyle name="ColStyle3 5 7 5" xfId="34978"/>
    <cellStyle name="ColStyle3 5 8" xfId="34979"/>
    <cellStyle name="ColStyle3 5 8 2" xfId="34980"/>
    <cellStyle name="ColStyle3 5 8 2 2" xfId="34981"/>
    <cellStyle name="ColStyle3 5 8 2 3" xfId="34982"/>
    <cellStyle name="ColStyle3 5 8 3" xfId="34983"/>
    <cellStyle name="ColStyle3 5 8 4" xfId="34984"/>
    <cellStyle name="ColStyle3 5 8 5" xfId="34985"/>
    <cellStyle name="ColStyle3 5 9" xfId="34986"/>
    <cellStyle name="ColStyle3 5 9 2" xfId="34987"/>
    <cellStyle name="ColStyle3 5 9 2 2" xfId="34988"/>
    <cellStyle name="ColStyle3 5 9 2 3" xfId="34989"/>
    <cellStyle name="ColStyle3 5 9 3" xfId="34990"/>
    <cellStyle name="ColStyle3 5 9 4" xfId="34991"/>
    <cellStyle name="ColStyle3 5 9 5" xfId="34992"/>
    <cellStyle name="ColStyle3 6" xfId="34993"/>
    <cellStyle name="ColStyle3 6 10" xfId="34994"/>
    <cellStyle name="ColStyle3 6 11" xfId="34995"/>
    <cellStyle name="ColStyle3 6 12" xfId="34996"/>
    <cellStyle name="ColStyle3 6 13" xfId="34997"/>
    <cellStyle name="ColStyle3 6 2" xfId="34998"/>
    <cellStyle name="ColStyle3 6 2 2" xfId="34999"/>
    <cellStyle name="ColStyle3 6 2 2 2" xfId="35000"/>
    <cellStyle name="ColStyle3 6 2 2 2 2" xfId="35001"/>
    <cellStyle name="ColStyle3 6 2 2 2 3" xfId="35002"/>
    <cellStyle name="ColStyle3 6 2 2 3" xfId="35003"/>
    <cellStyle name="ColStyle3 6 2 2 4" xfId="35004"/>
    <cellStyle name="ColStyle3 6 2 3" xfId="35005"/>
    <cellStyle name="ColStyle3 6 2 3 2" xfId="35006"/>
    <cellStyle name="ColStyle3 6 2 3 3" xfId="35007"/>
    <cellStyle name="ColStyle3 6 2 4" xfId="35008"/>
    <cellStyle name="ColStyle3 6 2 4 2" xfId="35009"/>
    <cellStyle name="ColStyle3 6 2 4 3" xfId="35010"/>
    <cellStyle name="ColStyle3 6 2 5" xfId="35011"/>
    <cellStyle name="ColStyle3 6 2 5 2" xfId="35012"/>
    <cellStyle name="ColStyle3 6 2 6" xfId="35013"/>
    <cellStyle name="ColStyle3 6 2 7" xfId="35014"/>
    <cellStyle name="ColStyle3 6 2 8" xfId="35015"/>
    <cellStyle name="ColStyle3 6 2 9" xfId="35016"/>
    <cellStyle name="ColStyle3 6 3" xfId="35017"/>
    <cellStyle name="ColStyle3 6 3 2" xfId="35018"/>
    <cellStyle name="ColStyle3 6 3 2 2" xfId="35019"/>
    <cellStyle name="ColStyle3 6 3 2 3" xfId="35020"/>
    <cellStyle name="ColStyle3 6 3 3" xfId="35021"/>
    <cellStyle name="ColStyle3 6 3 3 2" xfId="35022"/>
    <cellStyle name="ColStyle3 6 3 4" xfId="35023"/>
    <cellStyle name="ColStyle3 6 3 4 2" xfId="35024"/>
    <cellStyle name="ColStyle3 6 3 5" xfId="35025"/>
    <cellStyle name="ColStyle3 6 3 6" xfId="35026"/>
    <cellStyle name="ColStyle3 6 3 7" xfId="35027"/>
    <cellStyle name="ColStyle3 6 3 8" xfId="35028"/>
    <cellStyle name="ColStyle3 6 4" xfId="35029"/>
    <cellStyle name="ColStyle3 6 4 2" xfId="35030"/>
    <cellStyle name="ColStyle3 6 4 2 2" xfId="35031"/>
    <cellStyle name="ColStyle3 6 4 3" xfId="35032"/>
    <cellStyle name="ColStyle3 6 4 3 2" xfId="35033"/>
    <cellStyle name="ColStyle3 6 4 4" xfId="35034"/>
    <cellStyle name="ColStyle3 6 4 5" xfId="35035"/>
    <cellStyle name="ColStyle3 6 4 6" xfId="35036"/>
    <cellStyle name="ColStyle3 6 5" xfId="35037"/>
    <cellStyle name="ColStyle3 6 5 2" xfId="35038"/>
    <cellStyle name="ColStyle3 6 5 2 2" xfId="35039"/>
    <cellStyle name="ColStyle3 6 5 3" xfId="35040"/>
    <cellStyle name="ColStyle3 6 5 3 2" xfId="35041"/>
    <cellStyle name="ColStyle3 6 5 4" xfId="35042"/>
    <cellStyle name="ColStyle3 6 5 5" xfId="35043"/>
    <cellStyle name="ColStyle3 6 5 6" xfId="35044"/>
    <cellStyle name="ColStyle3 6 5 7" xfId="35045"/>
    <cellStyle name="ColStyle3 6 6" xfId="35046"/>
    <cellStyle name="ColStyle3 6 6 2" xfId="35047"/>
    <cellStyle name="ColStyle3 6 6 2 2" xfId="35048"/>
    <cellStyle name="ColStyle3 6 6 3" xfId="35049"/>
    <cellStyle name="ColStyle3 6 6 3 2" xfId="35050"/>
    <cellStyle name="ColStyle3 6 6 4" xfId="35051"/>
    <cellStyle name="ColStyle3 6 6 5" xfId="35052"/>
    <cellStyle name="ColStyle3 6 6 6" xfId="35053"/>
    <cellStyle name="ColStyle3 6 6 7" xfId="35054"/>
    <cellStyle name="ColStyle3 6 7" xfId="35055"/>
    <cellStyle name="ColStyle3 6 7 2" xfId="35056"/>
    <cellStyle name="ColStyle3 6 7 3" xfId="35057"/>
    <cellStyle name="ColStyle3 6 8" xfId="35058"/>
    <cellStyle name="ColStyle3 6 8 2" xfId="35059"/>
    <cellStyle name="ColStyle3 6 9" xfId="35060"/>
    <cellStyle name="ColStyle3 6 9 2" xfId="35061"/>
    <cellStyle name="ColStyle3 7" xfId="35062"/>
    <cellStyle name="ColStyle3 7 10" xfId="35063"/>
    <cellStyle name="ColStyle3 7 11" xfId="35064"/>
    <cellStyle name="ColStyle3 7 12" xfId="35065"/>
    <cellStyle name="ColStyle3 7 13" xfId="35066"/>
    <cellStyle name="ColStyle3 7 2" xfId="35067"/>
    <cellStyle name="ColStyle3 7 2 2" xfId="35068"/>
    <cellStyle name="ColStyle3 7 2 2 2" xfId="35069"/>
    <cellStyle name="ColStyle3 7 2 2 2 2" xfId="35070"/>
    <cellStyle name="ColStyle3 7 2 2 2 3" xfId="35071"/>
    <cellStyle name="ColStyle3 7 2 2 3" xfId="35072"/>
    <cellStyle name="ColStyle3 7 2 2 4" xfId="35073"/>
    <cellStyle name="ColStyle3 7 2 3" xfId="35074"/>
    <cellStyle name="ColStyle3 7 2 3 2" xfId="35075"/>
    <cellStyle name="ColStyle3 7 2 3 3" xfId="35076"/>
    <cellStyle name="ColStyle3 7 2 4" xfId="35077"/>
    <cellStyle name="ColStyle3 7 2 4 2" xfId="35078"/>
    <cellStyle name="ColStyle3 7 2 4 3" xfId="35079"/>
    <cellStyle name="ColStyle3 7 2 5" xfId="35080"/>
    <cellStyle name="ColStyle3 7 2 5 2" xfId="35081"/>
    <cellStyle name="ColStyle3 7 2 6" xfId="35082"/>
    <cellStyle name="ColStyle3 7 2 7" xfId="35083"/>
    <cellStyle name="ColStyle3 7 2 8" xfId="35084"/>
    <cellStyle name="ColStyle3 7 2 9" xfId="35085"/>
    <cellStyle name="ColStyle3 7 3" xfId="35086"/>
    <cellStyle name="ColStyle3 7 3 2" xfId="35087"/>
    <cellStyle name="ColStyle3 7 3 2 2" xfId="35088"/>
    <cellStyle name="ColStyle3 7 3 2 3" xfId="35089"/>
    <cellStyle name="ColStyle3 7 3 3" xfId="35090"/>
    <cellStyle name="ColStyle3 7 3 3 2" xfId="35091"/>
    <cellStyle name="ColStyle3 7 3 4" xfId="35092"/>
    <cellStyle name="ColStyle3 7 3 4 2" xfId="35093"/>
    <cellStyle name="ColStyle3 7 3 5" xfId="35094"/>
    <cellStyle name="ColStyle3 7 3 6" xfId="35095"/>
    <cellStyle name="ColStyle3 7 3 7" xfId="35096"/>
    <cellStyle name="ColStyle3 7 3 8" xfId="35097"/>
    <cellStyle name="ColStyle3 7 4" xfId="35098"/>
    <cellStyle name="ColStyle3 7 4 2" xfId="35099"/>
    <cellStyle name="ColStyle3 7 4 2 2" xfId="35100"/>
    <cellStyle name="ColStyle3 7 4 3" xfId="35101"/>
    <cellStyle name="ColStyle3 7 4 3 2" xfId="35102"/>
    <cellStyle name="ColStyle3 7 4 4" xfId="35103"/>
    <cellStyle name="ColStyle3 7 4 5" xfId="35104"/>
    <cellStyle name="ColStyle3 7 4 6" xfId="35105"/>
    <cellStyle name="ColStyle3 7 5" xfId="35106"/>
    <cellStyle name="ColStyle3 7 5 2" xfId="35107"/>
    <cellStyle name="ColStyle3 7 5 2 2" xfId="35108"/>
    <cellStyle name="ColStyle3 7 5 3" xfId="35109"/>
    <cellStyle name="ColStyle3 7 5 3 2" xfId="35110"/>
    <cellStyle name="ColStyle3 7 5 4" xfId="35111"/>
    <cellStyle name="ColStyle3 7 5 5" xfId="35112"/>
    <cellStyle name="ColStyle3 7 5 6" xfId="35113"/>
    <cellStyle name="ColStyle3 7 5 7" xfId="35114"/>
    <cellStyle name="ColStyle3 7 6" xfId="35115"/>
    <cellStyle name="ColStyle3 7 6 2" xfId="35116"/>
    <cellStyle name="ColStyle3 7 6 2 2" xfId="35117"/>
    <cellStyle name="ColStyle3 7 6 3" xfId="35118"/>
    <cellStyle name="ColStyle3 7 6 3 2" xfId="35119"/>
    <cellStyle name="ColStyle3 7 6 4" xfId="35120"/>
    <cellStyle name="ColStyle3 7 6 5" xfId="35121"/>
    <cellStyle name="ColStyle3 7 6 6" xfId="35122"/>
    <cellStyle name="ColStyle3 7 6 7" xfId="35123"/>
    <cellStyle name="ColStyle3 7 7" xfId="35124"/>
    <cellStyle name="ColStyle3 7 7 2" xfId="35125"/>
    <cellStyle name="ColStyle3 7 7 3" xfId="35126"/>
    <cellStyle name="ColStyle3 7 8" xfId="35127"/>
    <cellStyle name="ColStyle3 7 8 2" xfId="35128"/>
    <cellStyle name="ColStyle3 7 9" xfId="35129"/>
    <cellStyle name="ColStyle3 7 9 2" xfId="35130"/>
    <cellStyle name="ColStyle3 8" xfId="35131"/>
    <cellStyle name="ColStyle3 8 10" xfId="35132"/>
    <cellStyle name="ColStyle3 8 11" xfId="35133"/>
    <cellStyle name="ColStyle3 8 12" xfId="35134"/>
    <cellStyle name="ColStyle3 8 13" xfId="35135"/>
    <cellStyle name="ColStyle3 8 2" xfId="35136"/>
    <cellStyle name="ColStyle3 8 2 2" xfId="35137"/>
    <cellStyle name="ColStyle3 8 2 2 2" xfId="35138"/>
    <cellStyle name="ColStyle3 8 2 2 2 2" xfId="35139"/>
    <cellStyle name="ColStyle3 8 2 2 2 3" xfId="35140"/>
    <cellStyle name="ColStyle3 8 2 2 3" xfId="35141"/>
    <cellStyle name="ColStyle3 8 2 2 4" xfId="35142"/>
    <cellStyle name="ColStyle3 8 2 3" xfId="35143"/>
    <cellStyle name="ColStyle3 8 2 3 2" xfId="35144"/>
    <cellStyle name="ColStyle3 8 2 3 3" xfId="35145"/>
    <cellStyle name="ColStyle3 8 2 4" xfId="35146"/>
    <cellStyle name="ColStyle3 8 2 4 2" xfId="35147"/>
    <cellStyle name="ColStyle3 8 2 4 3" xfId="35148"/>
    <cellStyle name="ColStyle3 8 2 5" xfId="35149"/>
    <cellStyle name="ColStyle3 8 2 5 2" xfId="35150"/>
    <cellStyle name="ColStyle3 8 2 6" xfId="35151"/>
    <cellStyle name="ColStyle3 8 2 7" xfId="35152"/>
    <cellStyle name="ColStyle3 8 2 8" xfId="35153"/>
    <cellStyle name="ColStyle3 8 2 9" xfId="35154"/>
    <cellStyle name="ColStyle3 8 3" xfId="35155"/>
    <cellStyle name="ColStyle3 8 3 2" xfId="35156"/>
    <cellStyle name="ColStyle3 8 3 2 2" xfId="35157"/>
    <cellStyle name="ColStyle3 8 3 2 3" xfId="35158"/>
    <cellStyle name="ColStyle3 8 3 3" xfId="35159"/>
    <cellStyle name="ColStyle3 8 3 3 2" xfId="35160"/>
    <cellStyle name="ColStyle3 8 3 4" xfId="35161"/>
    <cellStyle name="ColStyle3 8 3 4 2" xfId="35162"/>
    <cellStyle name="ColStyle3 8 3 5" xfId="35163"/>
    <cellStyle name="ColStyle3 8 3 6" xfId="35164"/>
    <cellStyle name="ColStyle3 8 3 7" xfId="35165"/>
    <cellStyle name="ColStyle3 8 3 8" xfId="35166"/>
    <cellStyle name="ColStyle3 8 4" xfId="35167"/>
    <cellStyle name="ColStyle3 8 4 2" xfId="35168"/>
    <cellStyle name="ColStyle3 8 4 2 2" xfId="35169"/>
    <cellStyle name="ColStyle3 8 4 3" xfId="35170"/>
    <cellStyle name="ColStyle3 8 4 3 2" xfId="35171"/>
    <cellStyle name="ColStyle3 8 4 4" xfId="35172"/>
    <cellStyle name="ColStyle3 8 4 5" xfId="35173"/>
    <cellStyle name="ColStyle3 8 4 6" xfId="35174"/>
    <cellStyle name="ColStyle3 8 5" xfId="35175"/>
    <cellStyle name="ColStyle3 8 5 2" xfId="35176"/>
    <cellStyle name="ColStyle3 8 5 2 2" xfId="35177"/>
    <cellStyle name="ColStyle3 8 5 3" xfId="35178"/>
    <cellStyle name="ColStyle3 8 5 3 2" xfId="35179"/>
    <cellStyle name="ColStyle3 8 5 4" xfId="35180"/>
    <cellStyle name="ColStyle3 8 5 5" xfId="35181"/>
    <cellStyle name="ColStyle3 8 5 6" xfId="35182"/>
    <cellStyle name="ColStyle3 8 5 7" xfId="35183"/>
    <cellStyle name="ColStyle3 8 6" xfId="35184"/>
    <cellStyle name="ColStyle3 8 6 2" xfId="35185"/>
    <cellStyle name="ColStyle3 8 6 2 2" xfId="35186"/>
    <cellStyle name="ColStyle3 8 6 3" xfId="35187"/>
    <cellStyle name="ColStyle3 8 6 3 2" xfId="35188"/>
    <cellStyle name="ColStyle3 8 6 4" xfId="35189"/>
    <cellStyle name="ColStyle3 8 6 5" xfId="35190"/>
    <cellStyle name="ColStyle3 8 6 6" xfId="35191"/>
    <cellStyle name="ColStyle3 8 6 7" xfId="35192"/>
    <cellStyle name="ColStyle3 8 7" xfId="35193"/>
    <cellStyle name="ColStyle3 8 7 2" xfId="35194"/>
    <cellStyle name="ColStyle3 8 7 3" xfId="35195"/>
    <cellStyle name="ColStyle3 8 8" xfId="35196"/>
    <cellStyle name="ColStyle3 8 8 2" xfId="35197"/>
    <cellStyle name="ColStyle3 8 9" xfId="35198"/>
    <cellStyle name="ColStyle3 8 9 2" xfId="35199"/>
    <cellStyle name="ColStyle3 9" xfId="35200"/>
    <cellStyle name="ColStyle3 9 10" xfId="35201"/>
    <cellStyle name="ColStyle3 9 11" xfId="35202"/>
    <cellStyle name="ColStyle3 9 12" xfId="35203"/>
    <cellStyle name="ColStyle3 9 13" xfId="35204"/>
    <cellStyle name="ColStyle3 9 2" xfId="35205"/>
    <cellStyle name="ColStyle3 9 2 2" xfId="35206"/>
    <cellStyle name="ColStyle3 9 2 2 2" xfId="35207"/>
    <cellStyle name="ColStyle3 9 2 2 2 2" xfId="35208"/>
    <cellStyle name="ColStyle3 9 2 2 2 3" xfId="35209"/>
    <cellStyle name="ColStyle3 9 2 2 3" xfId="35210"/>
    <cellStyle name="ColStyle3 9 2 2 4" xfId="35211"/>
    <cellStyle name="ColStyle3 9 2 3" xfId="35212"/>
    <cellStyle name="ColStyle3 9 2 3 2" xfId="35213"/>
    <cellStyle name="ColStyle3 9 2 3 3" xfId="35214"/>
    <cellStyle name="ColStyle3 9 2 4" xfId="35215"/>
    <cellStyle name="ColStyle3 9 2 4 2" xfId="35216"/>
    <cellStyle name="ColStyle3 9 2 4 3" xfId="35217"/>
    <cellStyle name="ColStyle3 9 2 5" xfId="35218"/>
    <cellStyle name="ColStyle3 9 2 5 2" xfId="35219"/>
    <cellStyle name="ColStyle3 9 2 6" xfId="35220"/>
    <cellStyle name="ColStyle3 9 2 7" xfId="35221"/>
    <cellStyle name="ColStyle3 9 2 8" xfId="35222"/>
    <cellStyle name="ColStyle3 9 2 9" xfId="35223"/>
    <cellStyle name="ColStyle3 9 3" xfId="35224"/>
    <cellStyle name="ColStyle3 9 3 2" xfId="35225"/>
    <cellStyle name="ColStyle3 9 3 2 2" xfId="35226"/>
    <cellStyle name="ColStyle3 9 3 2 3" xfId="35227"/>
    <cellStyle name="ColStyle3 9 3 3" xfId="35228"/>
    <cellStyle name="ColStyle3 9 3 3 2" xfId="35229"/>
    <cellStyle name="ColStyle3 9 3 4" xfId="35230"/>
    <cellStyle name="ColStyle3 9 3 4 2" xfId="35231"/>
    <cellStyle name="ColStyle3 9 3 5" xfId="35232"/>
    <cellStyle name="ColStyle3 9 3 6" xfId="35233"/>
    <cellStyle name="ColStyle3 9 3 7" xfId="35234"/>
    <cellStyle name="ColStyle3 9 3 8" xfId="35235"/>
    <cellStyle name="ColStyle3 9 4" xfId="35236"/>
    <cellStyle name="ColStyle3 9 4 2" xfId="35237"/>
    <cellStyle name="ColStyle3 9 4 2 2" xfId="35238"/>
    <cellStyle name="ColStyle3 9 4 3" xfId="35239"/>
    <cellStyle name="ColStyle3 9 4 3 2" xfId="35240"/>
    <cellStyle name="ColStyle3 9 4 4" xfId="35241"/>
    <cellStyle name="ColStyle3 9 4 5" xfId="35242"/>
    <cellStyle name="ColStyle3 9 4 6" xfId="35243"/>
    <cellStyle name="ColStyle3 9 5" xfId="35244"/>
    <cellStyle name="ColStyle3 9 5 2" xfId="35245"/>
    <cellStyle name="ColStyle3 9 5 2 2" xfId="35246"/>
    <cellStyle name="ColStyle3 9 5 3" xfId="35247"/>
    <cellStyle name="ColStyle3 9 5 3 2" xfId="35248"/>
    <cellStyle name="ColStyle3 9 5 4" xfId="35249"/>
    <cellStyle name="ColStyle3 9 5 5" xfId="35250"/>
    <cellStyle name="ColStyle3 9 5 6" xfId="35251"/>
    <cellStyle name="ColStyle3 9 5 7" xfId="35252"/>
    <cellStyle name="ColStyle3 9 6" xfId="35253"/>
    <cellStyle name="ColStyle3 9 6 2" xfId="35254"/>
    <cellStyle name="ColStyle3 9 6 2 2" xfId="35255"/>
    <cellStyle name="ColStyle3 9 6 3" xfId="35256"/>
    <cellStyle name="ColStyle3 9 6 3 2" xfId="35257"/>
    <cellStyle name="ColStyle3 9 6 4" xfId="35258"/>
    <cellStyle name="ColStyle3 9 6 5" xfId="35259"/>
    <cellStyle name="ColStyle3 9 6 6" xfId="35260"/>
    <cellStyle name="ColStyle3 9 6 7" xfId="35261"/>
    <cellStyle name="ColStyle3 9 7" xfId="35262"/>
    <cellStyle name="ColStyle3 9 7 2" xfId="35263"/>
    <cellStyle name="ColStyle3 9 7 3" xfId="35264"/>
    <cellStyle name="ColStyle3 9 8" xfId="35265"/>
    <cellStyle name="ColStyle3 9 8 2" xfId="35266"/>
    <cellStyle name="ColStyle3 9 9" xfId="35267"/>
    <cellStyle name="ColStyle3 9 9 2" xfId="35268"/>
    <cellStyle name="ColStyle4" xfId="35269"/>
    <cellStyle name="ColStyle4 10" xfId="35270"/>
    <cellStyle name="ColStyle4 10 10" xfId="35271"/>
    <cellStyle name="ColStyle4 10 11" xfId="35272"/>
    <cellStyle name="ColStyle4 10 12" xfId="35273"/>
    <cellStyle name="ColStyle4 10 13" xfId="35274"/>
    <cellStyle name="ColStyle4 10 2" xfId="35275"/>
    <cellStyle name="ColStyle4 10 2 2" xfId="35276"/>
    <cellStyle name="ColStyle4 10 2 2 2" xfId="35277"/>
    <cellStyle name="ColStyle4 10 2 2 2 2" xfId="35278"/>
    <cellStyle name="ColStyle4 10 2 2 2 3" xfId="35279"/>
    <cellStyle name="ColStyle4 10 2 2 3" xfId="35280"/>
    <cellStyle name="ColStyle4 10 2 2 4" xfId="35281"/>
    <cellStyle name="ColStyle4 10 2 3" xfId="35282"/>
    <cellStyle name="ColStyle4 10 2 3 2" xfId="35283"/>
    <cellStyle name="ColStyle4 10 2 3 3" xfId="35284"/>
    <cellStyle name="ColStyle4 10 2 4" xfId="35285"/>
    <cellStyle name="ColStyle4 10 2 4 2" xfId="35286"/>
    <cellStyle name="ColStyle4 10 2 4 3" xfId="35287"/>
    <cellStyle name="ColStyle4 10 2 5" xfId="35288"/>
    <cellStyle name="ColStyle4 10 2 5 2" xfId="35289"/>
    <cellStyle name="ColStyle4 10 2 6" xfId="35290"/>
    <cellStyle name="ColStyle4 10 2 7" xfId="35291"/>
    <cellStyle name="ColStyle4 10 2 8" xfId="35292"/>
    <cellStyle name="ColStyle4 10 2 9" xfId="35293"/>
    <cellStyle name="ColStyle4 10 3" xfId="35294"/>
    <cellStyle name="ColStyle4 10 3 2" xfId="35295"/>
    <cellStyle name="ColStyle4 10 3 2 2" xfId="35296"/>
    <cellStyle name="ColStyle4 10 3 2 3" xfId="35297"/>
    <cellStyle name="ColStyle4 10 3 3" xfId="35298"/>
    <cellStyle name="ColStyle4 10 3 3 2" xfId="35299"/>
    <cellStyle name="ColStyle4 10 3 4" xfId="35300"/>
    <cellStyle name="ColStyle4 10 3 4 2" xfId="35301"/>
    <cellStyle name="ColStyle4 10 3 5" xfId="35302"/>
    <cellStyle name="ColStyle4 10 3 6" xfId="35303"/>
    <cellStyle name="ColStyle4 10 3 7" xfId="35304"/>
    <cellStyle name="ColStyle4 10 3 8" xfId="35305"/>
    <cellStyle name="ColStyle4 10 4" xfId="35306"/>
    <cellStyle name="ColStyle4 10 4 2" xfId="35307"/>
    <cellStyle name="ColStyle4 10 4 2 2" xfId="35308"/>
    <cellStyle name="ColStyle4 10 4 3" xfId="35309"/>
    <cellStyle name="ColStyle4 10 4 3 2" xfId="35310"/>
    <cellStyle name="ColStyle4 10 4 4" xfId="35311"/>
    <cellStyle name="ColStyle4 10 4 5" xfId="35312"/>
    <cellStyle name="ColStyle4 10 4 6" xfId="35313"/>
    <cellStyle name="ColStyle4 10 5" xfId="35314"/>
    <cellStyle name="ColStyle4 10 5 2" xfId="35315"/>
    <cellStyle name="ColStyle4 10 5 2 2" xfId="35316"/>
    <cellStyle name="ColStyle4 10 5 3" xfId="35317"/>
    <cellStyle name="ColStyle4 10 5 3 2" xfId="35318"/>
    <cellStyle name="ColStyle4 10 5 4" xfId="35319"/>
    <cellStyle name="ColStyle4 10 5 5" xfId="35320"/>
    <cellStyle name="ColStyle4 10 5 6" xfId="35321"/>
    <cellStyle name="ColStyle4 10 5 7" xfId="35322"/>
    <cellStyle name="ColStyle4 10 6" xfId="35323"/>
    <cellStyle name="ColStyle4 10 6 2" xfId="35324"/>
    <cellStyle name="ColStyle4 10 6 2 2" xfId="35325"/>
    <cellStyle name="ColStyle4 10 6 3" xfId="35326"/>
    <cellStyle name="ColStyle4 10 6 3 2" xfId="35327"/>
    <cellStyle name="ColStyle4 10 6 4" xfId="35328"/>
    <cellStyle name="ColStyle4 10 6 5" xfId="35329"/>
    <cellStyle name="ColStyle4 10 6 6" xfId="35330"/>
    <cellStyle name="ColStyle4 10 6 7" xfId="35331"/>
    <cellStyle name="ColStyle4 10 7" xfId="35332"/>
    <cellStyle name="ColStyle4 10 7 2" xfId="35333"/>
    <cellStyle name="ColStyle4 10 7 3" xfId="35334"/>
    <cellStyle name="ColStyle4 10 8" xfId="35335"/>
    <cellStyle name="ColStyle4 10 8 2" xfId="35336"/>
    <cellStyle name="ColStyle4 10 9" xfId="35337"/>
    <cellStyle name="ColStyle4 10 9 2" xfId="35338"/>
    <cellStyle name="ColStyle4 11" xfId="35339"/>
    <cellStyle name="ColStyle4 11 10" xfId="35340"/>
    <cellStyle name="ColStyle4 11 11" xfId="35341"/>
    <cellStyle name="ColStyle4 11 12" xfId="35342"/>
    <cellStyle name="ColStyle4 11 13" xfId="35343"/>
    <cellStyle name="ColStyle4 11 2" xfId="35344"/>
    <cellStyle name="ColStyle4 11 2 2" xfId="35345"/>
    <cellStyle name="ColStyle4 11 2 2 2" xfId="35346"/>
    <cellStyle name="ColStyle4 11 2 2 2 2" xfId="35347"/>
    <cellStyle name="ColStyle4 11 2 2 2 3" xfId="35348"/>
    <cellStyle name="ColStyle4 11 2 2 3" xfId="35349"/>
    <cellStyle name="ColStyle4 11 2 2 4" xfId="35350"/>
    <cellStyle name="ColStyle4 11 2 3" xfId="35351"/>
    <cellStyle name="ColStyle4 11 2 3 2" xfId="35352"/>
    <cellStyle name="ColStyle4 11 2 3 3" xfId="35353"/>
    <cellStyle name="ColStyle4 11 2 4" xfId="35354"/>
    <cellStyle name="ColStyle4 11 2 4 2" xfId="35355"/>
    <cellStyle name="ColStyle4 11 2 4 3" xfId="35356"/>
    <cellStyle name="ColStyle4 11 2 5" xfId="35357"/>
    <cellStyle name="ColStyle4 11 2 5 2" xfId="35358"/>
    <cellStyle name="ColStyle4 11 2 6" xfId="35359"/>
    <cellStyle name="ColStyle4 11 2 7" xfId="35360"/>
    <cellStyle name="ColStyle4 11 2 8" xfId="35361"/>
    <cellStyle name="ColStyle4 11 2 9" xfId="35362"/>
    <cellStyle name="ColStyle4 11 3" xfId="35363"/>
    <cellStyle name="ColStyle4 11 3 2" xfId="35364"/>
    <cellStyle name="ColStyle4 11 3 2 2" xfId="35365"/>
    <cellStyle name="ColStyle4 11 3 2 3" xfId="35366"/>
    <cellStyle name="ColStyle4 11 3 3" xfId="35367"/>
    <cellStyle name="ColStyle4 11 3 3 2" xfId="35368"/>
    <cellStyle name="ColStyle4 11 3 4" xfId="35369"/>
    <cellStyle name="ColStyle4 11 3 4 2" xfId="35370"/>
    <cellStyle name="ColStyle4 11 3 5" xfId="35371"/>
    <cellStyle name="ColStyle4 11 3 6" xfId="35372"/>
    <cellStyle name="ColStyle4 11 3 7" xfId="35373"/>
    <cellStyle name="ColStyle4 11 3 8" xfId="35374"/>
    <cellStyle name="ColStyle4 11 4" xfId="35375"/>
    <cellStyle name="ColStyle4 11 4 2" xfId="35376"/>
    <cellStyle name="ColStyle4 11 4 2 2" xfId="35377"/>
    <cellStyle name="ColStyle4 11 4 3" xfId="35378"/>
    <cellStyle name="ColStyle4 11 4 3 2" xfId="35379"/>
    <cellStyle name="ColStyle4 11 4 4" xfId="35380"/>
    <cellStyle name="ColStyle4 11 4 5" xfId="35381"/>
    <cellStyle name="ColStyle4 11 4 6" xfId="35382"/>
    <cellStyle name="ColStyle4 11 5" xfId="35383"/>
    <cellStyle name="ColStyle4 11 5 2" xfId="35384"/>
    <cellStyle name="ColStyle4 11 5 2 2" xfId="35385"/>
    <cellStyle name="ColStyle4 11 5 3" xfId="35386"/>
    <cellStyle name="ColStyle4 11 5 3 2" xfId="35387"/>
    <cellStyle name="ColStyle4 11 5 4" xfId="35388"/>
    <cellStyle name="ColStyle4 11 5 5" xfId="35389"/>
    <cellStyle name="ColStyle4 11 5 6" xfId="35390"/>
    <cellStyle name="ColStyle4 11 5 7" xfId="35391"/>
    <cellStyle name="ColStyle4 11 6" xfId="35392"/>
    <cellStyle name="ColStyle4 11 6 2" xfId="35393"/>
    <cellStyle name="ColStyle4 11 6 2 2" xfId="35394"/>
    <cellStyle name="ColStyle4 11 6 3" xfId="35395"/>
    <cellStyle name="ColStyle4 11 6 3 2" xfId="35396"/>
    <cellStyle name="ColStyle4 11 6 4" xfId="35397"/>
    <cellStyle name="ColStyle4 11 6 5" xfId="35398"/>
    <cellStyle name="ColStyle4 11 6 6" xfId="35399"/>
    <cellStyle name="ColStyle4 11 6 7" xfId="35400"/>
    <cellStyle name="ColStyle4 11 7" xfId="35401"/>
    <cellStyle name="ColStyle4 11 7 2" xfId="35402"/>
    <cellStyle name="ColStyle4 11 7 3" xfId="35403"/>
    <cellStyle name="ColStyle4 11 8" xfId="35404"/>
    <cellStyle name="ColStyle4 11 8 2" xfId="35405"/>
    <cellStyle name="ColStyle4 11 9" xfId="35406"/>
    <cellStyle name="ColStyle4 11 9 2" xfId="35407"/>
    <cellStyle name="ColStyle4 12" xfId="35408"/>
    <cellStyle name="ColStyle4 12 10" xfId="35409"/>
    <cellStyle name="ColStyle4 12 11" xfId="35410"/>
    <cellStyle name="ColStyle4 12 12" xfId="35411"/>
    <cellStyle name="ColStyle4 12 13" xfId="35412"/>
    <cellStyle name="ColStyle4 12 2" xfId="35413"/>
    <cellStyle name="ColStyle4 12 2 2" xfId="35414"/>
    <cellStyle name="ColStyle4 12 2 2 2" xfId="35415"/>
    <cellStyle name="ColStyle4 12 2 2 2 2" xfId="35416"/>
    <cellStyle name="ColStyle4 12 2 2 2 3" xfId="35417"/>
    <cellStyle name="ColStyle4 12 2 2 3" xfId="35418"/>
    <cellStyle name="ColStyle4 12 2 2 4" xfId="35419"/>
    <cellStyle name="ColStyle4 12 2 3" xfId="35420"/>
    <cellStyle name="ColStyle4 12 2 3 2" xfId="35421"/>
    <cellStyle name="ColStyle4 12 2 3 3" xfId="35422"/>
    <cellStyle name="ColStyle4 12 2 4" xfId="35423"/>
    <cellStyle name="ColStyle4 12 2 4 2" xfId="35424"/>
    <cellStyle name="ColStyle4 12 2 4 3" xfId="35425"/>
    <cellStyle name="ColStyle4 12 2 5" xfId="35426"/>
    <cellStyle name="ColStyle4 12 2 5 2" xfId="35427"/>
    <cellStyle name="ColStyle4 12 2 6" xfId="35428"/>
    <cellStyle name="ColStyle4 12 2 7" xfId="35429"/>
    <cellStyle name="ColStyle4 12 2 8" xfId="35430"/>
    <cellStyle name="ColStyle4 12 2 9" xfId="35431"/>
    <cellStyle name="ColStyle4 12 3" xfId="35432"/>
    <cellStyle name="ColStyle4 12 3 2" xfId="35433"/>
    <cellStyle name="ColStyle4 12 3 2 2" xfId="35434"/>
    <cellStyle name="ColStyle4 12 3 2 3" xfId="35435"/>
    <cellStyle name="ColStyle4 12 3 3" xfId="35436"/>
    <cellStyle name="ColStyle4 12 3 3 2" xfId="35437"/>
    <cellStyle name="ColStyle4 12 3 4" xfId="35438"/>
    <cellStyle name="ColStyle4 12 3 4 2" xfId="35439"/>
    <cellStyle name="ColStyle4 12 3 5" xfId="35440"/>
    <cellStyle name="ColStyle4 12 3 6" xfId="35441"/>
    <cellStyle name="ColStyle4 12 3 7" xfId="35442"/>
    <cellStyle name="ColStyle4 12 3 8" xfId="35443"/>
    <cellStyle name="ColStyle4 12 4" xfId="35444"/>
    <cellStyle name="ColStyle4 12 4 2" xfId="35445"/>
    <cellStyle name="ColStyle4 12 4 2 2" xfId="35446"/>
    <cellStyle name="ColStyle4 12 4 3" xfId="35447"/>
    <cellStyle name="ColStyle4 12 4 3 2" xfId="35448"/>
    <cellStyle name="ColStyle4 12 4 4" xfId="35449"/>
    <cellStyle name="ColStyle4 12 4 5" xfId="35450"/>
    <cellStyle name="ColStyle4 12 4 6" xfId="35451"/>
    <cellStyle name="ColStyle4 12 5" xfId="35452"/>
    <cellStyle name="ColStyle4 12 5 2" xfId="35453"/>
    <cellStyle name="ColStyle4 12 5 2 2" xfId="35454"/>
    <cellStyle name="ColStyle4 12 5 3" xfId="35455"/>
    <cellStyle name="ColStyle4 12 5 3 2" xfId="35456"/>
    <cellStyle name="ColStyle4 12 5 4" xfId="35457"/>
    <cellStyle name="ColStyle4 12 5 5" xfId="35458"/>
    <cellStyle name="ColStyle4 12 5 6" xfId="35459"/>
    <cellStyle name="ColStyle4 12 5 7" xfId="35460"/>
    <cellStyle name="ColStyle4 12 6" xfId="35461"/>
    <cellStyle name="ColStyle4 12 6 2" xfId="35462"/>
    <cellStyle name="ColStyle4 12 6 2 2" xfId="35463"/>
    <cellStyle name="ColStyle4 12 6 3" xfId="35464"/>
    <cellStyle name="ColStyle4 12 6 3 2" xfId="35465"/>
    <cellStyle name="ColStyle4 12 6 4" xfId="35466"/>
    <cellStyle name="ColStyle4 12 6 5" xfId="35467"/>
    <cellStyle name="ColStyle4 12 6 6" xfId="35468"/>
    <cellStyle name="ColStyle4 12 6 7" xfId="35469"/>
    <cellStyle name="ColStyle4 12 7" xfId="35470"/>
    <cellStyle name="ColStyle4 12 7 2" xfId="35471"/>
    <cellStyle name="ColStyle4 12 7 3" xfId="35472"/>
    <cellStyle name="ColStyle4 12 8" xfId="35473"/>
    <cellStyle name="ColStyle4 12 8 2" xfId="35474"/>
    <cellStyle name="ColStyle4 12 9" xfId="35475"/>
    <cellStyle name="ColStyle4 12 9 2" xfId="35476"/>
    <cellStyle name="ColStyle4 13" xfId="35477"/>
    <cellStyle name="ColStyle4 13 10" xfId="35478"/>
    <cellStyle name="ColStyle4 13 11" xfId="35479"/>
    <cellStyle name="ColStyle4 13 12" xfId="35480"/>
    <cellStyle name="ColStyle4 13 13" xfId="35481"/>
    <cellStyle name="ColStyle4 13 2" xfId="35482"/>
    <cellStyle name="ColStyle4 13 2 2" xfId="35483"/>
    <cellStyle name="ColStyle4 13 2 2 2" xfId="35484"/>
    <cellStyle name="ColStyle4 13 2 2 2 2" xfId="35485"/>
    <cellStyle name="ColStyle4 13 2 2 2 3" xfId="35486"/>
    <cellStyle name="ColStyle4 13 2 2 3" xfId="35487"/>
    <cellStyle name="ColStyle4 13 2 2 4" xfId="35488"/>
    <cellStyle name="ColStyle4 13 2 3" xfId="35489"/>
    <cellStyle name="ColStyle4 13 2 3 2" xfId="35490"/>
    <cellStyle name="ColStyle4 13 2 3 3" xfId="35491"/>
    <cellStyle name="ColStyle4 13 2 4" xfId="35492"/>
    <cellStyle name="ColStyle4 13 2 4 2" xfId="35493"/>
    <cellStyle name="ColStyle4 13 2 4 3" xfId="35494"/>
    <cellStyle name="ColStyle4 13 2 5" xfId="35495"/>
    <cellStyle name="ColStyle4 13 2 5 2" xfId="35496"/>
    <cellStyle name="ColStyle4 13 2 6" xfId="35497"/>
    <cellStyle name="ColStyle4 13 2 7" xfId="35498"/>
    <cellStyle name="ColStyle4 13 2 8" xfId="35499"/>
    <cellStyle name="ColStyle4 13 2 9" xfId="35500"/>
    <cellStyle name="ColStyle4 13 3" xfId="35501"/>
    <cellStyle name="ColStyle4 13 3 2" xfId="35502"/>
    <cellStyle name="ColStyle4 13 3 2 2" xfId="35503"/>
    <cellStyle name="ColStyle4 13 3 2 3" xfId="35504"/>
    <cellStyle name="ColStyle4 13 3 3" xfId="35505"/>
    <cellStyle name="ColStyle4 13 3 3 2" xfId="35506"/>
    <cellStyle name="ColStyle4 13 3 4" xfId="35507"/>
    <cellStyle name="ColStyle4 13 3 4 2" xfId="35508"/>
    <cellStyle name="ColStyle4 13 3 5" xfId="35509"/>
    <cellStyle name="ColStyle4 13 3 6" xfId="35510"/>
    <cellStyle name="ColStyle4 13 3 7" xfId="35511"/>
    <cellStyle name="ColStyle4 13 3 8" xfId="35512"/>
    <cellStyle name="ColStyle4 13 4" xfId="35513"/>
    <cellStyle name="ColStyle4 13 4 2" xfId="35514"/>
    <cellStyle name="ColStyle4 13 4 2 2" xfId="35515"/>
    <cellStyle name="ColStyle4 13 4 3" xfId="35516"/>
    <cellStyle name="ColStyle4 13 4 3 2" xfId="35517"/>
    <cellStyle name="ColStyle4 13 4 4" xfId="35518"/>
    <cellStyle name="ColStyle4 13 4 5" xfId="35519"/>
    <cellStyle name="ColStyle4 13 4 6" xfId="35520"/>
    <cellStyle name="ColStyle4 13 5" xfId="35521"/>
    <cellStyle name="ColStyle4 13 5 2" xfId="35522"/>
    <cellStyle name="ColStyle4 13 5 2 2" xfId="35523"/>
    <cellStyle name="ColStyle4 13 5 3" xfId="35524"/>
    <cellStyle name="ColStyle4 13 5 3 2" xfId="35525"/>
    <cellStyle name="ColStyle4 13 5 4" xfId="35526"/>
    <cellStyle name="ColStyle4 13 5 5" xfId="35527"/>
    <cellStyle name="ColStyle4 13 5 6" xfId="35528"/>
    <cellStyle name="ColStyle4 13 5 7" xfId="35529"/>
    <cellStyle name="ColStyle4 13 6" xfId="35530"/>
    <cellStyle name="ColStyle4 13 6 2" xfId="35531"/>
    <cellStyle name="ColStyle4 13 6 2 2" xfId="35532"/>
    <cellStyle name="ColStyle4 13 6 3" xfId="35533"/>
    <cellStyle name="ColStyle4 13 6 3 2" xfId="35534"/>
    <cellStyle name="ColStyle4 13 6 4" xfId="35535"/>
    <cellStyle name="ColStyle4 13 6 5" xfId="35536"/>
    <cellStyle name="ColStyle4 13 6 6" xfId="35537"/>
    <cellStyle name="ColStyle4 13 6 7" xfId="35538"/>
    <cellStyle name="ColStyle4 13 7" xfId="35539"/>
    <cellStyle name="ColStyle4 13 7 2" xfId="35540"/>
    <cellStyle name="ColStyle4 13 7 3" xfId="35541"/>
    <cellStyle name="ColStyle4 13 8" xfId="35542"/>
    <cellStyle name="ColStyle4 13 8 2" xfId="35543"/>
    <cellStyle name="ColStyle4 13 9" xfId="35544"/>
    <cellStyle name="ColStyle4 13 9 2" xfId="35545"/>
    <cellStyle name="ColStyle4 14" xfId="35546"/>
    <cellStyle name="ColStyle4 14 10" xfId="35547"/>
    <cellStyle name="ColStyle4 14 11" xfId="35548"/>
    <cellStyle name="ColStyle4 14 12" xfId="35549"/>
    <cellStyle name="ColStyle4 14 13" xfId="35550"/>
    <cellStyle name="ColStyle4 14 14" xfId="35551"/>
    <cellStyle name="ColStyle4 14 2" xfId="35552"/>
    <cellStyle name="ColStyle4 14 2 2" xfId="35553"/>
    <cellStyle name="ColStyle4 14 2 2 2" xfId="35554"/>
    <cellStyle name="ColStyle4 14 2 2 2 2" xfId="35555"/>
    <cellStyle name="ColStyle4 14 2 2 2 3" xfId="35556"/>
    <cellStyle name="ColStyle4 14 2 2 3" xfId="35557"/>
    <cellStyle name="ColStyle4 14 2 2 4" xfId="35558"/>
    <cellStyle name="ColStyle4 14 2 3" xfId="35559"/>
    <cellStyle name="ColStyle4 14 2 3 2" xfId="35560"/>
    <cellStyle name="ColStyle4 14 2 3 3" xfId="35561"/>
    <cellStyle name="ColStyle4 14 2 4" xfId="35562"/>
    <cellStyle name="ColStyle4 14 2 4 2" xfId="35563"/>
    <cellStyle name="ColStyle4 14 2 4 3" xfId="35564"/>
    <cellStyle name="ColStyle4 14 2 5" xfId="35565"/>
    <cellStyle name="ColStyle4 14 2 5 2" xfId="35566"/>
    <cellStyle name="ColStyle4 14 2 6" xfId="35567"/>
    <cellStyle name="ColStyle4 14 2 7" xfId="35568"/>
    <cellStyle name="ColStyle4 14 2 8" xfId="35569"/>
    <cellStyle name="ColStyle4 14 2 9" xfId="35570"/>
    <cellStyle name="ColStyle4 14 3" xfId="35571"/>
    <cellStyle name="ColStyle4 14 3 2" xfId="35572"/>
    <cellStyle name="ColStyle4 14 3 2 2" xfId="35573"/>
    <cellStyle name="ColStyle4 14 3 2 3" xfId="35574"/>
    <cellStyle name="ColStyle4 14 3 3" xfId="35575"/>
    <cellStyle name="ColStyle4 14 3 3 2" xfId="35576"/>
    <cellStyle name="ColStyle4 14 3 4" xfId="35577"/>
    <cellStyle name="ColStyle4 14 3 4 2" xfId="35578"/>
    <cellStyle name="ColStyle4 14 3 5" xfId="35579"/>
    <cellStyle name="ColStyle4 14 3 6" xfId="35580"/>
    <cellStyle name="ColStyle4 14 3 7" xfId="35581"/>
    <cellStyle name="ColStyle4 14 3 8" xfId="35582"/>
    <cellStyle name="ColStyle4 14 4" xfId="35583"/>
    <cellStyle name="ColStyle4 14 4 2" xfId="35584"/>
    <cellStyle name="ColStyle4 14 4 2 2" xfId="35585"/>
    <cellStyle name="ColStyle4 14 4 2 3" xfId="35586"/>
    <cellStyle name="ColStyle4 14 4 3" xfId="35587"/>
    <cellStyle name="ColStyle4 14 4 3 2" xfId="35588"/>
    <cellStyle name="ColStyle4 14 4 4" xfId="35589"/>
    <cellStyle name="ColStyle4 14 4 4 2" xfId="35590"/>
    <cellStyle name="ColStyle4 14 4 5" xfId="35591"/>
    <cellStyle name="ColStyle4 14 4 6" xfId="35592"/>
    <cellStyle name="ColStyle4 14 4 7" xfId="35593"/>
    <cellStyle name="ColStyle4 14 4 8" xfId="35594"/>
    <cellStyle name="ColStyle4 14 5" xfId="35595"/>
    <cellStyle name="ColStyle4 14 5 2" xfId="35596"/>
    <cellStyle name="ColStyle4 14 5 2 2" xfId="35597"/>
    <cellStyle name="ColStyle4 14 5 3" xfId="35598"/>
    <cellStyle name="ColStyle4 14 5 3 2" xfId="35599"/>
    <cellStyle name="ColStyle4 14 5 4" xfId="35600"/>
    <cellStyle name="ColStyle4 14 5 5" xfId="35601"/>
    <cellStyle name="ColStyle4 14 5 6" xfId="35602"/>
    <cellStyle name="ColStyle4 14 5 7" xfId="35603"/>
    <cellStyle name="ColStyle4 14 6" xfId="35604"/>
    <cellStyle name="ColStyle4 14 6 2" xfId="35605"/>
    <cellStyle name="ColStyle4 14 6 2 2" xfId="35606"/>
    <cellStyle name="ColStyle4 14 6 3" xfId="35607"/>
    <cellStyle name="ColStyle4 14 6 3 2" xfId="35608"/>
    <cellStyle name="ColStyle4 14 6 4" xfId="35609"/>
    <cellStyle name="ColStyle4 14 6 5" xfId="35610"/>
    <cellStyle name="ColStyle4 14 6 6" xfId="35611"/>
    <cellStyle name="ColStyle4 14 6 7" xfId="35612"/>
    <cellStyle name="ColStyle4 14 7" xfId="35613"/>
    <cellStyle name="ColStyle4 14 7 2" xfId="35614"/>
    <cellStyle name="ColStyle4 14 7 3" xfId="35615"/>
    <cellStyle name="ColStyle4 14 8" xfId="35616"/>
    <cellStyle name="ColStyle4 14 8 2" xfId="35617"/>
    <cellStyle name="ColStyle4 14 9" xfId="35618"/>
    <cellStyle name="ColStyle4 14 9 2" xfId="35619"/>
    <cellStyle name="ColStyle4 15" xfId="35620"/>
    <cellStyle name="ColStyle4 15 10" xfId="35621"/>
    <cellStyle name="ColStyle4 15 2" xfId="35622"/>
    <cellStyle name="ColStyle4 15 2 2" xfId="35623"/>
    <cellStyle name="ColStyle4 15 2 2 2" xfId="35624"/>
    <cellStyle name="ColStyle4 15 2 2 2 2" xfId="35625"/>
    <cellStyle name="ColStyle4 15 2 2 2 3" xfId="35626"/>
    <cellStyle name="ColStyle4 15 2 2 3" xfId="35627"/>
    <cellStyle name="ColStyle4 15 2 2 4" xfId="35628"/>
    <cellStyle name="ColStyle4 15 2 3" xfId="35629"/>
    <cellStyle name="ColStyle4 15 2 3 2" xfId="35630"/>
    <cellStyle name="ColStyle4 15 2 3 3" xfId="35631"/>
    <cellStyle name="ColStyle4 15 2 4" xfId="35632"/>
    <cellStyle name="ColStyle4 15 2 4 2" xfId="35633"/>
    <cellStyle name="ColStyle4 15 2 5" xfId="35634"/>
    <cellStyle name="ColStyle4 15 3" xfId="35635"/>
    <cellStyle name="ColStyle4 15 3 2" xfId="35636"/>
    <cellStyle name="ColStyle4 15 3 2 2" xfId="35637"/>
    <cellStyle name="ColStyle4 15 3 2 3" xfId="35638"/>
    <cellStyle name="ColStyle4 15 3 3" xfId="35639"/>
    <cellStyle name="ColStyle4 15 3 4" xfId="35640"/>
    <cellStyle name="ColStyle4 15 4" xfId="35641"/>
    <cellStyle name="ColStyle4 15 4 2" xfId="35642"/>
    <cellStyle name="ColStyle4 15 4 2 2" xfId="35643"/>
    <cellStyle name="ColStyle4 15 4 2 3" xfId="35644"/>
    <cellStyle name="ColStyle4 15 4 3" xfId="35645"/>
    <cellStyle name="ColStyle4 15 4 4" xfId="35646"/>
    <cellStyle name="ColStyle4 15 5" xfId="35647"/>
    <cellStyle name="ColStyle4 15 5 2" xfId="35648"/>
    <cellStyle name="ColStyle4 15 5 3" xfId="35649"/>
    <cellStyle name="ColStyle4 15 6" xfId="35650"/>
    <cellStyle name="ColStyle4 15 6 2" xfId="35651"/>
    <cellStyle name="ColStyle4 15 6 3" xfId="35652"/>
    <cellStyle name="ColStyle4 15 7" xfId="35653"/>
    <cellStyle name="ColStyle4 15 7 2" xfId="35654"/>
    <cellStyle name="ColStyle4 15 7 3" xfId="35655"/>
    <cellStyle name="ColStyle4 15 8" xfId="35656"/>
    <cellStyle name="ColStyle4 15 9" xfId="35657"/>
    <cellStyle name="ColStyle4 16" xfId="35658"/>
    <cellStyle name="ColStyle4 16 10" xfId="35659"/>
    <cellStyle name="ColStyle4 16 2" xfId="35660"/>
    <cellStyle name="ColStyle4 16 2 2" xfId="35661"/>
    <cellStyle name="ColStyle4 16 2 2 2" xfId="35662"/>
    <cellStyle name="ColStyle4 16 2 2 2 2" xfId="35663"/>
    <cellStyle name="ColStyle4 16 2 2 2 3" xfId="35664"/>
    <cellStyle name="ColStyle4 16 2 2 3" xfId="35665"/>
    <cellStyle name="ColStyle4 16 2 2 4" xfId="35666"/>
    <cellStyle name="ColStyle4 16 2 3" xfId="35667"/>
    <cellStyle name="ColStyle4 16 2 3 2" xfId="35668"/>
    <cellStyle name="ColStyle4 16 2 3 3" xfId="35669"/>
    <cellStyle name="ColStyle4 16 2 4" xfId="35670"/>
    <cellStyle name="ColStyle4 16 2 4 2" xfId="35671"/>
    <cellStyle name="ColStyle4 16 2 5" xfId="35672"/>
    <cellStyle name="ColStyle4 16 3" xfId="35673"/>
    <cellStyle name="ColStyle4 16 3 2" xfId="35674"/>
    <cellStyle name="ColStyle4 16 3 2 2" xfId="35675"/>
    <cellStyle name="ColStyle4 16 3 2 3" xfId="35676"/>
    <cellStyle name="ColStyle4 16 3 3" xfId="35677"/>
    <cellStyle name="ColStyle4 16 3 4" xfId="35678"/>
    <cellStyle name="ColStyle4 16 4" xfId="35679"/>
    <cellStyle name="ColStyle4 16 4 2" xfId="35680"/>
    <cellStyle name="ColStyle4 16 4 2 2" xfId="35681"/>
    <cellStyle name="ColStyle4 16 4 2 3" xfId="35682"/>
    <cellStyle name="ColStyle4 16 4 3" xfId="35683"/>
    <cellStyle name="ColStyle4 16 4 4" xfId="35684"/>
    <cellStyle name="ColStyle4 16 5" xfId="35685"/>
    <cellStyle name="ColStyle4 16 5 2" xfId="35686"/>
    <cellStyle name="ColStyle4 16 5 3" xfId="35687"/>
    <cellStyle name="ColStyle4 16 6" xfId="35688"/>
    <cellStyle name="ColStyle4 16 6 2" xfId="35689"/>
    <cellStyle name="ColStyle4 16 6 3" xfId="35690"/>
    <cellStyle name="ColStyle4 16 7" xfId="35691"/>
    <cellStyle name="ColStyle4 16 7 2" xfId="35692"/>
    <cellStyle name="ColStyle4 16 7 3" xfId="35693"/>
    <cellStyle name="ColStyle4 16 8" xfId="35694"/>
    <cellStyle name="ColStyle4 16 9" xfId="35695"/>
    <cellStyle name="ColStyle4 17" xfId="35696"/>
    <cellStyle name="ColStyle4 17 10" xfId="35697"/>
    <cellStyle name="ColStyle4 17 2" xfId="35698"/>
    <cellStyle name="ColStyle4 17 2 2" xfId="35699"/>
    <cellStyle name="ColStyle4 17 2 2 2" xfId="35700"/>
    <cellStyle name="ColStyle4 17 2 2 2 2" xfId="35701"/>
    <cellStyle name="ColStyle4 17 2 2 2 3" xfId="35702"/>
    <cellStyle name="ColStyle4 17 2 2 3" xfId="35703"/>
    <cellStyle name="ColStyle4 17 2 2 4" xfId="35704"/>
    <cellStyle name="ColStyle4 17 2 3" xfId="35705"/>
    <cellStyle name="ColStyle4 17 2 3 2" xfId="35706"/>
    <cellStyle name="ColStyle4 17 2 3 3" xfId="35707"/>
    <cellStyle name="ColStyle4 17 2 4" xfId="35708"/>
    <cellStyle name="ColStyle4 17 2 4 2" xfId="35709"/>
    <cellStyle name="ColStyle4 17 2 5" xfId="35710"/>
    <cellStyle name="ColStyle4 17 3" xfId="35711"/>
    <cellStyle name="ColStyle4 17 3 2" xfId="35712"/>
    <cellStyle name="ColStyle4 17 3 2 2" xfId="35713"/>
    <cellStyle name="ColStyle4 17 3 2 3" xfId="35714"/>
    <cellStyle name="ColStyle4 17 3 3" xfId="35715"/>
    <cellStyle name="ColStyle4 17 3 4" xfId="35716"/>
    <cellStyle name="ColStyle4 17 4" xfId="35717"/>
    <cellStyle name="ColStyle4 17 4 2" xfId="35718"/>
    <cellStyle name="ColStyle4 17 4 2 2" xfId="35719"/>
    <cellStyle name="ColStyle4 17 4 2 3" xfId="35720"/>
    <cellStyle name="ColStyle4 17 4 3" xfId="35721"/>
    <cellStyle name="ColStyle4 17 4 4" xfId="35722"/>
    <cellStyle name="ColStyle4 17 5" xfId="35723"/>
    <cellStyle name="ColStyle4 17 5 2" xfId="35724"/>
    <cellStyle name="ColStyle4 17 5 3" xfId="35725"/>
    <cellStyle name="ColStyle4 17 6" xfId="35726"/>
    <cellStyle name="ColStyle4 17 6 2" xfId="35727"/>
    <cellStyle name="ColStyle4 17 6 3" xfId="35728"/>
    <cellStyle name="ColStyle4 17 7" xfId="35729"/>
    <cellStyle name="ColStyle4 17 7 2" xfId="35730"/>
    <cellStyle name="ColStyle4 17 7 3" xfId="35731"/>
    <cellStyle name="ColStyle4 17 8" xfId="35732"/>
    <cellStyle name="ColStyle4 17 9" xfId="35733"/>
    <cellStyle name="ColStyle4 18" xfId="35734"/>
    <cellStyle name="ColStyle4 18 10" xfId="35735"/>
    <cellStyle name="ColStyle4 18 2" xfId="35736"/>
    <cellStyle name="ColStyle4 18 2 2" xfId="35737"/>
    <cellStyle name="ColStyle4 18 2 2 2" xfId="35738"/>
    <cellStyle name="ColStyle4 18 2 2 2 2" xfId="35739"/>
    <cellStyle name="ColStyle4 18 2 2 2 3" xfId="35740"/>
    <cellStyle name="ColStyle4 18 2 2 3" xfId="35741"/>
    <cellStyle name="ColStyle4 18 2 2 4" xfId="35742"/>
    <cellStyle name="ColStyle4 18 2 3" xfId="35743"/>
    <cellStyle name="ColStyle4 18 2 3 2" xfId="35744"/>
    <cellStyle name="ColStyle4 18 2 3 3" xfId="35745"/>
    <cellStyle name="ColStyle4 18 2 4" xfId="35746"/>
    <cellStyle name="ColStyle4 18 2 4 2" xfId="35747"/>
    <cellStyle name="ColStyle4 18 2 5" xfId="35748"/>
    <cellStyle name="ColStyle4 18 3" xfId="35749"/>
    <cellStyle name="ColStyle4 18 3 2" xfId="35750"/>
    <cellStyle name="ColStyle4 18 3 2 2" xfId="35751"/>
    <cellStyle name="ColStyle4 18 3 2 3" xfId="35752"/>
    <cellStyle name="ColStyle4 18 3 3" xfId="35753"/>
    <cellStyle name="ColStyle4 18 3 4" xfId="35754"/>
    <cellStyle name="ColStyle4 18 4" xfId="35755"/>
    <cellStyle name="ColStyle4 18 4 2" xfId="35756"/>
    <cellStyle name="ColStyle4 18 4 2 2" xfId="35757"/>
    <cellStyle name="ColStyle4 18 4 2 3" xfId="35758"/>
    <cellStyle name="ColStyle4 18 4 3" xfId="35759"/>
    <cellStyle name="ColStyle4 18 4 4" xfId="35760"/>
    <cellStyle name="ColStyle4 18 5" xfId="35761"/>
    <cellStyle name="ColStyle4 18 5 2" xfId="35762"/>
    <cellStyle name="ColStyle4 18 5 3" xfId="35763"/>
    <cellStyle name="ColStyle4 18 6" xfId="35764"/>
    <cellStyle name="ColStyle4 18 6 2" xfId="35765"/>
    <cellStyle name="ColStyle4 18 6 3" xfId="35766"/>
    <cellStyle name="ColStyle4 18 7" xfId="35767"/>
    <cellStyle name="ColStyle4 18 7 2" xfId="35768"/>
    <cellStyle name="ColStyle4 18 7 3" xfId="35769"/>
    <cellStyle name="ColStyle4 18 8" xfId="35770"/>
    <cellStyle name="ColStyle4 18 9" xfId="35771"/>
    <cellStyle name="ColStyle4 19" xfId="35772"/>
    <cellStyle name="ColStyle4 19 10" xfId="35773"/>
    <cellStyle name="ColStyle4 19 2" xfId="35774"/>
    <cellStyle name="ColStyle4 19 2 2" xfId="35775"/>
    <cellStyle name="ColStyle4 19 2 2 2" xfId="35776"/>
    <cellStyle name="ColStyle4 19 2 2 2 2" xfId="35777"/>
    <cellStyle name="ColStyle4 19 2 2 2 3" xfId="35778"/>
    <cellStyle name="ColStyle4 19 2 2 3" xfId="35779"/>
    <cellStyle name="ColStyle4 19 2 2 4" xfId="35780"/>
    <cellStyle name="ColStyle4 19 2 3" xfId="35781"/>
    <cellStyle name="ColStyle4 19 2 3 2" xfId="35782"/>
    <cellStyle name="ColStyle4 19 2 3 3" xfId="35783"/>
    <cellStyle name="ColStyle4 19 2 4" xfId="35784"/>
    <cellStyle name="ColStyle4 19 2 4 2" xfId="35785"/>
    <cellStyle name="ColStyle4 19 2 5" xfId="35786"/>
    <cellStyle name="ColStyle4 19 3" xfId="35787"/>
    <cellStyle name="ColStyle4 19 3 2" xfId="35788"/>
    <cellStyle name="ColStyle4 19 3 2 2" xfId="35789"/>
    <cellStyle name="ColStyle4 19 3 2 3" xfId="35790"/>
    <cellStyle name="ColStyle4 19 3 3" xfId="35791"/>
    <cellStyle name="ColStyle4 19 3 4" xfId="35792"/>
    <cellStyle name="ColStyle4 19 4" xfId="35793"/>
    <cellStyle name="ColStyle4 19 4 2" xfId="35794"/>
    <cellStyle name="ColStyle4 19 4 2 2" xfId="35795"/>
    <cellStyle name="ColStyle4 19 4 2 3" xfId="35796"/>
    <cellStyle name="ColStyle4 19 4 3" xfId="35797"/>
    <cellStyle name="ColStyle4 19 4 4" xfId="35798"/>
    <cellStyle name="ColStyle4 19 5" xfId="35799"/>
    <cellStyle name="ColStyle4 19 5 2" xfId="35800"/>
    <cellStyle name="ColStyle4 19 5 3" xfId="35801"/>
    <cellStyle name="ColStyle4 19 6" xfId="35802"/>
    <cellStyle name="ColStyle4 19 6 2" xfId="35803"/>
    <cellStyle name="ColStyle4 19 6 3" xfId="35804"/>
    <cellStyle name="ColStyle4 19 7" xfId="35805"/>
    <cellStyle name="ColStyle4 19 7 2" xfId="35806"/>
    <cellStyle name="ColStyle4 19 7 3" xfId="35807"/>
    <cellStyle name="ColStyle4 19 8" xfId="35808"/>
    <cellStyle name="ColStyle4 19 9" xfId="35809"/>
    <cellStyle name="ColStyle4 2" xfId="35810"/>
    <cellStyle name="ColStyle4 2 10" xfId="35811"/>
    <cellStyle name="ColStyle4 2 11" xfId="35812"/>
    <cellStyle name="ColStyle4 2 2" xfId="35813"/>
    <cellStyle name="ColStyle4 2 2 10" xfId="35814"/>
    <cellStyle name="ColStyle4 2 2 10 2" xfId="35815"/>
    <cellStyle name="ColStyle4 2 2 10 2 2" xfId="35816"/>
    <cellStyle name="ColStyle4 2 2 10 2 3" xfId="35817"/>
    <cellStyle name="ColStyle4 2 2 10 3" xfId="35818"/>
    <cellStyle name="ColStyle4 2 2 10 4" xfId="35819"/>
    <cellStyle name="ColStyle4 2 2 10 5" xfId="35820"/>
    <cellStyle name="ColStyle4 2 2 11" xfId="35821"/>
    <cellStyle name="ColStyle4 2 2 11 2" xfId="35822"/>
    <cellStyle name="ColStyle4 2 2 11 2 2" xfId="35823"/>
    <cellStyle name="ColStyle4 2 2 11 2 3" xfId="35824"/>
    <cellStyle name="ColStyle4 2 2 11 3" xfId="35825"/>
    <cellStyle name="ColStyle4 2 2 11 4" xfId="35826"/>
    <cellStyle name="ColStyle4 2 2 11 5" xfId="35827"/>
    <cellStyle name="ColStyle4 2 2 12" xfId="35828"/>
    <cellStyle name="ColStyle4 2 2 12 2" xfId="35829"/>
    <cellStyle name="ColStyle4 2 2 12 2 2" xfId="35830"/>
    <cellStyle name="ColStyle4 2 2 12 2 3" xfId="35831"/>
    <cellStyle name="ColStyle4 2 2 12 3" xfId="35832"/>
    <cellStyle name="ColStyle4 2 2 12 4" xfId="35833"/>
    <cellStyle name="ColStyle4 2 2 12 5" xfId="35834"/>
    <cellStyle name="ColStyle4 2 2 13" xfId="35835"/>
    <cellStyle name="ColStyle4 2 2 13 2" xfId="35836"/>
    <cellStyle name="ColStyle4 2 2 13 2 2" xfId="35837"/>
    <cellStyle name="ColStyle4 2 2 13 2 3" xfId="35838"/>
    <cellStyle name="ColStyle4 2 2 13 3" xfId="35839"/>
    <cellStyle name="ColStyle4 2 2 13 4" xfId="35840"/>
    <cellStyle name="ColStyle4 2 2 13 5" xfId="35841"/>
    <cellStyle name="ColStyle4 2 2 14" xfId="35842"/>
    <cellStyle name="ColStyle4 2 2 14 2" xfId="35843"/>
    <cellStyle name="ColStyle4 2 2 14 2 2" xfId="35844"/>
    <cellStyle name="ColStyle4 2 2 14 2 3" xfId="35845"/>
    <cellStyle name="ColStyle4 2 2 14 3" xfId="35846"/>
    <cellStyle name="ColStyle4 2 2 14 4" xfId="35847"/>
    <cellStyle name="ColStyle4 2 2 14 5" xfId="35848"/>
    <cellStyle name="ColStyle4 2 2 15" xfId="35849"/>
    <cellStyle name="ColStyle4 2 2 15 2" xfId="35850"/>
    <cellStyle name="ColStyle4 2 2 15 2 2" xfId="35851"/>
    <cellStyle name="ColStyle4 2 2 15 2 3" xfId="35852"/>
    <cellStyle name="ColStyle4 2 2 15 3" xfId="35853"/>
    <cellStyle name="ColStyle4 2 2 15 4" xfId="35854"/>
    <cellStyle name="ColStyle4 2 2 15 5" xfId="35855"/>
    <cellStyle name="ColStyle4 2 2 16" xfId="35856"/>
    <cellStyle name="ColStyle4 2 2 16 2" xfId="35857"/>
    <cellStyle name="ColStyle4 2 2 16 2 2" xfId="35858"/>
    <cellStyle name="ColStyle4 2 2 16 2 3" xfId="35859"/>
    <cellStyle name="ColStyle4 2 2 16 3" xfId="35860"/>
    <cellStyle name="ColStyle4 2 2 16 4" xfId="35861"/>
    <cellStyle name="ColStyle4 2 2 16 5" xfId="35862"/>
    <cellStyle name="ColStyle4 2 2 17" xfId="35863"/>
    <cellStyle name="ColStyle4 2 2 17 2" xfId="35864"/>
    <cellStyle name="ColStyle4 2 2 17 2 2" xfId="35865"/>
    <cellStyle name="ColStyle4 2 2 17 2 3" xfId="35866"/>
    <cellStyle name="ColStyle4 2 2 17 3" xfId="35867"/>
    <cellStyle name="ColStyle4 2 2 17 4" xfId="35868"/>
    <cellStyle name="ColStyle4 2 2 17 5" xfId="35869"/>
    <cellStyle name="ColStyle4 2 2 18" xfId="35870"/>
    <cellStyle name="ColStyle4 2 2 18 2" xfId="35871"/>
    <cellStyle name="ColStyle4 2 2 18 2 2" xfId="35872"/>
    <cellStyle name="ColStyle4 2 2 18 2 3" xfId="35873"/>
    <cellStyle name="ColStyle4 2 2 18 3" xfId="35874"/>
    <cellStyle name="ColStyle4 2 2 18 4" xfId="35875"/>
    <cellStyle name="ColStyle4 2 2 18 5" xfId="35876"/>
    <cellStyle name="ColStyle4 2 2 19" xfId="35877"/>
    <cellStyle name="ColStyle4 2 2 19 2" xfId="35878"/>
    <cellStyle name="ColStyle4 2 2 19 2 2" xfId="35879"/>
    <cellStyle name="ColStyle4 2 2 19 2 3" xfId="35880"/>
    <cellStyle name="ColStyle4 2 2 19 3" xfId="35881"/>
    <cellStyle name="ColStyle4 2 2 19 4" xfId="35882"/>
    <cellStyle name="ColStyle4 2 2 19 5" xfId="35883"/>
    <cellStyle name="ColStyle4 2 2 2" xfId="35884"/>
    <cellStyle name="ColStyle4 2 2 2 2" xfId="35885"/>
    <cellStyle name="ColStyle4 2 2 2 2 2" xfId="35886"/>
    <cellStyle name="ColStyle4 2 2 2 2 3" xfId="35887"/>
    <cellStyle name="ColStyle4 2 2 2 3" xfId="35888"/>
    <cellStyle name="ColStyle4 2 2 2 4" xfId="35889"/>
    <cellStyle name="ColStyle4 2 2 2 5" xfId="35890"/>
    <cellStyle name="ColStyle4 2 2 20" xfId="35891"/>
    <cellStyle name="ColStyle4 2 2 20 2" xfId="35892"/>
    <cellStyle name="ColStyle4 2 2 20 2 2" xfId="35893"/>
    <cellStyle name="ColStyle4 2 2 20 2 3" xfId="35894"/>
    <cellStyle name="ColStyle4 2 2 20 3" xfId="35895"/>
    <cellStyle name="ColStyle4 2 2 20 4" xfId="35896"/>
    <cellStyle name="ColStyle4 2 2 20 5" xfId="35897"/>
    <cellStyle name="ColStyle4 2 2 21" xfId="35898"/>
    <cellStyle name="ColStyle4 2 2 21 2" xfId="35899"/>
    <cellStyle name="ColStyle4 2 2 21 2 2" xfId="35900"/>
    <cellStyle name="ColStyle4 2 2 21 2 3" xfId="35901"/>
    <cellStyle name="ColStyle4 2 2 21 3" xfId="35902"/>
    <cellStyle name="ColStyle4 2 2 21 4" xfId="35903"/>
    <cellStyle name="ColStyle4 2 2 21 5" xfId="35904"/>
    <cellStyle name="ColStyle4 2 2 22" xfId="35905"/>
    <cellStyle name="ColStyle4 2 2 22 2" xfId="35906"/>
    <cellStyle name="ColStyle4 2 2 22 3" xfId="35907"/>
    <cellStyle name="ColStyle4 2 2 23" xfId="35908"/>
    <cellStyle name="ColStyle4 2 2 23 2" xfId="35909"/>
    <cellStyle name="ColStyle4 2 2 24" xfId="35910"/>
    <cellStyle name="ColStyle4 2 2 24 2" xfId="35911"/>
    <cellStyle name="ColStyle4 2 2 25" xfId="35912"/>
    <cellStyle name="ColStyle4 2 2 26" xfId="35913"/>
    <cellStyle name="ColStyle4 2 2 27" xfId="35914"/>
    <cellStyle name="ColStyle4 2 2 28" xfId="35915"/>
    <cellStyle name="ColStyle4 2 2 29" xfId="35916"/>
    <cellStyle name="ColStyle4 2 2 3" xfId="35917"/>
    <cellStyle name="ColStyle4 2 2 3 2" xfId="35918"/>
    <cellStyle name="ColStyle4 2 2 3 2 2" xfId="35919"/>
    <cellStyle name="ColStyle4 2 2 3 2 3" xfId="35920"/>
    <cellStyle name="ColStyle4 2 2 3 3" xfId="35921"/>
    <cellStyle name="ColStyle4 2 2 3 4" xfId="35922"/>
    <cellStyle name="ColStyle4 2 2 3 5" xfId="35923"/>
    <cellStyle name="ColStyle4 2 2 4" xfId="35924"/>
    <cellStyle name="ColStyle4 2 2 4 2" xfId="35925"/>
    <cellStyle name="ColStyle4 2 2 4 2 2" xfId="35926"/>
    <cellStyle name="ColStyle4 2 2 4 2 3" xfId="35927"/>
    <cellStyle name="ColStyle4 2 2 4 3" xfId="35928"/>
    <cellStyle name="ColStyle4 2 2 4 4" xfId="35929"/>
    <cellStyle name="ColStyle4 2 2 4 5" xfId="35930"/>
    <cellStyle name="ColStyle4 2 2 5" xfId="35931"/>
    <cellStyle name="ColStyle4 2 2 5 2" xfId="35932"/>
    <cellStyle name="ColStyle4 2 2 5 2 2" xfId="35933"/>
    <cellStyle name="ColStyle4 2 2 5 2 3" xfId="35934"/>
    <cellStyle name="ColStyle4 2 2 5 3" xfId="35935"/>
    <cellStyle name="ColStyle4 2 2 5 4" xfId="35936"/>
    <cellStyle name="ColStyle4 2 2 5 5" xfId="35937"/>
    <cellStyle name="ColStyle4 2 2 6" xfId="35938"/>
    <cellStyle name="ColStyle4 2 2 6 2" xfId="35939"/>
    <cellStyle name="ColStyle4 2 2 6 2 2" xfId="35940"/>
    <cellStyle name="ColStyle4 2 2 6 2 3" xfId="35941"/>
    <cellStyle name="ColStyle4 2 2 6 3" xfId="35942"/>
    <cellStyle name="ColStyle4 2 2 6 4" xfId="35943"/>
    <cellStyle name="ColStyle4 2 2 6 5" xfId="35944"/>
    <cellStyle name="ColStyle4 2 2 7" xfId="35945"/>
    <cellStyle name="ColStyle4 2 2 7 2" xfId="35946"/>
    <cellStyle name="ColStyle4 2 2 7 2 2" xfId="35947"/>
    <cellStyle name="ColStyle4 2 2 7 2 3" xfId="35948"/>
    <cellStyle name="ColStyle4 2 2 7 3" xfId="35949"/>
    <cellStyle name="ColStyle4 2 2 7 4" xfId="35950"/>
    <cellStyle name="ColStyle4 2 2 7 5" xfId="35951"/>
    <cellStyle name="ColStyle4 2 2 8" xfId="35952"/>
    <cellStyle name="ColStyle4 2 2 8 2" xfId="35953"/>
    <cellStyle name="ColStyle4 2 2 8 2 2" xfId="35954"/>
    <cellStyle name="ColStyle4 2 2 8 2 3" xfId="35955"/>
    <cellStyle name="ColStyle4 2 2 8 3" xfId="35956"/>
    <cellStyle name="ColStyle4 2 2 8 4" xfId="35957"/>
    <cellStyle name="ColStyle4 2 2 8 5" xfId="35958"/>
    <cellStyle name="ColStyle4 2 2 9" xfId="35959"/>
    <cellStyle name="ColStyle4 2 2 9 2" xfId="35960"/>
    <cellStyle name="ColStyle4 2 2 9 2 2" xfId="35961"/>
    <cellStyle name="ColStyle4 2 2 9 2 3" xfId="35962"/>
    <cellStyle name="ColStyle4 2 2 9 3" xfId="35963"/>
    <cellStyle name="ColStyle4 2 2 9 4" xfId="35964"/>
    <cellStyle name="ColStyle4 2 2 9 5" xfId="35965"/>
    <cellStyle name="ColStyle4 2 3" xfId="35966"/>
    <cellStyle name="ColStyle4 2 3 2" xfId="35967"/>
    <cellStyle name="ColStyle4 2 3 2 2" xfId="35968"/>
    <cellStyle name="ColStyle4 2 3 3" xfId="35969"/>
    <cellStyle name="ColStyle4 2 3 4" xfId="35970"/>
    <cellStyle name="ColStyle4 2 3 5" xfId="35971"/>
    <cellStyle name="ColStyle4 2 4" xfId="35972"/>
    <cellStyle name="ColStyle4 2 4 2" xfId="35973"/>
    <cellStyle name="ColStyle4 2 4 2 2" xfId="35974"/>
    <cellStyle name="ColStyle4 2 4 3" xfId="35975"/>
    <cellStyle name="ColStyle4 2 4 4" xfId="35976"/>
    <cellStyle name="ColStyle4 2 4 5" xfId="35977"/>
    <cellStyle name="ColStyle4 2 5" xfId="35978"/>
    <cellStyle name="ColStyle4 2 5 2" xfId="35979"/>
    <cellStyle name="ColStyle4 2 5 2 2" xfId="35980"/>
    <cellStyle name="ColStyle4 2 5 3" xfId="35981"/>
    <cellStyle name="ColStyle4 2 5 4" xfId="35982"/>
    <cellStyle name="ColStyle4 2 5 5" xfId="35983"/>
    <cellStyle name="ColStyle4 2 6" xfId="35984"/>
    <cellStyle name="ColStyle4 2 6 2" xfId="35985"/>
    <cellStyle name="ColStyle4 2 6 2 2" xfId="35986"/>
    <cellStyle name="ColStyle4 2 6 3" xfId="35987"/>
    <cellStyle name="ColStyle4 2 6 4" xfId="35988"/>
    <cellStyle name="ColStyle4 2 6 5" xfId="35989"/>
    <cellStyle name="ColStyle4 2 7" xfId="35990"/>
    <cellStyle name="ColStyle4 2 7 2" xfId="35991"/>
    <cellStyle name="ColStyle4 2 8" xfId="35992"/>
    <cellStyle name="ColStyle4 2 8 2" xfId="35993"/>
    <cellStyle name="ColStyle4 2 9" xfId="35994"/>
    <cellStyle name="ColStyle4 20" xfId="35995"/>
    <cellStyle name="ColStyle4 20 10" xfId="35996"/>
    <cellStyle name="ColStyle4 20 2" xfId="35997"/>
    <cellStyle name="ColStyle4 20 2 2" xfId="35998"/>
    <cellStyle name="ColStyle4 20 2 2 2" xfId="35999"/>
    <cellStyle name="ColStyle4 20 2 2 2 2" xfId="36000"/>
    <cellStyle name="ColStyle4 20 2 2 2 3" xfId="36001"/>
    <cellStyle name="ColStyle4 20 2 2 3" xfId="36002"/>
    <cellStyle name="ColStyle4 20 2 2 4" xfId="36003"/>
    <cellStyle name="ColStyle4 20 2 3" xfId="36004"/>
    <cellStyle name="ColStyle4 20 2 3 2" xfId="36005"/>
    <cellStyle name="ColStyle4 20 2 3 3" xfId="36006"/>
    <cellStyle name="ColStyle4 20 2 4" xfId="36007"/>
    <cellStyle name="ColStyle4 20 2 4 2" xfId="36008"/>
    <cellStyle name="ColStyle4 20 2 5" xfId="36009"/>
    <cellStyle name="ColStyle4 20 3" xfId="36010"/>
    <cellStyle name="ColStyle4 20 3 2" xfId="36011"/>
    <cellStyle name="ColStyle4 20 3 2 2" xfId="36012"/>
    <cellStyle name="ColStyle4 20 3 2 3" xfId="36013"/>
    <cellStyle name="ColStyle4 20 3 3" xfId="36014"/>
    <cellStyle name="ColStyle4 20 3 4" xfId="36015"/>
    <cellStyle name="ColStyle4 20 4" xfId="36016"/>
    <cellStyle name="ColStyle4 20 4 2" xfId="36017"/>
    <cellStyle name="ColStyle4 20 4 2 2" xfId="36018"/>
    <cellStyle name="ColStyle4 20 4 2 3" xfId="36019"/>
    <cellStyle name="ColStyle4 20 4 3" xfId="36020"/>
    <cellStyle name="ColStyle4 20 4 4" xfId="36021"/>
    <cellStyle name="ColStyle4 20 5" xfId="36022"/>
    <cellStyle name="ColStyle4 20 5 2" xfId="36023"/>
    <cellStyle name="ColStyle4 20 5 3" xfId="36024"/>
    <cellStyle name="ColStyle4 20 6" xfId="36025"/>
    <cellStyle name="ColStyle4 20 6 2" xfId="36026"/>
    <cellStyle name="ColStyle4 20 6 3" xfId="36027"/>
    <cellStyle name="ColStyle4 20 7" xfId="36028"/>
    <cellStyle name="ColStyle4 20 7 2" xfId="36029"/>
    <cellStyle name="ColStyle4 20 7 3" xfId="36030"/>
    <cellStyle name="ColStyle4 20 8" xfId="36031"/>
    <cellStyle name="ColStyle4 20 9" xfId="36032"/>
    <cellStyle name="ColStyle4 21" xfId="36033"/>
    <cellStyle name="ColStyle4 21 10" xfId="36034"/>
    <cellStyle name="ColStyle4 21 2" xfId="36035"/>
    <cellStyle name="ColStyle4 21 2 2" xfId="36036"/>
    <cellStyle name="ColStyle4 21 2 2 2" xfId="36037"/>
    <cellStyle name="ColStyle4 21 2 2 2 2" xfId="36038"/>
    <cellStyle name="ColStyle4 21 2 2 2 3" xfId="36039"/>
    <cellStyle name="ColStyle4 21 2 2 3" xfId="36040"/>
    <cellStyle name="ColStyle4 21 2 2 4" xfId="36041"/>
    <cellStyle name="ColStyle4 21 2 3" xfId="36042"/>
    <cellStyle name="ColStyle4 21 2 3 2" xfId="36043"/>
    <cellStyle name="ColStyle4 21 2 3 3" xfId="36044"/>
    <cellStyle name="ColStyle4 21 2 4" xfId="36045"/>
    <cellStyle name="ColStyle4 21 2 4 2" xfId="36046"/>
    <cellStyle name="ColStyle4 21 2 5" xfId="36047"/>
    <cellStyle name="ColStyle4 21 3" xfId="36048"/>
    <cellStyle name="ColStyle4 21 3 2" xfId="36049"/>
    <cellStyle name="ColStyle4 21 3 2 2" xfId="36050"/>
    <cellStyle name="ColStyle4 21 3 2 3" xfId="36051"/>
    <cellStyle name="ColStyle4 21 3 3" xfId="36052"/>
    <cellStyle name="ColStyle4 21 3 4" xfId="36053"/>
    <cellStyle name="ColStyle4 21 4" xfId="36054"/>
    <cellStyle name="ColStyle4 21 4 2" xfId="36055"/>
    <cellStyle name="ColStyle4 21 4 2 2" xfId="36056"/>
    <cellStyle name="ColStyle4 21 4 2 3" xfId="36057"/>
    <cellStyle name="ColStyle4 21 4 3" xfId="36058"/>
    <cellStyle name="ColStyle4 21 4 4" xfId="36059"/>
    <cellStyle name="ColStyle4 21 5" xfId="36060"/>
    <cellStyle name="ColStyle4 21 5 2" xfId="36061"/>
    <cellStyle name="ColStyle4 21 5 3" xfId="36062"/>
    <cellStyle name="ColStyle4 21 6" xfId="36063"/>
    <cellStyle name="ColStyle4 21 6 2" xfId="36064"/>
    <cellStyle name="ColStyle4 21 6 3" xfId="36065"/>
    <cellStyle name="ColStyle4 21 7" xfId="36066"/>
    <cellStyle name="ColStyle4 21 7 2" xfId="36067"/>
    <cellStyle name="ColStyle4 21 7 3" xfId="36068"/>
    <cellStyle name="ColStyle4 21 8" xfId="36069"/>
    <cellStyle name="ColStyle4 21 9" xfId="36070"/>
    <cellStyle name="ColStyle4 22" xfId="36071"/>
    <cellStyle name="ColStyle4 22 10" xfId="36072"/>
    <cellStyle name="ColStyle4 22 2" xfId="36073"/>
    <cellStyle name="ColStyle4 22 2 2" xfId="36074"/>
    <cellStyle name="ColStyle4 22 2 2 2" xfId="36075"/>
    <cellStyle name="ColStyle4 22 2 2 2 2" xfId="36076"/>
    <cellStyle name="ColStyle4 22 2 2 2 3" xfId="36077"/>
    <cellStyle name="ColStyle4 22 2 2 3" xfId="36078"/>
    <cellStyle name="ColStyle4 22 2 2 4" xfId="36079"/>
    <cellStyle name="ColStyle4 22 2 3" xfId="36080"/>
    <cellStyle name="ColStyle4 22 2 3 2" xfId="36081"/>
    <cellStyle name="ColStyle4 22 2 3 3" xfId="36082"/>
    <cellStyle name="ColStyle4 22 2 4" xfId="36083"/>
    <cellStyle name="ColStyle4 22 2 4 2" xfId="36084"/>
    <cellStyle name="ColStyle4 22 2 5" xfId="36085"/>
    <cellStyle name="ColStyle4 22 3" xfId="36086"/>
    <cellStyle name="ColStyle4 22 3 2" xfId="36087"/>
    <cellStyle name="ColStyle4 22 3 2 2" xfId="36088"/>
    <cellStyle name="ColStyle4 22 3 2 3" xfId="36089"/>
    <cellStyle name="ColStyle4 22 3 3" xfId="36090"/>
    <cellStyle name="ColStyle4 22 3 4" xfId="36091"/>
    <cellStyle name="ColStyle4 22 4" xfId="36092"/>
    <cellStyle name="ColStyle4 22 4 2" xfId="36093"/>
    <cellStyle name="ColStyle4 22 4 2 2" xfId="36094"/>
    <cellStyle name="ColStyle4 22 4 2 3" xfId="36095"/>
    <cellStyle name="ColStyle4 22 4 3" xfId="36096"/>
    <cellStyle name="ColStyle4 22 4 4" xfId="36097"/>
    <cellStyle name="ColStyle4 22 5" xfId="36098"/>
    <cellStyle name="ColStyle4 22 5 2" xfId="36099"/>
    <cellStyle name="ColStyle4 22 5 3" xfId="36100"/>
    <cellStyle name="ColStyle4 22 6" xfId="36101"/>
    <cellStyle name="ColStyle4 22 6 2" xfId="36102"/>
    <cellStyle name="ColStyle4 22 6 3" xfId="36103"/>
    <cellStyle name="ColStyle4 22 7" xfId="36104"/>
    <cellStyle name="ColStyle4 22 7 2" xfId="36105"/>
    <cellStyle name="ColStyle4 22 7 3" xfId="36106"/>
    <cellStyle name="ColStyle4 22 8" xfId="36107"/>
    <cellStyle name="ColStyle4 22 9" xfId="36108"/>
    <cellStyle name="ColStyle4 23" xfId="36109"/>
    <cellStyle name="ColStyle4 23 10" xfId="36110"/>
    <cellStyle name="ColStyle4 23 2" xfId="36111"/>
    <cellStyle name="ColStyle4 23 2 2" xfId="36112"/>
    <cellStyle name="ColStyle4 23 2 2 2" xfId="36113"/>
    <cellStyle name="ColStyle4 23 2 2 2 2" xfId="36114"/>
    <cellStyle name="ColStyle4 23 2 2 2 3" xfId="36115"/>
    <cellStyle name="ColStyle4 23 2 2 3" xfId="36116"/>
    <cellStyle name="ColStyle4 23 2 2 4" xfId="36117"/>
    <cellStyle name="ColStyle4 23 2 3" xfId="36118"/>
    <cellStyle name="ColStyle4 23 2 3 2" xfId="36119"/>
    <cellStyle name="ColStyle4 23 2 3 3" xfId="36120"/>
    <cellStyle name="ColStyle4 23 2 4" xfId="36121"/>
    <cellStyle name="ColStyle4 23 2 4 2" xfId="36122"/>
    <cellStyle name="ColStyle4 23 2 5" xfId="36123"/>
    <cellStyle name="ColStyle4 23 3" xfId="36124"/>
    <cellStyle name="ColStyle4 23 3 2" xfId="36125"/>
    <cellStyle name="ColStyle4 23 3 2 2" xfId="36126"/>
    <cellStyle name="ColStyle4 23 3 2 3" xfId="36127"/>
    <cellStyle name="ColStyle4 23 3 3" xfId="36128"/>
    <cellStyle name="ColStyle4 23 3 4" xfId="36129"/>
    <cellStyle name="ColStyle4 23 4" xfId="36130"/>
    <cellStyle name="ColStyle4 23 4 2" xfId="36131"/>
    <cellStyle name="ColStyle4 23 4 2 2" xfId="36132"/>
    <cellStyle name="ColStyle4 23 4 2 3" xfId="36133"/>
    <cellStyle name="ColStyle4 23 4 3" xfId="36134"/>
    <cellStyle name="ColStyle4 23 4 4" xfId="36135"/>
    <cellStyle name="ColStyle4 23 5" xfId="36136"/>
    <cellStyle name="ColStyle4 23 5 2" xfId="36137"/>
    <cellStyle name="ColStyle4 23 5 3" xfId="36138"/>
    <cellStyle name="ColStyle4 23 6" xfId="36139"/>
    <cellStyle name="ColStyle4 23 6 2" xfId="36140"/>
    <cellStyle name="ColStyle4 23 6 3" xfId="36141"/>
    <cellStyle name="ColStyle4 23 7" xfId="36142"/>
    <cellStyle name="ColStyle4 23 7 2" xfId="36143"/>
    <cellStyle name="ColStyle4 23 7 3" xfId="36144"/>
    <cellStyle name="ColStyle4 23 8" xfId="36145"/>
    <cellStyle name="ColStyle4 23 9" xfId="36146"/>
    <cellStyle name="ColStyle4 24" xfId="36147"/>
    <cellStyle name="ColStyle4 24 10" xfId="36148"/>
    <cellStyle name="ColStyle4 24 2" xfId="36149"/>
    <cellStyle name="ColStyle4 24 2 2" xfId="36150"/>
    <cellStyle name="ColStyle4 24 2 2 2" xfId="36151"/>
    <cellStyle name="ColStyle4 24 2 2 2 2" xfId="36152"/>
    <cellStyle name="ColStyle4 24 2 2 2 3" xfId="36153"/>
    <cellStyle name="ColStyle4 24 2 2 3" xfId="36154"/>
    <cellStyle name="ColStyle4 24 2 2 4" xfId="36155"/>
    <cellStyle name="ColStyle4 24 2 3" xfId="36156"/>
    <cellStyle name="ColStyle4 24 2 3 2" xfId="36157"/>
    <cellStyle name="ColStyle4 24 2 3 3" xfId="36158"/>
    <cellStyle name="ColStyle4 24 2 4" xfId="36159"/>
    <cellStyle name="ColStyle4 24 2 4 2" xfId="36160"/>
    <cellStyle name="ColStyle4 24 2 5" xfId="36161"/>
    <cellStyle name="ColStyle4 24 3" xfId="36162"/>
    <cellStyle name="ColStyle4 24 3 2" xfId="36163"/>
    <cellStyle name="ColStyle4 24 3 2 2" xfId="36164"/>
    <cellStyle name="ColStyle4 24 3 2 3" xfId="36165"/>
    <cellStyle name="ColStyle4 24 3 3" xfId="36166"/>
    <cellStyle name="ColStyle4 24 3 4" xfId="36167"/>
    <cellStyle name="ColStyle4 24 4" xfId="36168"/>
    <cellStyle name="ColStyle4 24 4 2" xfId="36169"/>
    <cellStyle name="ColStyle4 24 4 2 2" xfId="36170"/>
    <cellStyle name="ColStyle4 24 4 2 3" xfId="36171"/>
    <cellStyle name="ColStyle4 24 4 3" xfId="36172"/>
    <cellStyle name="ColStyle4 24 4 4" xfId="36173"/>
    <cellStyle name="ColStyle4 24 5" xfId="36174"/>
    <cellStyle name="ColStyle4 24 5 2" xfId="36175"/>
    <cellStyle name="ColStyle4 24 5 3" xfId="36176"/>
    <cellStyle name="ColStyle4 24 6" xfId="36177"/>
    <cellStyle name="ColStyle4 24 6 2" xfId="36178"/>
    <cellStyle name="ColStyle4 24 6 3" xfId="36179"/>
    <cellStyle name="ColStyle4 24 7" xfId="36180"/>
    <cellStyle name="ColStyle4 24 7 2" xfId="36181"/>
    <cellStyle name="ColStyle4 24 7 3" xfId="36182"/>
    <cellStyle name="ColStyle4 24 8" xfId="36183"/>
    <cellStyle name="ColStyle4 24 9" xfId="36184"/>
    <cellStyle name="ColStyle4 25" xfId="36185"/>
    <cellStyle name="ColStyle4 25 10" xfId="36186"/>
    <cellStyle name="ColStyle4 25 2" xfId="36187"/>
    <cellStyle name="ColStyle4 25 2 2" xfId="36188"/>
    <cellStyle name="ColStyle4 25 2 2 2" xfId="36189"/>
    <cellStyle name="ColStyle4 25 2 2 2 2" xfId="36190"/>
    <cellStyle name="ColStyle4 25 2 2 2 3" xfId="36191"/>
    <cellStyle name="ColStyle4 25 2 2 3" xfId="36192"/>
    <cellStyle name="ColStyle4 25 2 2 4" xfId="36193"/>
    <cellStyle name="ColStyle4 25 2 3" xfId="36194"/>
    <cellStyle name="ColStyle4 25 2 3 2" xfId="36195"/>
    <cellStyle name="ColStyle4 25 2 3 3" xfId="36196"/>
    <cellStyle name="ColStyle4 25 2 4" xfId="36197"/>
    <cellStyle name="ColStyle4 25 2 4 2" xfId="36198"/>
    <cellStyle name="ColStyle4 25 2 5" xfId="36199"/>
    <cellStyle name="ColStyle4 25 3" xfId="36200"/>
    <cellStyle name="ColStyle4 25 3 2" xfId="36201"/>
    <cellStyle name="ColStyle4 25 3 2 2" xfId="36202"/>
    <cellStyle name="ColStyle4 25 3 2 3" xfId="36203"/>
    <cellStyle name="ColStyle4 25 3 3" xfId="36204"/>
    <cellStyle name="ColStyle4 25 3 4" xfId="36205"/>
    <cellStyle name="ColStyle4 25 4" xfId="36206"/>
    <cellStyle name="ColStyle4 25 4 2" xfId="36207"/>
    <cellStyle name="ColStyle4 25 4 2 2" xfId="36208"/>
    <cellStyle name="ColStyle4 25 4 2 3" xfId="36209"/>
    <cellStyle name="ColStyle4 25 4 3" xfId="36210"/>
    <cellStyle name="ColStyle4 25 4 4" xfId="36211"/>
    <cellStyle name="ColStyle4 25 5" xfId="36212"/>
    <cellStyle name="ColStyle4 25 5 2" xfId="36213"/>
    <cellStyle name="ColStyle4 25 5 3" xfId="36214"/>
    <cellStyle name="ColStyle4 25 6" xfId="36215"/>
    <cellStyle name="ColStyle4 25 6 2" xfId="36216"/>
    <cellStyle name="ColStyle4 25 6 3" xfId="36217"/>
    <cellStyle name="ColStyle4 25 7" xfId="36218"/>
    <cellStyle name="ColStyle4 25 7 2" xfId="36219"/>
    <cellStyle name="ColStyle4 25 7 3" xfId="36220"/>
    <cellStyle name="ColStyle4 25 8" xfId="36221"/>
    <cellStyle name="ColStyle4 25 9" xfId="36222"/>
    <cellStyle name="ColStyle4 26" xfId="36223"/>
    <cellStyle name="ColStyle4 26 10" xfId="36224"/>
    <cellStyle name="ColStyle4 26 2" xfId="36225"/>
    <cellStyle name="ColStyle4 26 2 2" xfId="36226"/>
    <cellStyle name="ColStyle4 26 2 2 2" xfId="36227"/>
    <cellStyle name="ColStyle4 26 2 2 2 2" xfId="36228"/>
    <cellStyle name="ColStyle4 26 2 2 2 3" xfId="36229"/>
    <cellStyle name="ColStyle4 26 2 2 3" xfId="36230"/>
    <cellStyle name="ColStyle4 26 2 2 4" xfId="36231"/>
    <cellStyle name="ColStyle4 26 2 3" xfId="36232"/>
    <cellStyle name="ColStyle4 26 2 3 2" xfId="36233"/>
    <cellStyle name="ColStyle4 26 2 3 3" xfId="36234"/>
    <cellStyle name="ColStyle4 26 2 4" xfId="36235"/>
    <cellStyle name="ColStyle4 26 2 4 2" xfId="36236"/>
    <cellStyle name="ColStyle4 26 2 5" xfId="36237"/>
    <cellStyle name="ColStyle4 26 3" xfId="36238"/>
    <cellStyle name="ColStyle4 26 3 2" xfId="36239"/>
    <cellStyle name="ColStyle4 26 3 2 2" xfId="36240"/>
    <cellStyle name="ColStyle4 26 3 2 3" xfId="36241"/>
    <cellStyle name="ColStyle4 26 3 3" xfId="36242"/>
    <cellStyle name="ColStyle4 26 3 4" xfId="36243"/>
    <cellStyle name="ColStyle4 26 4" xfId="36244"/>
    <cellStyle name="ColStyle4 26 4 2" xfId="36245"/>
    <cellStyle name="ColStyle4 26 4 2 2" xfId="36246"/>
    <cellStyle name="ColStyle4 26 4 2 3" xfId="36247"/>
    <cellStyle name="ColStyle4 26 4 3" xfId="36248"/>
    <cellStyle name="ColStyle4 26 4 4" xfId="36249"/>
    <cellStyle name="ColStyle4 26 5" xfId="36250"/>
    <cellStyle name="ColStyle4 26 5 2" xfId="36251"/>
    <cellStyle name="ColStyle4 26 5 3" xfId="36252"/>
    <cellStyle name="ColStyle4 26 6" xfId="36253"/>
    <cellStyle name="ColStyle4 26 6 2" xfId="36254"/>
    <cellStyle name="ColStyle4 26 6 3" xfId="36255"/>
    <cellStyle name="ColStyle4 26 7" xfId="36256"/>
    <cellStyle name="ColStyle4 26 7 2" xfId="36257"/>
    <cellStyle name="ColStyle4 26 7 3" xfId="36258"/>
    <cellStyle name="ColStyle4 26 8" xfId="36259"/>
    <cellStyle name="ColStyle4 26 9" xfId="36260"/>
    <cellStyle name="ColStyle4 27" xfId="36261"/>
    <cellStyle name="ColStyle4 27 2" xfId="36262"/>
    <cellStyle name="ColStyle4 27 2 2" xfId="36263"/>
    <cellStyle name="ColStyle4 27 2 2 2" xfId="36264"/>
    <cellStyle name="ColStyle4 27 2 2 2 2" xfId="36265"/>
    <cellStyle name="ColStyle4 27 2 2 2 3" xfId="36266"/>
    <cellStyle name="ColStyle4 27 2 2 3" xfId="36267"/>
    <cellStyle name="ColStyle4 27 2 2 4" xfId="36268"/>
    <cellStyle name="ColStyle4 27 2 3" xfId="36269"/>
    <cellStyle name="ColStyle4 27 2 3 2" xfId="36270"/>
    <cellStyle name="ColStyle4 27 2 3 3" xfId="36271"/>
    <cellStyle name="ColStyle4 27 2 4" xfId="36272"/>
    <cellStyle name="ColStyle4 27 2 4 2" xfId="36273"/>
    <cellStyle name="ColStyle4 27 2 5" xfId="36274"/>
    <cellStyle name="ColStyle4 27 3" xfId="36275"/>
    <cellStyle name="ColStyle4 27 3 2" xfId="36276"/>
    <cellStyle name="ColStyle4 27 3 2 2" xfId="36277"/>
    <cellStyle name="ColStyle4 27 3 2 3" xfId="36278"/>
    <cellStyle name="ColStyle4 27 3 3" xfId="36279"/>
    <cellStyle name="ColStyle4 27 3 4" xfId="36280"/>
    <cellStyle name="ColStyle4 27 4" xfId="36281"/>
    <cellStyle name="ColStyle4 27 4 2" xfId="36282"/>
    <cellStyle name="ColStyle4 27 4 2 2" xfId="36283"/>
    <cellStyle name="ColStyle4 27 4 2 3" xfId="36284"/>
    <cellStyle name="ColStyle4 27 4 3" xfId="36285"/>
    <cellStyle name="ColStyle4 27 4 4" xfId="36286"/>
    <cellStyle name="ColStyle4 27 5" xfId="36287"/>
    <cellStyle name="ColStyle4 27 6" xfId="36288"/>
    <cellStyle name="ColStyle4 27 6 2" xfId="36289"/>
    <cellStyle name="ColStyle4 27 6 3" xfId="36290"/>
    <cellStyle name="ColStyle4 27 7" xfId="36291"/>
    <cellStyle name="ColStyle4 27 7 2" xfId="36292"/>
    <cellStyle name="ColStyle4 27 8" xfId="36293"/>
    <cellStyle name="ColStyle4 27 9" xfId="36294"/>
    <cellStyle name="ColStyle4 28" xfId="36295"/>
    <cellStyle name="ColStyle4 28 2" xfId="36296"/>
    <cellStyle name="ColStyle4 28 2 2" xfId="36297"/>
    <cellStyle name="ColStyle4 28 2 2 2" xfId="36298"/>
    <cellStyle name="ColStyle4 28 2 2 2 2" xfId="36299"/>
    <cellStyle name="ColStyle4 28 2 2 2 3" xfId="36300"/>
    <cellStyle name="ColStyle4 28 2 2 3" xfId="36301"/>
    <cellStyle name="ColStyle4 28 2 2 4" xfId="36302"/>
    <cellStyle name="ColStyle4 28 2 3" xfId="36303"/>
    <cellStyle name="ColStyle4 28 2 3 2" xfId="36304"/>
    <cellStyle name="ColStyle4 28 2 3 3" xfId="36305"/>
    <cellStyle name="ColStyle4 28 2 4" xfId="36306"/>
    <cellStyle name="ColStyle4 28 2 4 2" xfId="36307"/>
    <cellStyle name="ColStyle4 28 2 5" xfId="36308"/>
    <cellStyle name="ColStyle4 28 3" xfId="36309"/>
    <cellStyle name="ColStyle4 28 3 2" xfId="36310"/>
    <cellStyle name="ColStyle4 28 3 2 2" xfId="36311"/>
    <cellStyle name="ColStyle4 28 3 2 3" xfId="36312"/>
    <cellStyle name="ColStyle4 28 3 3" xfId="36313"/>
    <cellStyle name="ColStyle4 28 3 4" xfId="36314"/>
    <cellStyle name="ColStyle4 28 4" xfId="36315"/>
    <cellStyle name="ColStyle4 28 4 2" xfId="36316"/>
    <cellStyle name="ColStyle4 28 4 2 2" xfId="36317"/>
    <cellStyle name="ColStyle4 28 4 2 3" xfId="36318"/>
    <cellStyle name="ColStyle4 28 4 3" xfId="36319"/>
    <cellStyle name="ColStyle4 28 4 4" xfId="36320"/>
    <cellStyle name="ColStyle4 28 5" xfId="36321"/>
    <cellStyle name="ColStyle4 28 5 2" xfId="36322"/>
    <cellStyle name="ColStyle4 28 5 3" xfId="36323"/>
    <cellStyle name="ColStyle4 28 6" xfId="36324"/>
    <cellStyle name="ColStyle4 28 6 2" xfId="36325"/>
    <cellStyle name="ColStyle4 28 7" xfId="36326"/>
    <cellStyle name="ColStyle4 28 8" xfId="36327"/>
    <cellStyle name="ColStyle4 29" xfId="36328"/>
    <cellStyle name="ColStyle4 29 2" xfId="36329"/>
    <cellStyle name="ColStyle4 29 2 2" xfId="36330"/>
    <cellStyle name="ColStyle4 29 2 2 2" xfId="36331"/>
    <cellStyle name="ColStyle4 29 2 2 2 2" xfId="36332"/>
    <cellStyle name="ColStyle4 29 2 2 2 3" xfId="36333"/>
    <cellStyle name="ColStyle4 29 2 2 3" xfId="36334"/>
    <cellStyle name="ColStyle4 29 2 2 4" xfId="36335"/>
    <cellStyle name="ColStyle4 29 2 3" xfId="36336"/>
    <cellStyle name="ColStyle4 29 2 3 2" xfId="36337"/>
    <cellStyle name="ColStyle4 29 2 3 3" xfId="36338"/>
    <cellStyle name="ColStyle4 29 2 4" xfId="36339"/>
    <cellStyle name="ColStyle4 29 2 4 2" xfId="36340"/>
    <cellStyle name="ColStyle4 29 2 5" xfId="36341"/>
    <cellStyle name="ColStyle4 29 3" xfId="36342"/>
    <cellStyle name="ColStyle4 29 3 2" xfId="36343"/>
    <cellStyle name="ColStyle4 29 3 2 2" xfId="36344"/>
    <cellStyle name="ColStyle4 29 3 2 3" xfId="36345"/>
    <cellStyle name="ColStyle4 29 3 3" xfId="36346"/>
    <cellStyle name="ColStyle4 29 3 4" xfId="36347"/>
    <cellStyle name="ColStyle4 29 4" xfId="36348"/>
    <cellStyle name="ColStyle4 29 4 2" xfId="36349"/>
    <cellStyle name="ColStyle4 29 4 2 2" xfId="36350"/>
    <cellStyle name="ColStyle4 29 4 2 3" xfId="36351"/>
    <cellStyle name="ColStyle4 29 4 3" xfId="36352"/>
    <cellStyle name="ColStyle4 29 4 4" xfId="36353"/>
    <cellStyle name="ColStyle4 29 5" xfId="36354"/>
    <cellStyle name="ColStyle4 29 5 2" xfId="36355"/>
    <cellStyle name="ColStyle4 29 5 3" xfId="36356"/>
    <cellStyle name="ColStyle4 29 6" xfId="36357"/>
    <cellStyle name="ColStyle4 29 6 2" xfId="36358"/>
    <cellStyle name="ColStyle4 29 7" xfId="36359"/>
    <cellStyle name="ColStyle4 29 8" xfId="36360"/>
    <cellStyle name="ColStyle4 3" xfId="36361"/>
    <cellStyle name="ColStyle4 3 10" xfId="36362"/>
    <cellStyle name="ColStyle4 3 10 2" xfId="36363"/>
    <cellStyle name="ColStyle4 3 10 2 2" xfId="36364"/>
    <cellStyle name="ColStyle4 3 10 2 3" xfId="36365"/>
    <cellStyle name="ColStyle4 3 10 3" xfId="36366"/>
    <cellStyle name="ColStyle4 3 10 4" xfId="36367"/>
    <cellStyle name="ColStyle4 3 10 5" xfId="36368"/>
    <cellStyle name="ColStyle4 3 11" xfId="36369"/>
    <cellStyle name="ColStyle4 3 11 2" xfId="36370"/>
    <cellStyle name="ColStyle4 3 11 2 2" xfId="36371"/>
    <cellStyle name="ColStyle4 3 11 2 3" xfId="36372"/>
    <cellStyle name="ColStyle4 3 11 3" xfId="36373"/>
    <cellStyle name="ColStyle4 3 11 4" xfId="36374"/>
    <cellStyle name="ColStyle4 3 11 5" xfId="36375"/>
    <cellStyle name="ColStyle4 3 12" xfId="36376"/>
    <cellStyle name="ColStyle4 3 12 2" xfId="36377"/>
    <cellStyle name="ColStyle4 3 12 2 2" xfId="36378"/>
    <cellStyle name="ColStyle4 3 12 2 3" xfId="36379"/>
    <cellStyle name="ColStyle4 3 12 3" xfId="36380"/>
    <cellStyle name="ColStyle4 3 12 4" xfId="36381"/>
    <cellStyle name="ColStyle4 3 12 5" xfId="36382"/>
    <cellStyle name="ColStyle4 3 13" xfId="36383"/>
    <cellStyle name="ColStyle4 3 13 2" xfId="36384"/>
    <cellStyle name="ColStyle4 3 13 2 2" xfId="36385"/>
    <cellStyle name="ColStyle4 3 13 2 3" xfId="36386"/>
    <cellStyle name="ColStyle4 3 13 3" xfId="36387"/>
    <cellStyle name="ColStyle4 3 13 4" xfId="36388"/>
    <cellStyle name="ColStyle4 3 13 5" xfId="36389"/>
    <cellStyle name="ColStyle4 3 14" xfId="36390"/>
    <cellStyle name="ColStyle4 3 14 2" xfId="36391"/>
    <cellStyle name="ColStyle4 3 14 2 2" xfId="36392"/>
    <cellStyle name="ColStyle4 3 14 2 3" xfId="36393"/>
    <cellStyle name="ColStyle4 3 14 3" xfId="36394"/>
    <cellStyle name="ColStyle4 3 14 4" xfId="36395"/>
    <cellStyle name="ColStyle4 3 14 5" xfId="36396"/>
    <cellStyle name="ColStyle4 3 15" xfId="36397"/>
    <cellStyle name="ColStyle4 3 15 2" xfId="36398"/>
    <cellStyle name="ColStyle4 3 15 2 2" xfId="36399"/>
    <cellStyle name="ColStyle4 3 15 2 3" xfId="36400"/>
    <cellStyle name="ColStyle4 3 15 3" xfId="36401"/>
    <cellStyle name="ColStyle4 3 15 4" xfId="36402"/>
    <cellStyle name="ColStyle4 3 15 5" xfId="36403"/>
    <cellStyle name="ColStyle4 3 16" xfId="36404"/>
    <cellStyle name="ColStyle4 3 16 2" xfId="36405"/>
    <cellStyle name="ColStyle4 3 16 2 2" xfId="36406"/>
    <cellStyle name="ColStyle4 3 16 2 3" xfId="36407"/>
    <cellStyle name="ColStyle4 3 16 3" xfId="36408"/>
    <cellStyle name="ColStyle4 3 16 4" xfId="36409"/>
    <cellStyle name="ColStyle4 3 16 5" xfId="36410"/>
    <cellStyle name="ColStyle4 3 17" xfId="36411"/>
    <cellStyle name="ColStyle4 3 17 2" xfId="36412"/>
    <cellStyle name="ColStyle4 3 17 2 2" xfId="36413"/>
    <cellStyle name="ColStyle4 3 17 2 3" xfId="36414"/>
    <cellStyle name="ColStyle4 3 17 3" xfId="36415"/>
    <cellStyle name="ColStyle4 3 17 4" xfId="36416"/>
    <cellStyle name="ColStyle4 3 17 5" xfId="36417"/>
    <cellStyle name="ColStyle4 3 18" xfId="36418"/>
    <cellStyle name="ColStyle4 3 18 2" xfId="36419"/>
    <cellStyle name="ColStyle4 3 18 2 2" xfId="36420"/>
    <cellStyle name="ColStyle4 3 18 2 3" xfId="36421"/>
    <cellStyle name="ColStyle4 3 18 3" xfId="36422"/>
    <cellStyle name="ColStyle4 3 18 4" xfId="36423"/>
    <cellStyle name="ColStyle4 3 18 5" xfId="36424"/>
    <cellStyle name="ColStyle4 3 19" xfId="36425"/>
    <cellStyle name="ColStyle4 3 19 2" xfId="36426"/>
    <cellStyle name="ColStyle4 3 19 2 2" xfId="36427"/>
    <cellStyle name="ColStyle4 3 19 2 3" xfId="36428"/>
    <cellStyle name="ColStyle4 3 19 3" xfId="36429"/>
    <cellStyle name="ColStyle4 3 19 4" xfId="36430"/>
    <cellStyle name="ColStyle4 3 19 5" xfId="36431"/>
    <cellStyle name="ColStyle4 3 2" xfId="36432"/>
    <cellStyle name="ColStyle4 3 2 10" xfId="36433"/>
    <cellStyle name="ColStyle4 3 2 10 2" xfId="36434"/>
    <cellStyle name="ColStyle4 3 2 10 2 2" xfId="36435"/>
    <cellStyle name="ColStyle4 3 2 10 2 3" xfId="36436"/>
    <cellStyle name="ColStyle4 3 2 10 3" xfId="36437"/>
    <cellStyle name="ColStyle4 3 2 10 4" xfId="36438"/>
    <cellStyle name="ColStyle4 3 2 10 5" xfId="36439"/>
    <cellStyle name="ColStyle4 3 2 11" xfId="36440"/>
    <cellStyle name="ColStyle4 3 2 11 2" xfId="36441"/>
    <cellStyle name="ColStyle4 3 2 11 2 2" xfId="36442"/>
    <cellStyle name="ColStyle4 3 2 11 2 3" xfId="36443"/>
    <cellStyle name="ColStyle4 3 2 11 3" xfId="36444"/>
    <cellStyle name="ColStyle4 3 2 11 4" xfId="36445"/>
    <cellStyle name="ColStyle4 3 2 11 5" xfId="36446"/>
    <cellStyle name="ColStyle4 3 2 12" xfId="36447"/>
    <cellStyle name="ColStyle4 3 2 12 2" xfId="36448"/>
    <cellStyle name="ColStyle4 3 2 12 2 2" xfId="36449"/>
    <cellStyle name="ColStyle4 3 2 12 2 3" xfId="36450"/>
    <cellStyle name="ColStyle4 3 2 12 3" xfId="36451"/>
    <cellStyle name="ColStyle4 3 2 12 4" xfId="36452"/>
    <cellStyle name="ColStyle4 3 2 12 5" xfId="36453"/>
    <cellStyle name="ColStyle4 3 2 13" xfId="36454"/>
    <cellStyle name="ColStyle4 3 2 13 2" xfId="36455"/>
    <cellStyle name="ColStyle4 3 2 13 2 2" xfId="36456"/>
    <cellStyle name="ColStyle4 3 2 13 2 3" xfId="36457"/>
    <cellStyle name="ColStyle4 3 2 13 3" xfId="36458"/>
    <cellStyle name="ColStyle4 3 2 13 4" xfId="36459"/>
    <cellStyle name="ColStyle4 3 2 13 5" xfId="36460"/>
    <cellStyle name="ColStyle4 3 2 14" xfId="36461"/>
    <cellStyle name="ColStyle4 3 2 14 2" xfId="36462"/>
    <cellStyle name="ColStyle4 3 2 14 2 2" xfId="36463"/>
    <cellStyle name="ColStyle4 3 2 14 2 3" xfId="36464"/>
    <cellStyle name="ColStyle4 3 2 14 3" xfId="36465"/>
    <cellStyle name="ColStyle4 3 2 14 4" xfId="36466"/>
    <cellStyle name="ColStyle4 3 2 14 5" xfId="36467"/>
    <cellStyle name="ColStyle4 3 2 15" xfId="36468"/>
    <cellStyle name="ColStyle4 3 2 15 2" xfId="36469"/>
    <cellStyle name="ColStyle4 3 2 15 2 2" xfId="36470"/>
    <cellStyle name="ColStyle4 3 2 15 2 3" xfId="36471"/>
    <cellStyle name="ColStyle4 3 2 15 3" xfId="36472"/>
    <cellStyle name="ColStyle4 3 2 15 4" xfId="36473"/>
    <cellStyle name="ColStyle4 3 2 15 5" xfId="36474"/>
    <cellStyle name="ColStyle4 3 2 16" xfId="36475"/>
    <cellStyle name="ColStyle4 3 2 16 2" xfId="36476"/>
    <cellStyle name="ColStyle4 3 2 16 2 2" xfId="36477"/>
    <cellStyle name="ColStyle4 3 2 16 2 3" xfId="36478"/>
    <cellStyle name="ColStyle4 3 2 16 3" xfId="36479"/>
    <cellStyle name="ColStyle4 3 2 16 4" xfId="36480"/>
    <cellStyle name="ColStyle4 3 2 16 5" xfId="36481"/>
    <cellStyle name="ColStyle4 3 2 17" xfId="36482"/>
    <cellStyle name="ColStyle4 3 2 17 2" xfId="36483"/>
    <cellStyle name="ColStyle4 3 2 17 2 2" xfId="36484"/>
    <cellStyle name="ColStyle4 3 2 17 2 3" xfId="36485"/>
    <cellStyle name="ColStyle4 3 2 17 3" xfId="36486"/>
    <cellStyle name="ColStyle4 3 2 17 4" xfId="36487"/>
    <cellStyle name="ColStyle4 3 2 17 5" xfId="36488"/>
    <cellStyle name="ColStyle4 3 2 18" xfId="36489"/>
    <cellStyle name="ColStyle4 3 2 18 2" xfId="36490"/>
    <cellStyle name="ColStyle4 3 2 18 2 2" xfId="36491"/>
    <cellStyle name="ColStyle4 3 2 18 2 3" xfId="36492"/>
    <cellStyle name="ColStyle4 3 2 18 3" xfId="36493"/>
    <cellStyle name="ColStyle4 3 2 18 4" xfId="36494"/>
    <cellStyle name="ColStyle4 3 2 18 5" xfId="36495"/>
    <cellStyle name="ColStyle4 3 2 19" xfId="36496"/>
    <cellStyle name="ColStyle4 3 2 19 2" xfId="36497"/>
    <cellStyle name="ColStyle4 3 2 19 2 2" xfId="36498"/>
    <cellStyle name="ColStyle4 3 2 19 2 3" xfId="36499"/>
    <cellStyle name="ColStyle4 3 2 19 3" xfId="36500"/>
    <cellStyle name="ColStyle4 3 2 19 4" xfId="36501"/>
    <cellStyle name="ColStyle4 3 2 19 5" xfId="36502"/>
    <cellStyle name="ColStyle4 3 2 2" xfId="36503"/>
    <cellStyle name="ColStyle4 3 2 2 2" xfId="36504"/>
    <cellStyle name="ColStyle4 3 2 2 2 2" xfId="36505"/>
    <cellStyle name="ColStyle4 3 2 2 2 2 2" xfId="36506"/>
    <cellStyle name="ColStyle4 3 2 2 2 2 3" xfId="36507"/>
    <cellStyle name="ColStyle4 3 2 2 2 3" xfId="36508"/>
    <cellStyle name="ColStyle4 3 2 2 2 4" xfId="36509"/>
    <cellStyle name="ColStyle4 3 2 2 3" xfId="36510"/>
    <cellStyle name="ColStyle4 3 2 2 3 2" xfId="36511"/>
    <cellStyle name="ColStyle4 3 2 2 3 3" xfId="36512"/>
    <cellStyle name="ColStyle4 3 2 2 4" xfId="36513"/>
    <cellStyle name="ColStyle4 3 2 2 5" xfId="36514"/>
    <cellStyle name="ColStyle4 3 2 2 6" xfId="36515"/>
    <cellStyle name="ColStyle4 3 2 20" xfId="36516"/>
    <cellStyle name="ColStyle4 3 2 20 2" xfId="36517"/>
    <cellStyle name="ColStyle4 3 2 20 2 2" xfId="36518"/>
    <cellStyle name="ColStyle4 3 2 20 2 3" xfId="36519"/>
    <cellStyle name="ColStyle4 3 2 20 3" xfId="36520"/>
    <cellStyle name="ColStyle4 3 2 20 4" xfId="36521"/>
    <cellStyle name="ColStyle4 3 2 20 5" xfId="36522"/>
    <cellStyle name="ColStyle4 3 2 21" xfId="36523"/>
    <cellStyle name="ColStyle4 3 2 21 2" xfId="36524"/>
    <cellStyle name="ColStyle4 3 2 21 2 2" xfId="36525"/>
    <cellStyle name="ColStyle4 3 2 21 2 3" xfId="36526"/>
    <cellStyle name="ColStyle4 3 2 21 3" xfId="36527"/>
    <cellStyle name="ColStyle4 3 2 21 4" xfId="36528"/>
    <cellStyle name="ColStyle4 3 2 21 5" xfId="36529"/>
    <cellStyle name="ColStyle4 3 2 22" xfId="36530"/>
    <cellStyle name="ColStyle4 3 2 22 2" xfId="36531"/>
    <cellStyle name="ColStyle4 3 2 22 2 2" xfId="36532"/>
    <cellStyle name="ColStyle4 3 2 22 2 3" xfId="36533"/>
    <cellStyle name="ColStyle4 3 2 22 3" xfId="36534"/>
    <cellStyle name="ColStyle4 3 2 22 4" xfId="36535"/>
    <cellStyle name="ColStyle4 3 2 23" xfId="36536"/>
    <cellStyle name="ColStyle4 3 2 23 2" xfId="36537"/>
    <cellStyle name="ColStyle4 3 2 23 3" xfId="36538"/>
    <cellStyle name="ColStyle4 3 2 24" xfId="36539"/>
    <cellStyle name="ColStyle4 3 2 24 2" xfId="36540"/>
    <cellStyle name="ColStyle4 3 2 24 3" xfId="36541"/>
    <cellStyle name="ColStyle4 3 2 25" xfId="36542"/>
    <cellStyle name="ColStyle4 3 2 25 2" xfId="36543"/>
    <cellStyle name="ColStyle4 3 2 26" xfId="36544"/>
    <cellStyle name="ColStyle4 3 2 27" xfId="36545"/>
    <cellStyle name="ColStyle4 3 2 28" xfId="36546"/>
    <cellStyle name="ColStyle4 3 2 29" xfId="36547"/>
    <cellStyle name="ColStyle4 3 2 3" xfId="36548"/>
    <cellStyle name="ColStyle4 3 2 3 2" xfId="36549"/>
    <cellStyle name="ColStyle4 3 2 3 2 2" xfId="36550"/>
    <cellStyle name="ColStyle4 3 2 3 2 3" xfId="36551"/>
    <cellStyle name="ColStyle4 3 2 3 3" xfId="36552"/>
    <cellStyle name="ColStyle4 3 2 3 4" xfId="36553"/>
    <cellStyle name="ColStyle4 3 2 3 5" xfId="36554"/>
    <cellStyle name="ColStyle4 3 2 30" xfId="36555"/>
    <cellStyle name="ColStyle4 3 2 4" xfId="36556"/>
    <cellStyle name="ColStyle4 3 2 4 2" xfId="36557"/>
    <cellStyle name="ColStyle4 3 2 4 2 2" xfId="36558"/>
    <cellStyle name="ColStyle4 3 2 4 2 3" xfId="36559"/>
    <cellStyle name="ColStyle4 3 2 4 3" xfId="36560"/>
    <cellStyle name="ColStyle4 3 2 4 4" xfId="36561"/>
    <cellStyle name="ColStyle4 3 2 4 5" xfId="36562"/>
    <cellStyle name="ColStyle4 3 2 5" xfId="36563"/>
    <cellStyle name="ColStyle4 3 2 5 2" xfId="36564"/>
    <cellStyle name="ColStyle4 3 2 5 2 2" xfId="36565"/>
    <cellStyle name="ColStyle4 3 2 5 2 3" xfId="36566"/>
    <cellStyle name="ColStyle4 3 2 5 3" xfId="36567"/>
    <cellStyle name="ColStyle4 3 2 5 4" xfId="36568"/>
    <cellStyle name="ColStyle4 3 2 5 5" xfId="36569"/>
    <cellStyle name="ColStyle4 3 2 6" xfId="36570"/>
    <cellStyle name="ColStyle4 3 2 6 2" xfId="36571"/>
    <cellStyle name="ColStyle4 3 2 6 2 2" xfId="36572"/>
    <cellStyle name="ColStyle4 3 2 6 2 3" xfId="36573"/>
    <cellStyle name="ColStyle4 3 2 6 3" xfId="36574"/>
    <cellStyle name="ColStyle4 3 2 6 4" xfId="36575"/>
    <cellStyle name="ColStyle4 3 2 6 5" xfId="36576"/>
    <cellStyle name="ColStyle4 3 2 7" xfId="36577"/>
    <cellStyle name="ColStyle4 3 2 7 2" xfId="36578"/>
    <cellStyle name="ColStyle4 3 2 7 2 2" xfId="36579"/>
    <cellStyle name="ColStyle4 3 2 7 2 3" xfId="36580"/>
    <cellStyle name="ColStyle4 3 2 7 3" xfId="36581"/>
    <cellStyle name="ColStyle4 3 2 7 4" xfId="36582"/>
    <cellStyle name="ColStyle4 3 2 7 5" xfId="36583"/>
    <cellStyle name="ColStyle4 3 2 8" xfId="36584"/>
    <cellStyle name="ColStyle4 3 2 8 2" xfId="36585"/>
    <cellStyle name="ColStyle4 3 2 8 2 2" xfId="36586"/>
    <cellStyle name="ColStyle4 3 2 8 2 3" xfId="36587"/>
    <cellStyle name="ColStyle4 3 2 8 3" xfId="36588"/>
    <cellStyle name="ColStyle4 3 2 8 4" xfId="36589"/>
    <cellStyle name="ColStyle4 3 2 8 5" xfId="36590"/>
    <cellStyle name="ColStyle4 3 2 9" xfId="36591"/>
    <cellStyle name="ColStyle4 3 2 9 2" xfId="36592"/>
    <cellStyle name="ColStyle4 3 2 9 2 2" xfId="36593"/>
    <cellStyle name="ColStyle4 3 2 9 2 3" xfId="36594"/>
    <cellStyle name="ColStyle4 3 2 9 3" xfId="36595"/>
    <cellStyle name="ColStyle4 3 2 9 4" xfId="36596"/>
    <cellStyle name="ColStyle4 3 2 9 5" xfId="36597"/>
    <cellStyle name="ColStyle4 3 20" xfId="36598"/>
    <cellStyle name="ColStyle4 3 20 2" xfId="36599"/>
    <cellStyle name="ColStyle4 3 20 2 2" xfId="36600"/>
    <cellStyle name="ColStyle4 3 20 2 3" xfId="36601"/>
    <cellStyle name="ColStyle4 3 20 3" xfId="36602"/>
    <cellStyle name="ColStyle4 3 20 4" xfId="36603"/>
    <cellStyle name="ColStyle4 3 20 5" xfId="36604"/>
    <cellStyle name="ColStyle4 3 21" xfId="36605"/>
    <cellStyle name="ColStyle4 3 21 2" xfId="36606"/>
    <cellStyle name="ColStyle4 3 21 2 2" xfId="36607"/>
    <cellStyle name="ColStyle4 3 21 2 3" xfId="36608"/>
    <cellStyle name="ColStyle4 3 21 3" xfId="36609"/>
    <cellStyle name="ColStyle4 3 21 4" xfId="36610"/>
    <cellStyle name="ColStyle4 3 21 5" xfId="36611"/>
    <cellStyle name="ColStyle4 3 22" xfId="36612"/>
    <cellStyle name="ColStyle4 3 22 2" xfId="36613"/>
    <cellStyle name="ColStyle4 3 22 2 2" xfId="36614"/>
    <cellStyle name="ColStyle4 3 22 2 3" xfId="36615"/>
    <cellStyle name="ColStyle4 3 22 3" xfId="36616"/>
    <cellStyle name="ColStyle4 3 22 4" xfId="36617"/>
    <cellStyle name="ColStyle4 3 22 5" xfId="36618"/>
    <cellStyle name="ColStyle4 3 23" xfId="36619"/>
    <cellStyle name="ColStyle4 3 23 2" xfId="36620"/>
    <cellStyle name="ColStyle4 3 23 2 2" xfId="36621"/>
    <cellStyle name="ColStyle4 3 23 2 3" xfId="36622"/>
    <cellStyle name="ColStyle4 3 23 3" xfId="36623"/>
    <cellStyle name="ColStyle4 3 23 4" xfId="36624"/>
    <cellStyle name="ColStyle4 3 23 5" xfId="36625"/>
    <cellStyle name="ColStyle4 3 24" xfId="36626"/>
    <cellStyle name="ColStyle4 3 24 2" xfId="36627"/>
    <cellStyle name="ColStyle4 3 24 2 2" xfId="36628"/>
    <cellStyle name="ColStyle4 3 24 2 3" xfId="36629"/>
    <cellStyle name="ColStyle4 3 24 3" xfId="36630"/>
    <cellStyle name="ColStyle4 3 24 4" xfId="36631"/>
    <cellStyle name="ColStyle4 3 24 5" xfId="36632"/>
    <cellStyle name="ColStyle4 3 25" xfId="36633"/>
    <cellStyle name="ColStyle4 3 25 2" xfId="36634"/>
    <cellStyle name="ColStyle4 3 25 2 2" xfId="36635"/>
    <cellStyle name="ColStyle4 3 25 2 3" xfId="36636"/>
    <cellStyle name="ColStyle4 3 25 3" xfId="36637"/>
    <cellStyle name="ColStyle4 3 25 4" xfId="36638"/>
    <cellStyle name="ColStyle4 3 26" xfId="36639"/>
    <cellStyle name="ColStyle4 3 26 2" xfId="36640"/>
    <cellStyle name="ColStyle4 3 26 3" xfId="36641"/>
    <cellStyle name="ColStyle4 3 27" xfId="36642"/>
    <cellStyle name="ColStyle4 3 27 2" xfId="36643"/>
    <cellStyle name="ColStyle4 3 27 3" xfId="36644"/>
    <cellStyle name="ColStyle4 3 28" xfId="36645"/>
    <cellStyle name="ColStyle4 3 28 2" xfId="36646"/>
    <cellStyle name="ColStyle4 3 28 3" xfId="36647"/>
    <cellStyle name="ColStyle4 3 29" xfId="36648"/>
    <cellStyle name="ColStyle4 3 29 2" xfId="36649"/>
    <cellStyle name="ColStyle4 3 3" xfId="36650"/>
    <cellStyle name="ColStyle4 3 3 10" xfId="36651"/>
    <cellStyle name="ColStyle4 3 3 10 2" xfId="36652"/>
    <cellStyle name="ColStyle4 3 3 10 2 2" xfId="36653"/>
    <cellStyle name="ColStyle4 3 3 10 2 3" xfId="36654"/>
    <cellStyle name="ColStyle4 3 3 10 3" xfId="36655"/>
    <cellStyle name="ColStyle4 3 3 10 4" xfId="36656"/>
    <cellStyle name="ColStyle4 3 3 10 5" xfId="36657"/>
    <cellStyle name="ColStyle4 3 3 11" xfId="36658"/>
    <cellStyle name="ColStyle4 3 3 11 2" xfId="36659"/>
    <cellStyle name="ColStyle4 3 3 11 2 2" xfId="36660"/>
    <cellStyle name="ColStyle4 3 3 11 2 3" xfId="36661"/>
    <cellStyle name="ColStyle4 3 3 11 3" xfId="36662"/>
    <cellStyle name="ColStyle4 3 3 11 4" xfId="36663"/>
    <cellStyle name="ColStyle4 3 3 11 5" xfId="36664"/>
    <cellStyle name="ColStyle4 3 3 12" xfId="36665"/>
    <cellStyle name="ColStyle4 3 3 12 2" xfId="36666"/>
    <cellStyle name="ColStyle4 3 3 12 2 2" xfId="36667"/>
    <cellStyle name="ColStyle4 3 3 12 2 3" xfId="36668"/>
    <cellStyle name="ColStyle4 3 3 12 3" xfId="36669"/>
    <cellStyle name="ColStyle4 3 3 12 4" xfId="36670"/>
    <cellStyle name="ColStyle4 3 3 12 5" xfId="36671"/>
    <cellStyle name="ColStyle4 3 3 13" xfId="36672"/>
    <cellStyle name="ColStyle4 3 3 13 2" xfId="36673"/>
    <cellStyle name="ColStyle4 3 3 13 2 2" xfId="36674"/>
    <cellStyle name="ColStyle4 3 3 13 2 3" xfId="36675"/>
    <cellStyle name="ColStyle4 3 3 13 3" xfId="36676"/>
    <cellStyle name="ColStyle4 3 3 13 4" xfId="36677"/>
    <cellStyle name="ColStyle4 3 3 13 5" xfId="36678"/>
    <cellStyle name="ColStyle4 3 3 14" xfId="36679"/>
    <cellStyle name="ColStyle4 3 3 14 2" xfId="36680"/>
    <cellStyle name="ColStyle4 3 3 14 2 2" xfId="36681"/>
    <cellStyle name="ColStyle4 3 3 14 2 3" xfId="36682"/>
    <cellStyle name="ColStyle4 3 3 14 3" xfId="36683"/>
    <cellStyle name="ColStyle4 3 3 14 4" xfId="36684"/>
    <cellStyle name="ColStyle4 3 3 14 5" xfId="36685"/>
    <cellStyle name="ColStyle4 3 3 15" xfId="36686"/>
    <cellStyle name="ColStyle4 3 3 15 2" xfId="36687"/>
    <cellStyle name="ColStyle4 3 3 15 2 2" xfId="36688"/>
    <cellStyle name="ColStyle4 3 3 15 2 3" xfId="36689"/>
    <cellStyle name="ColStyle4 3 3 15 3" xfId="36690"/>
    <cellStyle name="ColStyle4 3 3 15 4" xfId="36691"/>
    <cellStyle name="ColStyle4 3 3 15 5" xfId="36692"/>
    <cellStyle name="ColStyle4 3 3 16" xfId="36693"/>
    <cellStyle name="ColStyle4 3 3 16 2" xfId="36694"/>
    <cellStyle name="ColStyle4 3 3 16 2 2" xfId="36695"/>
    <cellStyle name="ColStyle4 3 3 16 2 3" xfId="36696"/>
    <cellStyle name="ColStyle4 3 3 16 3" xfId="36697"/>
    <cellStyle name="ColStyle4 3 3 16 4" xfId="36698"/>
    <cellStyle name="ColStyle4 3 3 16 5" xfId="36699"/>
    <cellStyle name="ColStyle4 3 3 17" xfId="36700"/>
    <cellStyle name="ColStyle4 3 3 17 2" xfId="36701"/>
    <cellStyle name="ColStyle4 3 3 17 2 2" xfId="36702"/>
    <cellStyle name="ColStyle4 3 3 17 2 3" xfId="36703"/>
    <cellStyle name="ColStyle4 3 3 17 3" xfId="36704"/>
    <cellStyle name="ColStyle4 3 3 17 4" xfId="36705"/>
    <cellStyle name="ColStyle4 3 3 17 5" xfId="36706"/>
    <cellStyle name="ColStyle4 3 3 18" xfId="36707"/>
    <cellStyle name="ColStyle4 3 3 18 2" xfId="36708"/>
    <cellStyle name="ColStyle4 3 3 18 2 2" xfId="36709"/>
    <cellStyle name="ColStyle4 3 3 18 2 3" xfId="36710"/>
    <cellStyle name="ColStyle4 3 3 18 3" xfId="36711"/>
    <cellStyle name="ColStyle4 3 3 18 4" xfId="36712"/>
    <cellStyle name="ColStyle4 3 3 18 5" xfId="36713"/>
    <cellStyle name="ColStyle4 3 3 19" xfId="36714"/>
    <cellStyle name="ColStyle4 3 3 19 2" xfId="36715"/>
    <cellStyle name="ColStyle4 3 3 19 2 2" xfId="36716"/>
    <cellStyle name="ColStyle4 3 3 19 2 3" xfId="36717"/>
    <cellStyle name="ColStyle4 3 3 19 3" xfId="36718"/>
    <cellStyle name="ColStyle4 3 3 19 4" xfId="36719"/>
    <cellStyle name="ColStyle4 3 3 19 5" xfId="36720"/>
    <cellStyle name="ColStyle4 3 3 2" xfId="36721"/>
    <cellStyle name="ColStyle4 3 3 2 2" xfId="36722"/>
    <cellStyle name="ColStyle4 3 3 2 2 2" xfId="36723"/>
    <cellStyle name="ColStyle4 3 3 2 2 3" xfId="36724"/>
    <cellStyle name="ColStyle4 3 3 2 3" xfId="36725"/>
    <cellStyle name="ColStyle4 3 3 2 4" xfId="36726"/>
    <cellStyle name="ColStyle4 3 3 2 5" xfId="36727"/>
    <cellStyle name="ColStyle4 3 3 20" xfId="36728"/>
    <cellStyle name="ColStyle4 3 3 20 2" xfId="36729"/>
    <cellStyle name="ColStyle4 3 3 20 2 2" xfId="36730"/>
    <cellStyle name="ColStyle4 3 3 20 2 3" xfId="36731"/>
    <cellStyle name="ColStyle4 3 3 20 3" xfId="36732"/>
    <cellStyle name="ColStyle4 3 3 20 4" xfId="36733"/>
    <cellStyle name="ColStyle4 3 3 20 5" xfId="36734"/>
    <cellStyle name="ColStyle4 3 3 21" xfId="36735"/>
    <cellStyle name="ColStyle4 3 3 21 2" xfId="36736"/>
    <cellStyle name="ColStyle4 3 3 21 2 2" xfId="36737"/>
    <cellStyle name="ColStyle4 3 3 21 2 3" xfId="36738"/>
    <cellStyle name="ColStyle4 3 3 21 3" xfId="36739"/>
    <cellStyle name="ColStyle4 3 3 21 4" xfId="36740"/>
    <cellStyle name="ColStyle4 3 3 21 5" xfId="36741"/>
    <cellStyle name="ColStyle4 3 3 22" xfId="36742"/>
    <cellStyle name="ColStyle4 3 3 22 2" xfId="36743"/>
    <cellStyle name="ColStyle4 3 3 22 2 2" xfId="36744"/>
    <cellStyle name="ColStyle4 3 3 22 2 3" xfId="36745"/>
    <cellStyle name="ColStyle4 3 3 22 3" xfId="36746"/>
    <cellStyle name="ColStyle4 3 3 22 4" xfId="36747"/>
    <cellStyle name="ColStyle4 3 3 23" xfId="36748"/>
    <cellStyle name="ColStyle4 3 3 23 2" xfId="36749"/>
    <cellStyle name="ColStyle4 3 3 23 3" xfId="36750"/>
    <cellStyle name="ColStyle4 3 3 24" xfId="36751"/>
    <cellStyle name="ColStyle4 3 3 24 2" xfId="36752"/>
    <cellStyle name="ColStyle4 3 3 25" xfId="36753"/>
    <cellStyle name="ColStyle4 3 3 25 2" xfId="36754"/>
    <cellStyle name="ColStyle4 3 3 26" xfId="36755"/>
    <cellStyle name="ColStyle4 3 3 27" xfId="36756"/>
    <cellStyle name="ColStyle4 3 3 28" xfId="36757"/>
    <cellStyle name="ColStyle4 3 3 29" xfId="36758"/>
    <cellStyle name="ColStyle4 3 3 3" xfId="36759"/>
    <cellStyle name="ColStyle4 3 3 3 2" xfId="36760"/>
    <cellStyle name="ColStyle4 3 3 3 2 2" xfId="36761"/>
    <cellStyle name="ColStyle4 3 3 3 2 3" xfId="36762"/>
    <cellStyle name="ColStyle4 3 3 3 3" xfId="36763"/>
    <cellStyle name="ColStyle4 3 3 3 4" xfId="36764"/>
    <cellStyle name="ColStyle4 3 3 3 5" xfId="36765"/>
    <cellStyle name="ColStyle4 3 3 30" xfId="36766"/>
    <cellStyle name="ColStyle4 3 3 4" xfId="36767"/>
    <cellStyle name="ColStyle4 3 3 4 2" xfId="36768"/>
    <cellStyle name="ColStyle4 3 3 4 2 2" xfId="36769"/>
    <cellStyle name="ColStyle4 3 3 4 2 3" xfId="36770"/>
    <cellStyle name="ColStyle4 3 3 4 3" xfId="36771"/>
    <cellStyle name="ColStyle4 3 3 4 4" xfId="36772"/>
    <cellStyle name="ColStyle4 3 3 4 5" xfId="36773"/>
    <cellStyle name="ColStyle4 3 3 5" xfId="36774"/>
    <cellStyle name="ColStyle4 3 3 5 2" xfId="36775"/>
    <cellStyle name="ColStyle4 3 3 5 2 2" xfId="36776"/>
    <cellStyle name="ColStyle4 3 3 5 2 3" xfId="36777"/>
    <cellStyle name="ColStyle4 3 3 5 3" xfId="36778"/>
    <cellStyle name="ColStyle4 3 3 5 4" xfId="36779"/>
    <cellStyle name="ColStyle4 3 3 5 5" xfId="36780"/>
    <cellStyle name="ColStyle4 3 3 6" xfId="36781"/>
    <cellStyle name="ColStyle4 3 3 6 2" xfId="36782"/>
    <cellStyle name="ColStyle4 3 3 6 2 2" xfId="36783"/>
    <cellStyle name="ColStyle4 3 3 6 2 3" xfId="36784"/>
    <cellStyle name="ColStyle4 3 3 6 3" xfId="36785"/>
    <cellStyle name="ColStyle4 3 3 6 4" xfId="36786"/>
    <cellStyle name="ColStyle4 3 3 6 5" xfId="36787"/>
    <cellStyle name="ColStyle4 3 3 7" xfId="36788"/>
    <cellStyle name="ColStyle4 3 3 7 2" xfId="36789"/>
    <cellStyle name="ColStyle4 3 3 7 2 2" xfId="36790"/>
    <cellStyle name="ColStyle4 3 3 7 2 3" xfId="36791"/>
    <cellStyle name="ColStyle4 3 3 7 3" xfId="36792"/>
    <cellStyle name="ColStyle4 3 3 7 4" xfId="36793"/>
    <cellStyle name="ColStyle4 3 3 7 5" xfId="36794"/>
    <cellStyle name="ColStyle4 3 3 8" xfId="36795"/>
    <cellStyle name="ColStyle4 3 3 8 2" xfId="36796"/>
    <cellStyle name="ColStyle4 3 3 8 2 2" xfId="36797"/>
    <cellStyle name="ColStyle4 3 3 8 2 3" xfId="36798"/>
    <cellStyle name="ColStyle4 3 3 8 3" xfId="36799"/>
    <cellStyle name="ColStyle4 3 3 8 4" xfId="36800"/>
    <cellStyle name="ColStyle4 3 3 8 5" xfId="36801"/>
    <cellStyle name="ColStyle4 3 3 9" xfId="36802"/>
    <cellStyle name="ColStyle4 3 3 9 2" xfId="36803"/>
    <cellStyle name="ColStyle4 3 3 9 2 2" xfId="36804"/>
    <cellStyle name="ColStyle4 3 3 9 2 3" xfId="36805"/>
    <cellStyle name="ColStyle4 3 3 9 3" xfId="36806"/>
    <cellStyle name="ColStyle4 3 3 9 4" xfId="36807"/>
    <cellStyle name="ColStyle4 3 3 9 5" xfId="36808"/>
    <cellStyle name="ColStyle4 3 30" xfId="36809"/>
    <cellStyle name="ColStyle4 3 30 2" xfId="36810"/>
    <cellStyle name="ColStyle4 3 31" xfId="36811"/>
    <cellStyle name="ColStyle4 3 32" xfId="36812"/>
    <cellStyle name="ColStyle4 3 33" xfId="36813"/>
    <cellStyle name="ColStyle4 3 34" xfId="36814"/>
    <cellStyle name="ColStyle4 3 35" xfId="36815"/>
    <cellStyle name="ColStyle4 3 4" xfId="36816"/>
    <cellStyle name="ColStyle4 3 4 10" xfId="36817"/>
    <cellStyle name="ColStyle4 3 4 10 2" xfId="36818"/>
    <cellStyle name="ColStyle4 3 4 10 2 2" xfId="36819"/>
    <cellStyle name="ColStyle4 3 4 10 2 3" xfId="36820"/>
    <cellStyle name="ColStyle4 3 4 10 3" xfId="36821"/>
    <cellStyle name="ColStyle4 3 4 10 4" xfId="36822"/>
    <cellStyle name="ColStyle4 3 4 10 5" xfId="36823"/>
    <cellStyle name="ColStyle4 3 4 11" xfId="36824"/>
    <cellStyle name="ColStyle4 3 4 11 2" xfId="36825"/>
    <cellStyle name="ColStyle4 3 4 11 2 2" xfId="36826"/>
    <cellStyle name="ColStyle4 3 4 11 2 3" xfId="36827"/>
    <cellStyle name="ColStyle4 3 4 11 3" xfId="36828"/>
    <cellStyle name="ColStyle4 3 4 11 4" xfId="36829"/>
    <cellStyle name="ColStyle4 3 4 11 5" xfId="36830"/>
    <cellStyle name="ColStyle4 3 4 12" xfId="36831"/>
    <cellStyle name="ColStyle4 3 4 12 2" xfId="36832"/>
    <cellStyle name="ColStyle4 3 4 12 2 2" xfId="36833"/>
    <cellStyle name="ColStyle4 3 4 12 2 3" xfId="36834"/>
    <cellStyle name="ColStyle4 3 4 12 3" xfId="36835"/>
    <cellStyle name="ColStyle4 3 4 12 4" xfId="36836"/>
    <cellStyle name="ColStyle4 3 4 12 5" xfId="36837"/>
    <cellStyle name="ColStyle4 3 4 13" xfId="36838"/>
    <cellStyle name="ColStyle4 3 4 13 2" xfId="36839"/>
    <cellStyle name="ColStyle4 3 4 13 2 2" xfId="36840"/>
    <cellStyle name="ColStyle4 3 4 13 2 3" xfId="36841"/>
    <cellStyle name="ColStyle4 3 4 13 3" xfId="36842"/>
    <cellStyle name="ColStyle4 3 4 13 4" xfId="36843"/>
    <cellStyle name="ColStyle4 3 4 13 5" xfId="36844"/>
    <cellStyle name="ColStyle4 3 4 14" xfId="36845"/>
    <cellStyle name="ColStyle4 3 4 14 2" xfId="36846"/>
    <cellStyle name="ColStyle4 3 4 14 2 2" xfId="36847"/>
    <cellStyle name="ColStyle4 3 4 14 2 3" xfId="36848"/>
    <cellStyle name="ColStyle4 3 4 14 3" xfId="36849"/>
    <cellStyle name="ColStyle4 3 4 14 4" xfId="36850"/>
    <cellStyle name="ColStyle4 3 4 14 5" xfId="36851"/>
    <cellStyle name="ColStyle4 3 4 15" xfId="36852"/>
    <cellStyle name="ColStyle4 3 4 15 2" xfId="36853"/>
    <cellStyle name="ColStyle4 3 4 15 2 2" xfId="36854"/>
    <cellStyle name="ColStyle4 3 4 15 2 3" xfId="36855"/>
    <cellStyle name="ColStyle4 3 4 15 3" xfId="36856"/>
    <cellStyle name="ColStyle4 3 4 15 4" xfId="36857"/>
    <cellStyle name="ColStyle4 3 4 15 5" xfId="36858"/>
    <cellStyle name="ColStyle4 3 4 16" xfId="36859"/>
    <cellStyle name="ColStyle4 3 4 16 2" xfId="36860"/>
    <cellStyle name="ColStyle4 3 4 16 2 2" xfId="36861"/>
    <cellStyle name="ColStyle4 3 4 16 2 3" xfId="36862"/>
    <cellStyle name="ColStyle4 3 4 16 3" xfId="36863"/>
    <cellStyle name="ColStyle4 3 4 16 4" xfId="36864"/>
    <cellStyle name="ColStyle4 3 4 16 5" xfId="36865"/>
    <cellStyle name="ColStyle4 3 4 17" xfId="36866"/>
    <cellStyle name="ColStyle4 3 4 17 2" xfId="36867"/>
    <cellStyle name="ColStyle4 3 4 17 2 2" xfId="36868"/>
    <cellStyle name="ColStyle4 3 4 17 2 3" xfId="36869"/>
    <cellStyle name="ColStyle4 3 4 17 3" xfId="36870"/>
    <cellStyle name="ColStyle4 3 4 17 4" xfId="36871"/>
    <cellStyle name="ColStyle4 3 4 17 5" xfId="36872"/>
    <cellStyle name="ColStyle4 3 4 18" xfId="36873"/>
    <cellStyle name="ColStyle4 3 4 18 2" xfId="36874"/>
    <cellStyle name="ColStyle4 3 4 18 2 2" xfId="36875"/>
    <cellStyle name="ColStyle4 3 4 18 2 3" xfId="36876"/>
    <cellStyle name="ColStyle4 3 4 18 3" xfId="36877"/>
    <cellStyle name="ColStyle4 3 4 18 4" xfId="36878"/>
    <cellStyle name="ColStyle4 3 4 18 5" xfId="36879"/>
    <cellStyle name="ColStyle4 3 4 19" xfId="36880"/>
    <cellStyle name="ColStyle4 3 4 19 2" xfId="36881"/>
    <cellStyle name="ColStyle4 3 4 19 2 2" xfId="36882"/>
    <cellStyle name="ColStyle4 3 4 19 2 3" xfId="36883"/>
    <cellStyle name="ColStyle4 3 4 19 3" xfId="36884"/>
    <cellStyle name="ColStyle4 3 4 19 4" xfId="36885"/>
    <cellStyle name="ColStyle4 3 4 19 5" xfId="36886"/>
    <cellStyle name="ColStyle4 3 4 2" xfId="36887"/>
    <cellStyle name="ColStyle4 3 4 2 2" xfId="36888"/>
    <cellStyle name="ColStyle4 3 4 2 2 2" xfId="36889"/>
    <cellStyle name="ColStyle4 3 4 2 2 3" xfId="36890"/>
    <cellStyle name="ColStyle4 3 4 2 3" xfId="36891"/>
    <cellStyle name="ColStyle4 3 4 2 4" xfId="36892"/>
    <cellStyle name="ColStyle4 3 4 2 5" xfId="36893"/>
    <cellStyle name="ColStyle4 3 4 20" xfId="36894"/>
    <cellStyle name="ColStyle4 3 4 20 2" xfId="36895"/>
    <cellStyle name="ColStyle4 3 4 20 2 2" xfId="36896"/>
    <cellStyle name="ColStyle4 3 4 20 2 3" xfId="36897"/>
    <cellStyle name="ColStyle4 3 4 20 3" xfId="36898"/>
    <cellStyle name="ColStyle4 3 4 20 4" xfId="36899"/>
    <cellStyle name="ColStyle4 3 4 20 5" xfId="36900"/>
    <cellStyle name="ColStyle4 3 4 21" xfId="36901"/>
    <cellStyle name="ColStyle4 3 4 21 2" xfId="36902"/>
    <cellStyle name="ColStyle4 3 4 21 2 2" xfId="36903"/>
    <cellStyle name="ColStyle4 3 4 21 2 3" xfId="36904"/>
    <cellStyle name="ColStyle4 3 4 21 3" xfId="36905"/>
    <cellStyle name="ColStyle4 3 4 21 4" xfId="36906"/>
    <cellStyle name="ColStyle4 3 4 21 5" xfId="36907"/>
    <cellStyle name="ColStyle4 3 4 22" xfId="36908"/>
    <cellStyle name="ColStyle4 3 4 22 2" xfId="36909"/>
    <cellStyle name="ColStyle4 3 4 22 2 2" xfId="36910"/>
    <cellStyle name="ColStyle4 3 4 22 2 3" xfId="36911"/>
    <cellStyle name="ColStyle4 3 4 22 3" xfId="36912"/>
    <cellStyle name="ColStyle4 3 4 22 4" xfId="36913"/>
    <cellStyle name="ColStyle4 3 4 23" xfId="36914"/>
    <cellStyle name="ColStyle4 3 4 23 2" xfId="36915"/>
    <cellStyle name="ColStyle4 3 4 23 3" xfId="36916"/>
    <cellStyle name="ColStyle4 3 4 24" xfId="36917"/>
    <cellStyle name="ColStyle4 3 4 24 2" xfId="36918"/>
    <cellStyle name="ColStyle4 3 4 25" xfId="36919"/>
    <cellStyle name="ColStyle4 3 4 25 2" xfId="36920"/>
    <cellStyle name="ColStyle4 3 4 26" xfId="36921"/>
    <cellStyle name="ColStyle4 3 4 27" xfId="36922"/>
    <cellStyle name="ColStyle4 3 4 28" xfId="36923"/>
    <cellStyle name="ColStyle4 3 4 29" xfId="36924"/>
    <cellStyle name="ColStyle4 3 4 3" xfId="36925"/>
    <cellStyle name="ColStyle4 3 4 3 2" xfId="36926"/>
    <cellStyle name="ColStyle4 3 4 3 2 2" xfId="36927"/>
    <cellStyle name="ColStyle4 3 4 3 2 3" xfId="36928"/>
    <cellStyle name="ColStyle4 3 4 3 3" xfId="36929"/>
    <cellStyle name="ColStyle4 3 4 3 4" xfId="36930"/>
    <cellStyle name="ColStyle4 3 4 3 5" xfId="36931"/>
    <cellStyle name="ColStyle4 3 4 30" xfId="36932"/>
    <cellStyle name="ColStyle4 3 4 4" xfId="36933"/>
    <cellStyle name="ColStyle4 3 4 4 2" xfId="36934"/>
    <cellStyle name="ColStyle4 3 4 4 2 2" xfId="36935"/>
    <cellStyle name="ColStyle4 3 4 4 2 3" xfId="36936"/>
    <cellStyle name="ColStyle4 3 4 4 3" xfId="36937"/>
    <cellStyle name="ColStyle4 3 4 4 4" xfId="36938"/>
    <cellStyle name="ColStyle4 3 4 4 5" xfId="36939"/>
    <cellStyle name="ColStyle4 3 4 5" xfId="36940"/>
    <cellStyle name="ColStyle4 3 4 5 2" xfId="36941"/>
    <cellStyle name="ColStyle4 3 4 5 2 2" xfId="36942"/>
    <cellStyle name="ColStyle4 3 4 5 2 3" xfId="36943"/>
    <cellStyle name="ColStyle4 3 4 5 3" xfId="36944"/>
    <cellStyle name="ColStyle4 3 4 5 4" xfId="36945"/>
    <cellStyle name="ColStyle4 3 4 5 5" xfId="36946"/>
    <cellStyle name="ColStyle4 3 4 6" xfId="36947"/>
    <cellStyle name="ColStyle4 3 4 6 2" xfId="36948"/>
    <cellStyle name="ColStyle4 3 4 6 2 2" xfId="36949"/>
    <cellStyle name="ColStyle4 3 4 6 2 3" xfId="36950"/>
    <cellStyle name="ColStyle4 3 4 6 3" xfId="36951"/>
    <cellStyle name="ColStyle4 3 4 6 4" xfId="36952"/>
    <cellStyle name="ColStyle4 3 4 6 5" xfId="36953"/>
    <cellStyle name="ColStyle4 3 4 7" xfId="36954"/>
    <cellStyle name="ColStyle4 3 4 7 2" xfId="36955"/>
    <cellStyle name="ColStyle4 3 4 7 2 2" xfId="36956"/>
    <cellStyle name="ColStyle4 3 4 7 2 3" xfId="36957"/>
    <cellStyle name="ColStyle4 3 4 7 3" xfId="36958"/>
    <cellStyle name="ColStyle4 3 4 7 4" xfId="36959"/>
    <cellStyle name="ColStyle4 3 4 7 5" xfId="36960"/>
    <cellStyle name="ColStyle4 3 4 8" xfId="36961"/>
    <cellStyle name="ColStyle4 3 4 8 2" xfId="36962"/>
    <cellStyle name="ColStyle4 3 4 8 2 2" xfId="36963"/>
    <cellStyle name="ColStyle4 3 4 8 2 3" xfId="36964"/>
    <cellStyle name="ColStyle4 3 4 8 3" xfId="36965"/>
    <cellStyle name="ColStyle4 3 4 8 4" xfId="36966"/>
    <cellStyle name="ColStyle4 3 4 8 5" xfId="36967"/>
    <cellStyle name="ColStyle4 3 4 9" xfId="36968"/>
    <cellStyle name="ColStyle4 3 4 9 2" xfId="36969"/>
    <cellStyle name="ColStyle4 3 4 9 2 2" xfId="36970"/>
    <cellStyle name="ColStyle4 3 4 9 2 3" xfId="36971"/>
    <cellStyle name="ColStyle4 3 4 9 3" xfId="36972"/>
    <cellStyle name="ColStyle4 3 4 9 4" xfId="36973"/>
    <cellStyle name="ColStyle4 3 4 9 5" xfId="36974"/>
    <cellStyle name="ColStyle4 3 5" xfId="36975"/>
    <cellStyle name="ColStyle4 3 5 2" xfId="36976"/>
    <cellStyle name="ColStyle4 3 5 2 2" xfId="36977"/>
    <cellStyle name="ColStyle4 3 5 2 3" xfId="36978"/>
    <cellStyle name="ColStyle4 3 5 3" xfId="36979"/>
    <cellStyle name="ColStyle4 3 5 3 2" xfId="36980"/>
    <cellStyle name="ColStyle4 3 5 4" xfId="36981"/>
    <cellStyle name="ColStyle4 3 5 4 2" xfId="36982"/>
    <cellStyle name="ColStyle4 3 5 5" xfId="36983"/>
    <cellStyle name="ColStyle4 3 5 6" xfId="36984"/>
    <cellStyle name="ColStyle4 3 5 7" xfId="36985"/>
    <cellStyle name="ColStyle4 3 5 8" xfId="36986"/>
    <cellStyle name="ColStyle4 3 5 9" xfId="36987"/>
    <cellStyle name="ColStyle4 3 6" xfId="36988"/>
    <cellStyle name="ColStyle4 3 6 2" xfId="36989"/>
    <cellStyle name="ColStyle4 3 6 2 2" xfId="36990"/>
    <cellStyle name="ColStyle4 3 6 2 3" xfId="36991"/>
    <cellStyle name="ColStyle4 3 6 3" xfId="36992"/>
    <cellStyle name="ColStyle4 3 6 3 2" xfId="36993"/>
    <cellStyle name="ColStyle4 3 6 4" xfId="36994"/>
    <cellStyle name="ColStyle4 3 6 4 2" xfId="36995"/>
    <cellStyle name="ColStyle4 3 6 5" xfId="36996"/>
    <cellStyle name="ColStyle4 3 6 6" xfId="36997"/>
    <cellStyle name="ColStyle4 3 6 7" xfId="36998"/>
    <cellStyle name="ColStyle4 3 6 8" xfId="36999"/>
    <cellStyle name="ColStyle4 3 6 9" xfId="37000"/>
    <cellStyle name="ColStyle4 3 7" xfId="37001"/>
    <cellStyle name="ColStyle4 3 7 2" xfId="37002"/>
    <cellStyle name="ColStyle4 3 7 2 2" xfId="37003"/>
    <cellStyle name="ColStyle4 3 7 2 3" xfId="37004"/>
    <cellStyle name="ColStyle4 3 7 3" xfId="37005"/>
    <cellStyle name="ColStyle4 3 7 4" xfId="37006"/>
    <cellStyle name="ColStyle4 3 7 5" xfId="37007"/>
    <cellStyle name="ColStyle4 3 8" xfId="37008"/>
    <cellStyle name="ColStyle4 3 8 2" xfId="37009"/>
    <cellStyle name="ColStyle4 3 8 2 2" xfId="37010"/>
    <cellStyle name="ColStyle4 3 8 2 3" xfId="37011"/>
    <cellStyle name="ColStyle4 3 8 3" xfId="37012"/>
    <cellStyle name="ColStyle4 3 8 4" xfId="37013"/>
    <cellStyle name="ColStyle4 3 8 5" xfId="37014"/>
    <cellStyle name="ColStyle4 3 9" xfId="37015"/>
    <cellStyle name="ColStyle4 3 9 2" xfId="37016"/>
    <cellStyle name="ColStyle4 3 9 2 2" xfId="37017"/>
    <cellStyle name="ColStyle4 3 9 2 3" xfId="37018"/>
    <cellStyle name="ColStyle4 3 9 3" xfId="37019"/>
    <cellStyle name="ColStyle4 3 9 4" xfId="37020"/>
    <cellStyle name="ColStyle4 3 9 5" xfId="37021"/>
    <cellStyle name="ColStyle4 30" xfId="37022"/>
    <cellStyle name="ColStyle4 30 2" xfId="37023"/>
    <cellStyle name="ColStyle4 30 2 2" xfId="37024"/>
    <cellStyle name="ColStyle4 30 2 2 2" xfId="37025"/>
    <cellStyle name="ColStyle4 30 2 2 2 2" xfId="37026"/>
    <cellStyle name="ColStyle4 30 2 2 2 3" xfId="37027"/>
    <cellStyle name="ColStyle4 30 2 2 3" xfId="37028"/>
    <cellStyle name="ColStyle4 30 2 2 4" xfId="37029"/>
    <cellStyle name="ColStyle4 30 2 3" xfId="37030"/>
    <cellStyle name="ColStyle4 30 2 3 2" xfId="37031"/>
    <cellStyle name="ColStyle4 30 2 3 3" xfId="37032"/>
    <cellStyle name="ColStyle4 30 2 4" xfId="37033"/>
    <cellStyle name="ColStyle4 30 2 4 2" xfId="37034"/>
    <cellStyle name="ColStyle4 30 2 5" xfId="37035"/>
    <cellStyle name="ColStyle4 30 3" xfId="37036"/>
    <cellStyle name="ColStyle4 30 3 2" xfId="37037"/>
    <cellStyle name="ColStyle4 30 3 2 2" xfId="37038"/>
    <cellStyle name="ColStyle4 30 3 2 3" xfId="37039"/>
    <cellStyle name="ColStyle4 30 3 3" xfId="37040"/>
    <cellStyle name="ColStyle4 30 3 4" xfId="37041"/>
    <cellStyle name="ColStyle4 30 4" xfId="37042"/>
    <cellStyle name="ColStyle4 30 4 2" xfId="37043"/>
    <cellStyle name="ColStyle4 30 4 2 2" xfId="37044"/>
    <cellStyle name="ColStyle4 30 4 2 3" xfId="37045"/>
    <cellStyle name="ColStyle4 30 4 3" xfId="37046"/>
    <cellStyle name="ColStyle4 30 4 4" xfId="37047"/>
    <cellStyle name="ColStyle4 30 5" xfId="37048"/>
    <cellStyle name="ColStyle4 30 5 2" xfId="37049"/>
    <cellStyle name="ColStyle4 30 5 3" xfId="37050"/>
    <cellStyle name="ColStyle4 30 6" xfId="37051"/>
    <cellStyle name="ColStyle4 30 6 2" xfId="37052"/>
    <cellStyle name="ColStyle4 30 7" xfId="37053"/>
    <cellStyle name="ColStyle4 30 8" xfId="37054"/>
    <cellStyle name="ColStyle4 31" xfId="37055"/>
    <cellStyle name="ColStyle4 31 2" xfId="37056"/>
    <cellStyle name="ColStyle4 31 2 2" xfId="37057"/>
    <cellStyle name="ColStyle4 31 2 2 2" xfId="37058"/>
    <cellStyle name="ColStyle4 31 2 2 2 2" xfId="37059"/>
    <cellStyle name="ColStyle4 31 2 2 2 3" xfId="37060"/>
    <cellStyle name="ColStyle4 31 2 2 3" xfId="37061"/>
    <cellStyle name="ColStyle4 31 2 2 4" xfId="37062"/>
    <cellStyle name="ColStyle4 31 2 3" xfId="37063"/>
    <cellStyle name="ColStyle4 31 2 3 2" xfId="37064"/>
    <cellStyle name="ColStyle4 31 2 3 3" xfId="37065"/>
    <cellStyle name="ColStyle4 31 2 4" xfId="37066"/>
    <cellStyle name="ColStyle4 31 2 4 2" xfId="37067"/>
    <cellStyle name="ColStyle4 31 2 5" xfId="37068"/>
    <cellStyle name="ColStyle4 31 3" xfId="37069"/>
    <cellStyle name="ColStyle4 31 3 2" xfId="37070"/>
    <cellStyle name="ColStyle4 31 3 2 2" xfId="37071"/>
    <cellStyle name="ColStyle4 31 3 2 3" xfId="37072"/>
    <cellStyle name="ColStyle4 31 3 3" xfId="37073"/>
    <cellStyle name="ColStyle4 31 3 4" xfId="37074"/>
    <cellStyle name="ColStyle4 31 4" xfId="37075"/>
    <cellStyle name="ColStyle4 31 4 2" xfId="37076"/>
    <cellStyle name="ColStyle4 31 4 2 2" xfId="37077"/>
    <cellStyle name="ColStyle4 31 4 2 3" xfId="37078"/>
    <cellStyle name="ColStyle4 31 4 3" xfId="37079"/>
    <cellStyle name="ColStyle4 31 4 4" xfId="37080"/>
    <cellStyle name="ColStyle4 31 5" xfId="37081"/>
    <cellStyle name="ColStyle4 31 5 2" xfId="37082"/>
    <cellStyle name="ColStyle4 31 5 3" xfId="37083"/>
    <cellStyle name="ColStyle4 31 6" xfId="37084"/>
    <cellStyle name="ColStyle4 31 6 2" xfId="37085"/>
    <cellStyle name="ColStyle4 31 7" xfId="37086"/>
    <cellStyle name="ColStyle4 31 8" xfId="37087"/>
    <cellStyle name="ColStyle4 32" xfId="37088"/>
    <cellStyle name="ColStyle4 32 2" xfId="37089"/>
    <cellStyle name="ColStyle4 32 2 2" xfId="37090"/>
    <cellStyle name="ColStyle4 32 2 2 2" xfId="37091"/>
    <cellStyle name="ColStyle4 32 2 2 2 2" xfId="37092"/>
    <cellStyle name="ColStyle4 32 2 2 2 3" xfId="37093"/>
    <cellStyle name="ColStyle4 32 2 2 3" xfId="37094"/>
    <cellStyle name="ColStyle4 32 2 2 4" xfId="37095"/>
    <cellStyle name="ColStyle4 32 2 3" xfId="37096"/>
    <cellStyle name="ColStyle4 32 2 3 2" xfId="37097"/>
    <cellStyle name="ColStyle4 32 2 3 3" xfId="37098"/>
    <cellStyle name="ColStyle4 32 2 4" xfId="37099"/>
    <cellStyle name="ColStyle4 32 2 4 2" xfId="37100"/>
    <cellStyle name="ColStyle4 32 2 5" xfId="37101"/>
    <cellStyle name="ColStyle4 32 3" xfId="37102"/>
    <cellStyle name="ColStyle4 32 3 2" xfId="37103"/>
    <cellStyle name="ColStyle4 32 3 2 2" xfId="37104"/>
    <cellStyle name="ColStyle4 32 3 2 3" xfId="37105"/>
    <cellStyle name="ColStyle4 32 3 3" xfId="37106"/>
    <cellStyle name="ColStyle4 32 3 4" xfId="37107"/>
    <cellStyle name="ColStyle4 32 4" xfId="37108"/>
    <cellStyle name="ColStyle4 32 4 2" xfId="37109"/>
    <cellStyle name="ColStyle4 32 4 2 2" xfId="37110"/>
    <cellStyle name="ColStyle4 32 4 2 3" xfId="37111"/>
    <cellStyle name="ColStyle4 32 4 3" xfId="37112"/>
    <cellStyle name="ColStyle4 32 4 4" xfId="37113"/>
    <cellStyle name="ColStyle4 32 5" xfId="37114"/>
    <cellStyle name="ColStyle4 32 5 2" xfId="37115"/>
    <cellStyle name="ColStyle4 32 5 3" xfId="37116"/>
    <cellStyle name="ColStyle4 32 6" xfId="37117"/>
    <cellStyle name="ColStyle4 32 6 2" xfId="37118"/>
    <cellStyle name="ColStyle4 32 7" xfId="37119"/>
    <cellStyle name="ColStyle4 32 8" xfId="37120"/>
    <cellStyle name="ColStyle4 33" xfId="37121"/>
    <cellStyle name="ColStyle4 33 2" xfId="37122"/>
    <cellStyle name="ColStyle4 33 2 2" xfId="37123"/>
    <cellStyle name="ColStyle4 33 2 2 2" xfId="37124"/>
    <cellStyle name="ColStyle4 33 2 2 2 2" xfId="37125"/>
    <cellStyle name="ColStyle4 33 2 2 2 3" xfId="37126"/>
    <cellStyle name="ColStyle4 33 2 2 3" xfId="37127"/>
    <cellStyle name="ColStyle4 33 2 2 4" xfId="37128"/>
    <cellStyle name="ColStyle4 33 2 3" xfId="37129"/>
    <cellStyle name="ColStyle4 33 2 3 2" xfId="37130"/>
    <cellStyle name="ColStyle4 33 2 3 3" xfId="37131"/>
    <cellStyle name="ColStyle4 33 2 4" xfId="37132"/>
    <cellStyle name="ColStyle4 33 2 4 2" xfId="37133"/>
    <cellStyle name="ColStyle4 33 2 5" xfId="37134"/>
    <cellStyle name="ColStyle4 33 3" xfId="37135"/>
    <cellStyle name="ColStyle4 33 3 2" xfId="37136"/>
    <cellStyle name="ColStyle4 33 3 2 2" xfId="37137"/>
    <cellStyle name="ColStyle4 33 3 2 3" xfId="37138"/>
    <cellStyle name="ColStyle4 33 3 3" xfId="37139"/>
    <cellStyle name="ColStyle4 33 3 4" xfId="37140"/>
    <cellStyle name="ColStyle4 33 4" xfId="37141"/>
    <cellStyle name="ColStyle4 33 4 2" xfId="37142"/>
    <cellStyle name="ColStyle4 33 4 2 2" xfId="37143"/>
    <cellStyle name="ColStyle4 33 4 2 3" xfId="37144"/>
    <cellStyle name="ColStyle4 33 4 3" xfId="37145"/>
    <cellStyle name="ColStyle4 33 4 4" xfId="37146"/>
    <cellStyle name="ColStyle4 33 5" xfId="37147"/>
    <cellStyle name="ColStyle4 33 5 2" xfId="37148"/>
    <cellStyle name="ColStyle4 33 5 3" xfId="37149"/>
    <cellStyle name="ColStyle4 33 6" xfId="37150"/>
    <cellStyle name="ColStyle4 33 6 2" xfId="37151"/>
    <cellStyle name="ColStyle4 33 7" xfId="37152"/>
    <cellStyle name="ColStyle4 33 8" xfId="37153"/>
    <cellStyle name="ColStyle4 34" xfId="37154"/>
    <cellStyle name="ColStyle4 34 2" xfId="37155"/>
    <cellStyle name="ColStyle4 34 2 2" xfId="37156"/>
    <cellStyle name="ColStyle4 34 2 2 2" xfId="37157"/>
    <cellStyle name="ColStyle4 34 2 2 2 2" xfId="37158"/>
    <cellStyle name="ColStyle4 34 2 2 2 3" xfId="37159"/>
    <cellStyle name="ColStyle4 34 2 2 3" xfId="37160"/>
    <cellStyle name="ColStyle4 34 2 2 4" xfId="37161"/>
    <cellStyle name="ColStyle4 34 2 3" xfId="37162"/>
    <cellStyle name="ColStyle4 34 2 3 2" xfId="37163"/>
    <cellStyle name="ColStyle4 34 2 3 3" xfId="37164"/>
    <cellStyle name="ColStyle4 34 2 4" xfId="37165"/>
    <cellStyle name="ColStyle4 34 2 4 2" xfId="37166"/>
    <cellStyle name="ColStyle4 34 2 5" xfId="37167"/>
    <cellStyle name="ColStyle4 34 3" xfId="37168"/>
    <cellStyle name="ColStyle4 34 3 2" xfId="37169"/>
    <cellStyle name="ColStyle4 34 3 2 2" xfId="37170"/>
    <cellStyle name="ColStyle4 34 3 2 3" xfId="37171"/>
    <cellStyle name="ColStyle4 34 3 3" xfId="37172"/>
    <cellStyle name="ColStyle4 34 3 4" xfId="37173"/>
    <cellStyle name="ColStyle4 34 4" xfId="37174"/>
    <cellStyle name="ColStyle4 34 4 2" xfId="37175"/>
    <cellStyle name="ColStyle4 34 4 2 2" xfId="37176"/>
    <cellStyle name="ColStyle4 34 4 2 3" xfId="37177"/>
    <cellStyle name="ColStyle4 34 4 3" xfId="37178"/>
    <cellStyle name="ColStyle4 34 4 4" xfId="37179"/>
    <cellStyle name="ColStyle4 34 5" xfId="37180"/>
    <cellStyle name="ColStyle4 34 5 2" xfId="37181"/>
    <cellStyle name="ColStyle4 34 5 3" xfId="37182"/>
    <cellStyle name="ColStyle4 34 6" xfId="37183"/>
    <cellStyle name="ColStyle4 34 6 2" xfId="37184"/>
    <cellStyle name="ColStyle4 34 7" xfId="37185"/>
    <cellStyle name="ColStyle4 34 8" xfId="37186"/>
    <cellStyle name="ColStyle4 35" xfId="37187"/>
    <cellStyle name="ColStyle4 35 2" xfId="37188"/>
    <cellStyle name="ColStyle4 35 2 2" xfId="37189"/>
    <cellStyle name="ColStyle4 35 2 2 2" xfId="37190"/>
    <cellStyle name="ColStyle4 35 2 2 2 2" xfId="37191"/>
    <cellStyle name="ColStyle4 35 2 2 2 3" xfId="37192"/>
    <cellStyle name="ColStyle4 35 2 2 3" xfId="37193"/>
    <cellStyle name="ColStyle4 35 2 2 4" xfId="37194"/>
    <cellStyle name="ColStyle4 35 2 3" xfId="37195"/>
    <cellStyle name="ColStyle4 35 2 3 2" xfId="37196"/>
    <cellStyle name="ColStyle4 35 2 3 3" xfId="37197"/>
    <cellStyle name="ColStyle4 35 2 4" xfId="37198"/>
    <cellStyle name="ColStyle4 35 2 4 2" xfId="37199"/>
    <cellStyle name="ColStyle4 35 2 5" xfId="37200"/>
    <cellStyle name="ColStyle4 35 3" xfId="37201"/>
    <cellStyle name="ColStyle4 35 3 2" xfId="37202"/>
    <cellStyle name="ColStyle4 35 3 2 2" xfId="37203"/>
    <cellStyle name="ColStyle4 35 3 2 3" xfId="37204"/>
    <cellStyle name="ColStyle4 35 3 3" xfId="37205"/>
    <cellStyle name="ColStyle4 35 3 4" xfId="37206"/>
    <cellStyle name="ColStyle4 35 4" xfId="37207"/>
    <cellStyle name="ColStyle4 35 4 2" xfId="37208"/>
    <cellStyle name="ColStyle4 35 4 3" xfId="37209"/>
    <cellStyle name="ColStyle4 35 5" xfId="37210"/>
    <cellStyle name="ColStyle4 35 5 2" xfId="37211"/>
    <cellStyle name="ColStyle4 35 6" xfId="37212"/>
    <cellStyle name="ColStyle4 36" xfId="37213"/>
    <cellStyle name="ColStyle4 36 2" xfId="37214"/>
    <cellStyle name="ColStyle4 36 2 2" xfId="37215"/>
    <cellStyle name="ColStyle4 36 2 2 2" xfId="37216"/>
    <cellStyle name="ColStyle4 36 2 2 2 2" xfId="37217"/>
    <cellStyle name="ColStyle4 36 2 2 2 3" xfId="37218"/>
    <cellStyle name="ColStyle4 36 2 2 3" xfId="37219"/>
    <cellStyle name="ColStyle4 36 2 2 4" xfId="37220"/>
    <cellStyle name="ColStyle4 36 2 3" xfId="37221"/>
    <cellStyle name="ColStyle4 36 2 3 2" xfId="37222"/>
    <cellStyle name="ColStyle4 36 2 3 3" xfId="37223"/>
    <cellStyle name="ColStyle4 36 2 4" xfId="37224"/>
    <cellStyle name="ColStyle4 36 2 4 2" xfId="37225"/>
    <cellStyle name="ColStyle4 36 2 5" xfId="37226"/>
    <cellStyle name="ColStyle4 36 3" xfId="37227"/>
    <cellStyle name="ColStyle4 36 3 2" xfId="37228"/>
    <cellStyle name="ColStyle4 36 3 2 2" xfId="37229"/>
    <cellStyle name="ColStyle4 36 3 2 3" xfId="37230"/>
    <cellStyle name="ColStyle4 36 3 3" xfId="37231"/>
    <cellStyle name="ColStyle4 36 3 4" xfId="37232"/>
    <cellStyle name="ColStyle4 36 4" xfId="37233"/>
    <cellStyle name="ColStyle4 36 4 2" xfId="37234"/>
    <cellStyle name="ColStyle4 36 4 3" xfId="37235"/>
    <cellStyle name="ColStyle4 36 5" xfId="37236"/>
    <cellStyle name="ColStyle4 36 5 2" xfId="37237"/>
    <cellStyle name="ColStyle4 36 6" xfId="37238"/>
    <cellStyle name="ColStyle4 37" xfId="37239"/>
    <cellStyle name="ColStyle4 37 2" xfId="37240"/>
    <cellStyle name="ColStyle4 37 2 2" xfId="37241"/>
    <cellStyle name="ColStyle4 37 2 2 2" xfId="37242"/>
    <cellStyle name="ColStyle4 37 2 2 3" xfId="37243"/>
    <cellStyle name="ColStyle4 37 2 3" xfId="37244"/>
    <cellStyle name="ColStyle4 37 2 4" xfId="37245"/>
    <cellStyle name="ColStyle4 37 3" xfId="37246"/>
    <cellStyle name="ColStyle4 37 3 2" xfId="37247"/>
    <cellStyle name="ColStyle4 37 3 3" xfId="37248"/>
    <cellStyle name="ColStyle4 37 4" xfId="37249"/>
    <cellStyle name="ColStyle4 37 4 2" xfId="37250"/>
    <cellStyle name="ColStyle4 37 5" xfId="37251"/>
    <cellStyle name="ColStyle4 38" xfId="37252"/>
    <cellStyle name="ColStyle4 38 2" xfId="37253"/>
    <cellStyle name="ColStyle4 38 2 2" xfId="37254"/>
    <cellStyle name="ColStyle4 38 2 2 2" xfId="37255"/>
    <cellStyle name="ColStyle4 38 2 2 3" xfId="37256"/>
    <cellStyle name="ColStyle4 38 2 3" xfId="37257"/>
    <cellStyle name="ColStyle4 38 2 4" xfId="37258"/>
    <cellStyle name="ColStyle4 38 3" xfId="37259"/>
    <cellStyle name="ColStyle4 38 3 2" xfId="37260"/>
    <cellStyle name="ColStyle4 38 3 3" xfId="37261"/>
    <cellStyle name="ColStyle4 38 4" xfId="37262"/>
    <cellStyle name="ColStyle4 38 4 2" xfId="37263"/>
    <cellStyle name="ColStyle4 38 5" xfId="37264"/>
    <cellStyle name="ColStyle4 39" xfId="37265"/>
    <cellStyle name="ColStyle4 39 2" xfId="37266"/>
    <cellStyle name="ColStyle4 39 2 2" xfId="37267"/>
    <cellStyle name="ColStyle4 39 2 2 2" xfId="37268"/>
    <cellStyle name="ColStyle4 39 2 2 3" xfId="37269"/>
    <cellStyle name="ColStyle4 39 2 3" xfId="37270"/>
    <cellStyle name="ColStyle4 39 2 4" xfId="37271"/>
    <cellStyle name="ColStyle4 39 3" xfId="37272"/>
    <cellStyle name="ColStyle4 39 3 2" xfId="37273"/>
    <cellStyle name="ColStyle4 39 3 3" xfId="37274"/>
    <cellStyle name="ColStyle4 39 4" xfId="37275"/>
    <cellStyle name="ColStyle4 39 4 2" xfId="37276"/>
    <cellStyle name="ColStyle4 39 5" xfId="37277"/>
    <cellStyle name="ColStyle4 4" xfId="37278"/>
    <cellStyle name="ColStyle4 4 10" xfId="37279"/>
    <cellStyle name="ColStyle4 4 11" xfId="37280"/>
    <cellStyle name="ColStyle4 4 12" xfId="37281"/>
    <cellStyle name="ColStyle4 4 13" xfId="37282"/>
    <cellStyle name="ColStyle4 4 2" xfId="37283"/>
    <cellStyle name="ColStyle4 4 2 10" xfId="37284"/>
    <cellStyle name="ColStyle4 4 2 10 2" xfId="37285"/>
    <cellStyle name="ColStyle4 4 2 10 2 2" xfId="37286"/>
    <cellStyle name="ColStyle4 4 2 10 2 3" xfId="37287"/>
    <cellStyle name="ColStyle4 4 2 10 3" xfId="37288"/>
    <cellStyle name="ColStyle4 4 2 10 4" xfId="37289"/>
    <cellStyle name="ColStyle4 4 2 10 5" xfId="37290"/>
    <cellStyle name="ColStyle4 4 2 11" xfId="37291"/>
    <cellStyle name="ColStyle4 4 2 11 2" xfId="37292"/>
    <cellStyle name="ColStyle4 4 2 11 2 2" xfId="37293"/>
    <cellStyle name="ColStyle4 4 2 11 2 3" xfId="37294"/>
    <cellStyle name="ColStyle4 4 2 11 3" xfId="37295"/>
    <cellStyle name="ColStyle4 4 2 11 4" xfId="37296"/>
    <cellStyle name="ColStyle4 4 2 11 5" xfId="37297"/>
    <cellStyle name="ColStyle4 4 2 12" xfId="37298"/>
    <cellStyle name="ColStyle4 4 2 12 2" xfId="37299"/>
    <cellStyle name="ColStyle4 4 2 12 2 2" xfId="37300"/>
    <cellStyle name="ColStyle4 4 2 12 2 3" xfId="37301"/>
    <cellStyle name="ColStyle4 4 2 12 3" xfId="37302"/>
    <cellStyle name="ColStyle4 4 2 12 4" xfId="37303"/>
    <cellStyle name="ColStyle4 4 2 12 5" xfId="37304"/>
    <cellStyle name="ColStyle4 4 2 13" xfId="37305"/>
    <cellStyle name="ColStyle4 4 2 13 2" xfId="37306"/>
    <cellStyle name="ColStyle4 4 2 13 2 2" xfId="37307"/>
    <cellStyle name="ColStyle4 4 2 13 2 3" xfId="37308"/>
    <cellStyle name="ColStyle4 4 2 13 3" xfId="37309"/>
    <cellStyle name="ColStyle4 4 2 13 4" xfId="37310"/>
    <cellStyle name="ColStyle4 4 2 13 5" xfId="37311"/>
    <cellStyle name="ColStyle4 4 2 14" xfId="37312"/>
    <cellStyle name="ColStyle4 4 2 14 2" xfId="37313"/>
    <cellStyle name="ColStyle4 4 2 14 2 2" xfId="37314"/>
    <cellStyle name="ColStyle4 4 2 14 2 3" xfId="37315"/>
    <cellStyle name="ColStyle4 4 2 14 3" xfId="37316"/>
    <cellStyle name="ColStyle4 4 2 14 4" xfId="37317"/>
    <cellStyle name="ColStyle4 4 2 14 5" xfId="37318"/>
    <cellStyle name="ColStyle4 4 2 15" xfId="37319"/>
    <cellStyle name="ColStyle4 4 2 15 2" xfId="37320"/>
    <cellStyle name="ColStyle4 4 2 15 2 2" xfId="37321"/>
    <cellStyle name="ColStyle4 4 2 15 2 3" xfId="37322"/>
    <cellStyle name="ColStyle4 4 2 15 3" xfId="37323"/>
    <cellStyle name="ColStyle4 4 2 15 4" xfId="37324"/>
    <cellStyle name="ColStyle4 4 2 15 5" xfId="37325"/>
    <cellStyle name="ColStyle4 4 2 16" xfId="37326"/>
    <cellStyle name="ColStyle4 4 2 16 2" xfId="37327"/>
    <cellStyle name="ColStyle4 4 2 16 2 2" xfId="37328"/>
    <cellStyle name="ColStyle4 4 2 16 2 3" xfId="37329"/>
    <cellStyle name="ColStyle4 4 2 16 3" xfId="37330"/>
    <cellStyle name="ColStyle4 4 2 16 4" xfId="37331"/>
    <cellStyle name="ColStyle4 4 2 16 5" xfId="37332"/>
    <cellStyle name="ColStyle4 4 2 17" xfId="37333"/>
    <cellStyle name="ColStyle4 4 2 17 2" xfId="37334"/>
    <cellStyle name="ColStyle4 4 2 17 2 2" xfId="37335"/>
    <cellStyle name="ColStyle4 4 2 17 2 3" xfId="37336"/>
    <cellStyle name="ColStyle4 4 2 17 3" xfId="37337"/>
    <cellStyle name="ColStyle4 4 2 17 4" xfId="37338"/>
    <cellStyle name="ColStyle4 4 2 17 5" xfId="37339"/>
    <cellStyle name="ColStyle4 4 2 18" xfId="37340"/>
    <cellStyle name="ColStyle4 4 2 18 2" xfId="37341"/>
    <cellStyle name="ColStyle4 4 2 18 2 2" xfId="37342"/>
    <cellStyle name="ColStyle4 4 2 18 2 3" xfId="37343"/>
    <cellStyle name="ColStyle4 4 2 18 3" xfId="37344"/>
    <cellStyle name="ColStyle4 4 2 18 4" xfId="37345"/>
    <cellStyle name="ColStyle4 4 2 18 5" xfId="37346"/>
    <cellStyle name="ColStyle4 4 2 19" xfId="37347"/>
    <cellStyle name="ColStyle4 4 2 19 2" xfId="37348"/>
    <cellStyle name="ColStyle4 4 2 19 2 2" xfId="37349"/>
    <cellStyle name="ColStyle4 4 2 19 2 3" xfId="37350"/>
    <cellStyle name="ColStyle4 4 2 19 3" xfId="37351"/>
    <cellStyle name="ColStyle4 4 2 19 4" xfId="37352"/>
    <cellStyle name="ColStyle4 4 2 19 5" xfId="37353"/>
    <cellStyle name="ColStyle4 4 2 2" xfId="37354"/>
    <cellStyle name="ColStyle4 4 2 2 2" xfId="37355"/>
    <cellStyle name="ColStyle4 4 2 2 2 2" xfId="37356"/>
    <cellStyle name="ColStyle4 4 2 2 2 2 2" xfId="37357"/>
    <cellStyle name="ColStyle4 4 2 2 2 2 3" xfId="37358"/>
    <cellStyle name="ColStyle4 4 2 2 2 3" xfId="37359"/>
    <cellStyle name="ColStyle4 4 2 2 2 4" xfId="37360"/>
    <cellStyle name="ColStyle4 4 2 2 3" xfId="37361"/>
    <cellStyle name="ColStyle4 4 2 2 3 2" xfId="37362"/>
    <cellStyle name="ColStyle4 4 2 2 3 3" xfId="37363"/>
    <cellStyle name="ColStyle4 4 2 2 4" xfId="37364"/>
    <cellStyle name="ColStyle4 4 2 2 5" xfId="37365"/>
    <cellStyle name="ColStyle4 4 2 2 6" xfId="37366"/>
    <cellStyle name="ColStyle4 4 2 20" xfId="37367"/>
    <cellStyle name="ColStyle4 4 2 20 2" xfId="37368"/>
    <cellStyle name="ColStyle4 4 2 20 2 2" xfId="37369"/>
    <cellStyle name="ColStyle4 4 2 20 2 3" xfId="37370"/>
    <cellStyle name="ColStyle4 4 2 20 3" xfId="37371"/>
    <cellStyle name="ColStyle4 4 2 20 4" xfId="37372"/>
    <cellStyle name="ColStyle4 4 2 20 5" xfId="37373"/>
    <cellStyle name="ColStyle4 4 2 21" xfId="37374"/>
    <cellStyle name="ColStyle4 4 2 21 2" xfId="37375"/>
    <cellStyle name="ColStyle4 4 2 21 2 2" xfId="37376"/>
    <cellStyle name="ColStyle4 4 2 21 2 3" xfId="37377"/>
    <cellStyle name="ColStyle4 4 2 21 3" xfId="37378"/>
    <cellStyle name="ColStyle4 4 2 21 4" xfId="37379"/>
    <cellStyle name="ColStyle4 4 2 21 5" xfId="37380"/>
    <cellStyle name="ColStyle4 4 2 22" xfId="37381"/>
    <cellStyle name="ColStyle4 4 2 22 2" xfId="37382"/>
    <cellStyle name="ColStyle4 4 2 22 2 2" xfId="37383"/>
    <cellStyle name="ColStyle4 4 2 22 2 3" xfId="37384"/>
    <cellStyle name="ColStyle4 4 2 22 3" xfId="37385"/>
    <cellStyle name="ColStyle4 4 2 22 4" xfId="37386"/>
    <cellStyle name="ColStyle4 4 2 23" xfId="37387"/>
    <cellStyle name="ColStyle4 4 2 23 2" xfId="37388"/>
    <cellStyle name="ColStyle4 4 2 23 3" xfId="37389"/>
    <cellStyle name="ColStyle4 4 2 24" xfId="37390"/>
    <cellStyle name="ColStyle4 4 2 24 2" xfId="37391"/>
    <cellStyle name="ColStyle4 4 2 24 3" xfId="37392"/>
    <cellStyle name="ColStyle4 4 2 25" xfId="37393"/>
    <cellStyle name="ColStyle4 4 2 25 2" xfId="37394"/>
    <cellStyle name="ColStyle4 4 2 26" xfId="37395"/>
    <cellStyle name="ColStyle4 4 2 27" xfId="37396"/>
    <cellStyle name="ColStyle4 4 2 28" xfId="37397"/>
    <cellStyle name="ColStyle4 4 2 29" xfId="37398"/>
    <cellStyle name="ColStyle4 4 2 3" xfId="37399"/>
    <cellStyle name="ColStyle4 4 2 3 2" xfId="37400"/>
    <cellStyle name="ColStyle4 4 2 3 2 2" xfId="37401"/>
    <cellStyle name="ColStyle4 4 2 3 2 3" xfId="37402"/>
    <cellStyle name="ColStyle4 4 2 3 3" xfId="37403"/>
    <cellStyle name="ColStyle4 4 2 3 4" xfId="37404"/>
    <cellStyle name="ColStyle4 4 2 3 5" xfId="37405"/>
    <cellStyle name="ColStyle4 4 2 30" xfId="37406"/>
    <cellStyle name="ColStyle4 4 2 4" xfId="37407"/>
    <cellStyle name="ColStyle4 4 2 4 2" xfId="37408"/>
    <cellStyle name="ColStyle4 4 2 4 2 2" xfId="37409"/>
    <cellStyle name="ColStyle4 4 2 4 2 3" xfId="37410"/>
    <cellStyle name="ColStyle4 4 2 4 3" xfId="37411"/>
    <cellStyle name="ColStyle4 4 2 4 4" xfId="37412"/>
    <cellStyle name="ColStyle4 4 2 4 5" xfId="37413"/>
    <cellStyle name="ColStyle4 4 2 5" xfId="37414"/>
    <cellStyle name="ColStyle4 4 2 5 2" xfId="37415"/>
    <cellStyle name="ColStyle4 4 2 5 2 2" xfId="37416"/>
    <cellStyle name="ColStyle4 4 2 5 2 3" xfId="37417"/>
    <cellStyle name="ColStyle4 4 2 5 3" xfId="37418"/>
    <cellStyle name="ColStyle4 4 2 5 4" xfId="37419"/>
    <cellStyle name="ColStyle4 4 2 5 5" xfId="37420"/>
    <cellStyle name="ColStyle4 4 2 6" xfId="37421"/>
    <cellStyle name="ColStyle4 4 2 6 2" xfId="37422"/>
    <cellStyle name="ColStyle4 4 2 6 2 2" xfId="37423"/>
    <cellStyle name="ColStyle4 4 2 6 2 3" xfId="37424"/>
    <cellStyle name="ColStyle4 4 2 6 3" xfId="37425"/>
    <cellStyle name="ColStyle4 4 2 6 4" xfId="37426"/>
    <cellStyle name="ColStyle4 4 2 6 5" xfId="37427"/>
    <cellStyle name="ColStyle4 4 2 7" xfId="37428"/>
    <cellStyle name="ColStyle4 4 2 7 2" xfId="37429"/>
    <cellStyle name="ColStyle4 4 2 7 2 2" xfId="37430"/>
    <cellStyle name="ColStyle4 4 2 7 2 3" xfId="37431"/>
    <cellStyle name="ColStyle4 4 2 7 3" xfId="37432"/>
    <cellStyle name="ColStyle4 4 2 7 4" xfId="37433"/>
    <cellStyle name="ColStyle4 4 2 7 5" xfId="37434"/>
    <cellStyle name="ColStyle4 4 2 8" xfId="37435"/>
    <cellStyle name="ColStyle4 4 2 8 2" xfId="37436"/>
    <cellStyle name="ColStyle4 4 2 8 2 2" xfId="37437"/>
    <cellStyle name="ColStyle4 4 2 8 2 3" xfId="37438"/>
    <cellStyle name="ColStyle4 4 2 8 3" xfId="37439"/>
    <cellStyle name="ColStyle4 4 2 8 4" xfId="37440"/>
    <cellStyle name="ColStyle4 4 2 8 5" xfId="37441"/>
    <cellStyle name="ColStyle4 4 2 9" xfId="37442"/>
    <cellStyle name="ColStyle4 4 2 9 2" xfId="37443"/>
    <cellStyle name="ColStyle4 4 2 9 2 2" xfId="37444"/>
    <cellStyle name="ColStyle4 4 2 9 2 3" xfId="37445"/>
    <cellStyle name="ColStyle4 4 2 9 3" xfId="37446"/>
    <cellStyle name="ColStyle4 4 2 9 4" xfId="37447"/>
    <cellStyle name="ColStyle4 4 2 9 5" xfId="37448"/>
    <cellStyle name="ColStyle4 4 3" xfId="37449"/>
    <cellStyle name="ColStyle4 4 3 2" xfId="37450"/>
    <cellStyle name="ColStyle4 4 3 2 2" xfId="37451"/>
    <cellStyle name="ColStyle4 4 3 2 3" xfId="37452"/>
    <cellStyle name="ColStyle4 4 3 3" xfId="37453"/>
    <cellStyle name="ColStyle4 4 3 3 2" xfId="37454"/>
    <cellStyle name="ColStyle4 4 3 4" xfId="37455"/>
    <cellStyle name="ColStyle4 4 3 4 2" xfId="37456"/>
    <cellStyle name="ColStyle4 4 3 5" xfId="37457"/>
    <cellStyle name="ColStyle4 4 3 6" xfId="37458"/>
    <cellStyle name="ColStyle4 4 3 7" xfId="37459"/>
    <cellStyle name="ColStyle4 4 3 8" xfId="37460"/>
    <cellStyle name="ColStyle4 4 4" xfId="37461"/>
    <cellStyle name="ColStyle4 4 4 2" xfId="37462"/>
    <cellStyle name="ColStyle4 4 4 2 2" xfId="37463"/>
    <cellStyle name="ColStyle4 4 4 3" xfId="37464"/>
    <cellStyle name="ColStyle4 4 4 3 2" xfId="37465"/>
    <cellStyle name="ColStyle4 4 4 4" xfId="37466"/>
    <cellStyle name="ColStyle4 4 4 5" xfId="37467"/>
    <cellStyle name="ColStyle4 4 4 6" xfId="37468"/>
    <cellStyle name="ColStyle4 4 5" xfId="37469"/>
    <cellStyle name="ColStyle4 4 5 2" xfId="37470"/>
    <cellStyle name="ColStyle4 4 5 2 2" xfId="37471"/>
    <cellStyle name="ColStyle4 4 5 3" xfId="37472"/>
    <cellStyle name="ColStyle4 4 5 3 2" xfId="37473"/>
    <cellStyle name="ColStyle4 4 5 4" xfId="37474"/>
    <cellStyle name="ColStyle4 4 5 5" xfId="37475"/>
    <cellStyle name="ColStyle4 4 5 6" xfId="37476"/>
    <cellStyle name="ColStyle4 4 5 7" xfId="37477"/>
    <cellStyle name="ColStyle4 4 6" xfId="37478"/>
    <cellStyle name="ColStyle4 4 6 2" xfId="37479"/>
    <cellStyle name="ColStyle4 4 6 2 2" xfId="37480"/>
    <cellStyle name="ColStyle4 4 6 3" xfId="37481"/>
    <cellStyle name="ColStyle4 4 6 3 2" xfId="37482"/>
    <cellStyle name="ColStyle4 4 6 4" xfId="37483"/>
    <cellStyle name="ColStyle4 4 6 5" xfId="37484"/>
    <cellStyle name="ColStyle4 4 6 6" xfId="37485"/>
    <cellStyle name="ColStyle4 4 6 7" xfId="37486"/>
    <cellStyle name="ColStyle4 4 7" xfId="37487"/>
    <cellStyle name="ColStyle4 4 7 2" xfId="37488"/>
    <cellStyle name="ColStyle4 4 7 3" xfId="37489"/>
    <cellStyle name="ColStyle4 4 8" xfId="37490"/>
    <cellStyle name="ColStyle4 4 8 2" xfId="37491"/>
    <cellStyle name="ColStyle4 4 9" xfId="37492"/>
    <cellStyle name="ColStyle4 4 9 2" xfId="37493"/>
    <cellStyle name="ColStyle4 40" xfId="37494"/>
    <cellStyle name="ColStyle4 40 2" xfId="37495"/>
    <cellStyle name="ColStyle4 40 2 2" xfId="37496"/>
    <cellStyle name="ColStyle4 40 2 3" xfId="37497"/>
    <cellStyle name="ColStyle4 40 3" xfId="37498"/>
    <cellStyle name="ColStyle4 40 4" xfId="37499"/>
    <cellStyle name="ColStyle4 41" xfId="37500"/>
    <cellStyle name="ColStyle4 41 2" xfId="37501"/>
    <cellStyle name="ColStyle4 41 2 2" xfId="37502"/>
    <cellStyle name="ColStyle4 41 2 3" xfId="37503"/>
    <cellStyle name="ColStyle4 41 3" xfId="37504"/>
    <cellStyle name="ColStyle4 41 4" xfId="37505"/>
    <cellStyle name="ColStyle4 42" xfId="37506"/>
    <cellStyle name="ColStyle4 42 2" xfId="37507"/>
    <cellStyle name="ColStyle4 42 2 2" xfId="37508"/>
    <cellStyle name="ColStyle4 42 2 3" xfId="37509"/>
    <cellStyle name="ColStyle4 42 3" xfId="37510"/>
    <cellStyle name="ColStyle4 42 4" xfId="37511"/>
    <cellStyle name="ColStyle4 43" xfId="37512"/>
    <cellStyle name="ColStyle4 43 2" xfId="37513"/>
    <cellStyle name="ColStyle4 43 2 2" xfId="37514"/>
    <cellStyle name="ColStyle4 43 2 3" xfId="37515"/>
    <cellStyle name="ColStyle4 43 3" xfId="37516"/>
    <cellStyle name="ColStyle4 43 4" xfId="37517"/>
    <cellStyle name="ColStyle4 44" xfId="37518"/>
    <cellStyle name="ColStyle4 44 2" xfId="37519"/>
    <cellStyle name="ColStyle4 44 3" xfId="37520"/>
    <cellStyle name="ColStyle4 45" xfId="37521"/>
    <cellStyle name="ColStyle4 45 2" xfId="37522"/>
    <cellStyle name="ColStyle4 45 3" xfId="37523"/>
    <cellStyle name="ColStyle4 46" xfId="37524"/>
    <cellStyle name="ColStyle4 47" xfId="37525"/>
    <cellStyle name="ColStyle4 48" xfId="37526"/>
    <cellStyle name="ColStyle4 49" xfId="37527"/>
    <cellStyle name="ColStyle4 5" xfId="37528"/>
    <cellStyle name="ColStyle4 5 10" xfId="37529"/>
    <cellStyle name="ColStyle4 5 10 2" xfId="37530"/>
    <cellStyle name="ColStyle4 5 10 2 2" xfId="37531"/>
    <cellStyle name="ColStyle4 5 10 2 3" xfId="37532"/>
    <cellStyle name="ColStyle4 5 10 3" xfId="37533"/>
    <cellStyle name="ColStyle4 5 10 4" xfId="37534"/>
    <cellStyle name="ColStyle4 5 10 5" xfId="37535"/>
    <cellStyle name="ColStyle4 5 11" xfId="37536"/>
    <cellStyle name="ColStyle4 5 11 2" xfId="37537"/>
    <cellStyle name="ColStyle4 5 11 2 2" xfId="37538"/>
    <cellStyle name="ColStyle4 5 11 2 3" xfId="37539"/>
    <cellStyle name="ColStyle4 5 11 3" xfId="37540"/>
    <cellStyle name="ColStyle4 5 11 4" xfId="37541"/>
    <cellStyle name="ColStyle4 5 11 5" xfId="37542"/>
    <cellStyle name="ColStyle4 5 12" xfId="37543"/>
    <cellStyle name="ColStyle4 5 12 2" xfId="37544"/>
    <cellStyle name="ColStyle4 5 12 2 2" xfId="37545"/>
    <cellStyle name="ColStyle4 5 12 2 3" xfId="37546"/>
    <cellStyle name="ColStyle4 5 12 3" xfId="37547"/>
    <cellStyle name="ColStyle4 5 12 4" xfId="37548"/>
    <cellStyle name="ColStyle4 5 12 5" xfId="37549"/>
    <cellStyle name="ColStyle4 5 13" xfId="37550"/>
    <cellStyle name="ColStyle4 5 13 2" xfId="37551"/>
    <cellStyle name="ColStyle4 5 13 2 2" xfId="37552"/>
    <cellStyle name="ColStyle4 5 13 2 3" xfId="37553"/>
    <cellStyle name="ColStyle4 5 13 3" xfId="37554"/>
    <cellStyle name="ColStyle4 5 13 4" xfId="37555"/>
    <cellStyle name="ColStyle4 5 13 5" xfId="37556"/>
    <cellStyle name="ColStyle4 5 14" xfId="37557"/>
    <cellStyle name="ColStyle4 5 14 2" xfId="37558"/>
    <cellStyle name="ColStyle4 5 14 2 2" xfId="37559"/>
    <cellStyle name="ColStyle4 5 14 2 3" xfId="37560"/>
    <cellStyle name="ColStyle4 5 14 3" xfId="37561"/>
    <cellStyle name="ColStyle4 5 14 4" xfId="37562"/>
    <cellStyle name="ColStyle4 5 14 5" xfId="37563"/>
    <cellStyle name="ColStyle4 5 15" xfId="37564"/>
    <cellStyle name="ColStyle4 5 15 2" xfId="37565"/>
    <cellStyle name="ColStyle4 5 15 2 2" xfId="37566"/>
    <cellStyle name="ColStyle4 5 15 2 3" xfId="37567"/>
    <cellStyle name="ColStyle4 5 15 3" xfId="37568"/>
    <cellStyle name="ColStyle4 5 15 4" xfId="37569"/>
    <cellStyle name="ColStyle4 5 15 5" xfId="37570"/>
    <cellStyle name="ColStyle4 5 16" xfId="37571"/>
    <cellStyle name="ColStyle4 5 16 2" xfId="37572"/>
    <cellStyle name="ColStyle4 5 16 2 2" xfId="37573"/>
    <cellStyle name="ColStyle4 5 16 2 3" xfId="37574"/>
    <cellStyle name="ColStyle4 5 16 3" xfId="37575"/>
    <cellStyle name="ColStyle4 5 16 4" xfId="37576"/>
    <cellStyle name="ColStyle4 5 16 5" xfId="37577"/>
    <cellStyle name="ColStyle4 5 17" xfId="37578"/>
    <cellStyle name="ColStyle4 5 17 2" xfId="37579"/>
    <cellStyle name="ColStyle4 5 17 2 2" xfId="37580"/>
    <cellStyle name="ColStyle4 5 17 2 3" xfId="37581"/>
    <cellStyle name="ColStyle4 5 17 3" xfId="37582"/>
    <cellStyle name="ColStyle4 5 17 4" xfId="37583"/>
    <cellStyle name="ColStyle4 5 17 5" xfId="37584"/>
    <cellStyle name="ColStyle4 5 18" xfId="37585"/>
    <cellStyle name="ColStyle4 5 18 2" xfId="37586"/>
    <cellStyle name="ColStyle4 5 18 2 2" xfId="37587"/>
    <cellStyle name="ColStyle4 5 18 2 3" xfId="37588"/>
    <cellStyle name="ColStyle4 5 18 3" xfId="37589"/>
    <cellStyle name="ColStyle4 5 18 4" xfId="37590"/>
    <cellStyle name="ColStyle4 5 18 5" xfId="37591"/>
    <cellStyle name="ColStyle4 5 19" xfId="37592"/>
    <cellStyle name="ColStyle4 5 19 2" xfId="37593"/>
    <cellStyle name="ColStyle4 5 19 2 2" xfId="37594"/>
    <cellStyle name="ColStyle4 5 19 2 3" xfId="37595"/>
    <cellStyle name="ColStyle4 5 19 3" xfId="37596"/>
    <cellStyle name="ColStyle4 5 19 4" xfId="37597"/>
    <cellStyle name="ColStyle4 5 19 5" xfId="37598"/>
    <cellStyle name="ColStyle4 5 2" xfId="37599"/>
    <cellStyle name="ColStyle4 5 2 10" xfId="37600"/>
    <cellStyle name="ColStyle4 5 2 11" xfId="37601"/>
    <cellStyle name="ColStyle4 5 2 2" xfId="37602"/>
    <cellStyle name="ColStyle4 5 2 2 2" xfId="37603"/>
    <cellStyle name="ColStyle4 5 2 2 2 2" xfId="37604"/>
    <cellStyle name="ColStyle4 5 2 2 2 3" xfId="37605"/>
    <cellStyle name="ColStyle4 5 2 2 3" xfId="37606"/>
    <cellStyle name="ColStyle4 5 2 2 4" xfId="37607"/>
    <cellStyle name="ColStyle4 5 2 3" xfId="37608"/>
    <cellStyle name="ColStyle4 5 2 3 2" xfId="37609"/>
    <cellStyle name="ColStyle4 5 2 3 2 2" xfId="37610"/>
    <cellStyle name="ColStyle4 5 2 3 2 3" xfId="37611"/>
    <cellStyle name="ColStyle4 5 2 3 3" xfId="37612"/>
    <cellStyle name="ColStyle4 5 2 3 4" xfId="37613"/>
    <cellStyle name="ColStyle4 5 2 4" xfId="37614"/>
    <cellStyle name="ColStyle4 5 2 4 2" xfId="37615"/>
    <cellStyle name="ColStyle4 5 2 4 3" xfId="37616"/>
    <cellStyle name="ColStyle4 5 2 5" xfId="37617"/>
    <cellStyle name="ColStyle4 5 2 5 2" xfId="37618"/>
    <cellStyle name="ColStyle4 5 2 5 3" xfId="37619"/>
    <cellStyle name="ColStyle4 5 2 6" xfId="37620"/>
    <cellStyle name="ColStyle4 5 2 6 2" xfId="37621"/>
    <cellStyle name="ColStyle4 5 2 7" xfId="37622"/>
    <cellStyle name="ColStyle4 5 2 8" xfId="37623"/>
    <cellStyle name="ColStyle4 5 2 9" xfId="37624"/>
    <cellStyle name="ColStyle4 5 20" xfId="37625"/>
    <cellStyle name="ColStyle4 5 20 2" xfId="37626"/>
    <cellStyle name="ColStyle4 5 20 2 2" xfId="37627"/>
    <cellStyle name="ColStyle4 5 20 2 3" xfId="37628"/>
    <cellStyle name="ColStyle4 5 20 3" xfId="37629"/>
    <cellStyle name="ColStyle4 5 20 4" xfId="37630"/>
    <cellStyle name="ColStyle4 5 20 5" xfId="37631"/>
    <cellStyle name="ColStyle4 5 21" xfId="37632"/>
    <cellStyle name="ColStyle4 5 21 2" xfId="37633"/>
    <cellStyle name="ColStyle4 5 21 2 2" xfId="37634"/>
    <cellStyle name="ColStyle4 5 21 2 3" xfId="37635"/>
    <cellStyle name="ColStyle4 5 21 3" xfId="37636"/>
    <cellStyle name="ColStyle4 5 21 4" xfId="37637"/>
    <cellStyle name="ColStyle4 5 21 5" xfId="37638"/>
    <cellStyle name="ColStyle4 5 22" xfId="37639"/>
    <cellStyle name="ColStyle4 5 22 2" xfId="37640"/>
    <cellStyle name="ColStyle4 5 22 2 2" xfId="37641"/>
    <cellStyle name="ColStyle4 5 22 2 3" xfId="37642"/>
    <cellStyle name="ColStyle4 5 22 3" xfId="37643"/>
    <cellStyle name="ColStyle4 5 22 4" xfId="37644"/>
    <cellStyle name="ColStyle4 5 23" xfId="37645"/>
    <cellStyle name="ColStyle4 5 23 2" xfId="37646"/>
    <cellStyle name="ColStyle4 5 23 3" xfId="37647"/>
    <cellStyle name="ColStyle4 5 24" xfId="37648"/>
    <cellStyle name="ColStyle4 5 24 2" xfId="37649"/>
    <cellStyle name="ColStyle4 5 24 3" xfId="37650"/>
    <cellStyle name="ColStyle4 5 25" xfId="37651"/>
    <cellStyle name="ColStyle4 5 25 2" xfId="37652"/>
    <cellStyle name="ColStyle4 5 25 3" xfId="37653"/>
    <cellStyle name="ColStyle4 5 26" xfId="37654"/>
    <cellStyle name="ColStyle4 5 26 2" xfId="37655"/>
    <cellStyle name="ColStyle4 5 27" xfId="37656"/>
    <cellStyle name="ColStyle4 5 27 2" xfId="37657"/>
    <cellStyle name="ColStyle4 5 28" xfId="37658"/>
    <cellStyle name="ColStyle4 5 29" xfId="37659"/>
    <cellStyle name="ColStyle4 5 3" xfId="37660"/>
    <cellStyle name="ColStyle4 5 3 10" xfId="37661"/>
    <cellStyle name="ColStyle4 5 3 2" xfId="37662"/>
    <cellStyle name="ColStyle4 5 3 2 2" xfId="37663"/>
    <cellStyle name="ColStyle4 5 3 2 2 2" xfId="37664"/>
    <cellStyle name="ColStyle4 5 3 2 2 3" xfId="37665"/>
    <cellStyle name="ColStyle4 5 3 2 3" xfId="37666"/>
    <cellStyle name="ColStyle4 5 3 2 4" xfId="37667"/>
    <cellStyle name="ColStyle4 5 3 3" xfId="37668"/>
    <cellStyle name="ColStyle4 5 3 3 2" xfId="37669"/>
    <cellStyle name="ColStyle4 5 3 3 3" xfId="37670"/>
    <cellStyle name="ColStyle4 5 3 4" xfId="37671"/>
    <cellStyle name="ColStyle4 5 3 4 2" xfId="37672"/>
    <cellStyle name="ColStyle4 5 3 5" xfId="37673"/>
    <cellStyle name="ColStyle4 5 3 5 2" xfId="37674"/>
    <cellStyle name="ColStyle4 5 3 6" xfId="37675"/>
    <cellStyle name="ColStyle4 5 3 7" xfId="37676"/>
    <cellStyle name="ColStyle4 5 3 8" xfId="37677"/>
    <cellStyle name="ColStyle4 5 3 9" xfId="37678"/>
    <cellStyle name="ColStyle4 5 30" xfId="37679"/>
    <cellStyle name="ColStyle4 5 31" xfId="37680"/>
    <cellStyle name="ColStyle4 5 32" xfId="37681"/>
    <cellStyle name="ColStyle4 5 4" xfId="37682"/>
    <cellStyle name="ColStyle4 5 4 2" xfId="37683"/>
    <cellStyle name="ColStyle4 5 4 2 2" xfId="37684"/>
    <cellStyle name="ColStyle4 5 4 2 3" xfId="37685"/>
    <cellStyle name="ColStyle4 5 4 3" xfId="37686"/>
    <cellStyle name="ColStyle4 5 4 3 2" xfId="37687"/>
    <cellStyle name="ColStyle4 5 4 4" xfId="37688"/>
    <cellStyle name="ColStyle4 5 4 4 2" xfId="37689"/>
    <cellStyle name="ColStyle4 5 4 5" xfId="37690"/>
    <cellStyle name="ColStyle4 5 4 6" xfId="37691"/>
    <cellStyle name="ColStyle4 5 4 7" xfId="37692"/>
    <cellStyle name="ColStyle4 5 4 8" xfId="37693"/>
    <cellStyle name="ColStyle4 5 4 9" xfId="37694"/>
    <cellStyle name="ColStyle4 5 5" xfId="37695"/>
    <cellStyle name="ColStyle4 5 5 2" xfId="37696"/>
    <cellStyle name="ColStyle4 5 5 2 2" xfId="37697"/>
    <cellStyle name="ColStyle4 5 5 2 3" xfId="37698"/>
    <cellStyle name="ColStyle4 5 5 3" xfId="37699"/>
    <cellStyle name="ColStyle4 5 5 3 2" xfId="37700"/>
    <cellStyle name="ColStyle4 5 5 4" xfId="37701"/>
    <cellStyle name="ColStyle4 5 5 4 2" xfId="37702"/>
    <cellStyle name="ColStyle4 5 5 5" xfId="37703"/>
    <cellStyle name="ColStyle4 5 5 6" xfId="37704"/>
    <cellStyle name="ColStyle4 5 5 7" xfId="37705"/>
    <cellStyle name="ColStyle4 5 5 8" xfId="37706"/>
    <cellStyle name="ColStyle4 5 5 9" xfId="37707"/>
    <cellStyle name="ColStyle4 5 6" xfId="37708"/>
    <cellStyle name="ColStyle4 5 6 2" xfId="37709"/>
    <cellStyle name="ColStyle4 5 6 2 2" xfId="37710"/>
    <cellStyle name="ColStyle4 5 6 2 3" xfId="37711"/>
    <cellStyle name="ColStyle4 5 6 3" xfId="37712"/>
    <cellStyle name="ColStyle4 5 6 3 2" xfId="37713"/>
    <cellStyle name="ColStyle4 5 6 4" xfId="37714"/>
    <cellStyle name="ColStyle4 5 6 4 2" xfId="37715"/>
    <cellStyle name="ColStyle4 5 6 5" xfId="37716"/>
    <cellStyle name="ColStyle4 5 6 6" xfId="37717"/>
    <cellStyle name="ColStyle4 5 6 7" xfId="37718"/>
    <cellStyle name="ColStyle4 5 6 8" xfId="37719"/>
    <cellStyle name="ColStyle4 5 6 9" xfId="37720"/>
    <cellStyle name="ColStyle4 5 7" xfId="37721"/>
    <cellStyle name="ColStyle4 5 7 2" xfId="37722"/>
    <cellStyle name="ColStyle4 5 7 2 2" xfId="37723"/>
    <cellStyle name="ColStyle4 5 7 2 3" xfId="37724"/>
    <cellStyle name="ColStyle4 5 7 3" xfId="37725"/>
    <cellStyle name="ColStyle4 5 7 4" xfId="37726"/>
    <cellStyle name="ColStyle4 5 7 5" xfId="37727"/>
    <cellStyle name="ColStyle4 5 8" xfId="37728"/>
    <cellStyle name="ColStyle4 5 8 2" xfId="37729"/>
    <cellStyle name="ColStyle4 5 8 2 2" xfId="37730"/>
    <cellStyle name="ColStyle4 5 8 2 3" xfId="37731"/>
    <cellStyle name="ColStyle4 5 8 3" xfId="37732"/>
    <cellStyle name="ColStyle4 5 8 4" xfId="37733"/>
    <cellStyle name="ColStyle4 5 8 5" xfId="37734"/>
    <cellStyle name="ColStyle4 5 9" xfId="37735"/>
    <cellStyle name="ColStyle4 5 9 2" xfId="37736"/>
    <cellStyle name="ColStyle4 5 9 2 2" xfId="37737"/>
    <cellStyle name="ColStyle4 5 9 2 3" xfId="37738"/>
    <cellStyle name="ColStyle4 5 9 3" xfId="37739"/>
    <cellStyle name="ColStyle4 5 9 4" xfId="37740"/>
    <cellStyle name="ColStyle4 5 9 5" xfId="37741"/>
    <cellStyle name="ColStyle4 50" xfId="37742"/>
    <cellStyle name="ColStyle4 51" xfId="37743"/>
    <cellStyle name="ColStyle4 6" xfId="37744"/>
    <cellStyle name="ColStyle4 6 10" xfId="37745"/>
    <cellStyle name="ColStyle4 6 10 2" xfId="37746"/>
    <cellStyle name="ColStyle4 6 10 2 2" xfId="37747"/>
    <cellStyle name="ColStyle4 6 10 2 3" xfId="37748"/>
    <cellStyle name="ColStyle4 6 10 3" xfId="37749"/>
    <cellStyle name="ColStyle4 6 10 4" xfId="37750"/>
    <cellStyle name="ColStyle4 6 10 5" xfId="37751"/>
    <cellStyle name="ColStyle4 6 11" xfId="37752"/>
    <cellStyle name="ColStyle4 6 11 2" xfId="37753"/>
    <cellStyle name="ColStyle4 6 11 2 2" xfId="37754"/>
    <cellStyle name="ColStyle4 6 11 2 3" xfId="37755"/>
    <cellStyle name="ColStyle4 6 11 3" xfId="37756"/>
    <cellStyle name="ColStyle4 6 11 4" xfId="37757"/>
    <cellStyle name="ColStyle4 6 11 5" xfId="37758"/>
    <cellStyle name="ColStyle4 6 12" xfId="37759"/>
    <cellStyle name="ColStyle4 6 12 2" xfId="37760"/>
    <cellStyle name="ColStyle4 6 12 2 2" xfId="37761"/>
    <cellStyle name="ColStyle4 6 12 2 3" xfId="37762"/>
    <cellStyle name="ColStyle4 6 12 3" xfId="37763"/>
    <cellStyle name="ColStyle4 6 12 4" xfId="37764"/>
    <cellStyle name="ColStyle4 6 12 5" xfId="37765"/>
    <cellStyle name="ColStyle4 6 13" xfId="37766"/>
    <cellStyle name="ColStyle4 6 13 2" xfId="37767"/>
    <cellStyle name="ColStyle4 6 13 2 2" xfId="37768"/>
    <cellStyle name="ColStyle4 6 13 2 3" xfId="37769"/>
    <cellStyle name="ColStyle4 6 13 3" xfId="37770"/>
    <cellStyle name="ColStyle4 6 13 4" xfId="37771"/>
    <cellStyle name="ColStyle4 6 13 5" xfId="37772"/>
    <cellStyle name="ColStyle4 6 14" xfId="37773"/>
    <cellStyle name="ColStyle4 6 14 2" xfId="37774"/>
    <cellStyle name="ColStyle4 6 14 2 2" xfId="37775"/>
    <cellStyle name="ColStyle4 6 14 2 3" xfId="37776"/>
    <cellStyle name="ColStyle4 6 14 3" xfId="37777"/>
    <cellStyle name="ColStyle4 6 14 4" xfId="37778"/>
    <cellStyle name="ColStyle4 6 14 5" xfId="37779"/>
    <cellStyle name="ColStyle4 6 15" xfId="37780"/>
    <cellStyle name="ColStyle4 6 15 2" xfId="37781"/>
    <cellStyle name="ColStyle4 6 15 2 2" xfId="37782"/>
    <cellStyle name="ColStyle4 6 15 2 3" xfId="37783"/>
    <cellStyle name="ColStyle4 6 15 3" xfId="37784"/>
    <cellStyle name="ColStyle4 6 15 4" xfId="37785"/>
    <cellStyle name="ColStyle4 6 15 5" xfId="37786"/>
    <cellStyle name="ColStyle4 6 16" xfId="37787"/>
    <cellStyle name="ColStyle4 6 16 2" xfId="37788"/>
    <cellStyle name="ColStyle4 6 16 2 2" xfId="37789"/>
    <cellStyle name="ColStyle4 6 16 2 3" xfId="37790"/>
    <cellStyle name="ColStyle4 6 16 3" xfId="37791"/>
    <cellStyle name="ColStyle4 6 16 4" xfId="37792"/>
    <cellStyle name="ColStyle4 6 16 5" xfId="37793"/>
    <cellStyle name="ColStyle4 6 17" xfId="37794"/>
    <cellStyle name="ColStyle4 6 17 2" xfId="37795"/>
    <cellStyle name="ColStyle4 6 17 2 2" xfId="37796"/>
    <cellStyle name="ColStyle4 6 17 2 3" xfId="37797"/>
    <cellStyle name="ColStyle4 6 17 3" xfId="37798"/>
    <cellStyle name="ColStyle4 6 17 4" xfId="37799"/>
    <cellStyle name="ColStyle4 6 17 5" xfId="37800"/>
    <cellStyle name="ColStyle4 6 18" xfId="37801"/>
    <cellStyle name="ColStyle4 6 18 2" xfId="37802"/>
    <cellStyle name="ColStyle4 6 18 2 2" xfId="37803"/>
    <cellStyle name="ColStyle4 6 18 2 3" xfId="37804"/>
    <cellStyle name="ColStyle4 6 18 3" xfId="37805"/>
    <cellStyle name="ColStyle4 6 18 4" xfId="37806"/>
    <cellStyle name="ColStyle4 6 18 5" xfId="37807"/>
    <cellStyle name="ColStyle4 6 19" xfId="37808"/>
    <cellStyle name="ColStyle4 6 19 2" xfId="37809"/>
    <cellStyle name="ColStyle4 6 19 2 2" xfId="37810"/>
    <cellStyle name="ColStyle4 6 19 2 3" xfId="37811"/>
    <cellStyle name="ColStyle4 6 19 3" xfId="37812"/>
    <cellStyle name="ColStyle4 6 19 4" xfId="37813"/>
    <cellStyle name="ColStyle4 6 19 5" xfId="37814"/>
    <cellStyle name="ColStyle4 6 2" xfId="37815"/>
    <cellStyle name="ColStyle4 6 2 10" xfId="37816"/>
    <cellStyle name="ColStyle4 6 2 11" xfId="37817"/>
    <cellStyle name="ColStyle4 6 2 2" xfId="37818"/>
    <cellStyle name="ColStyle4 6 2 2 2" xfId="37819"/>
    <cellStyle name="ColStyle4 6 2 2 2 2" xfId="37820"/>
    <cellStyle name="ColStyle4 6 2 2 2 3" xfId="37821"/>
    <cellStyle name="ColStyle4 6 2 2 3" xfId="37822"/>
    <cellStyle name="ColStyle4 6 2 2 4" xfId="37823"/>
    <cellStyle name="ColStyle4 6 2 3" xfId="37824"/>
    <cellStyle name="ColStyle4 6 2 3 2" xfId="37825"/>
    <cellStyle name="ColStyle4 6 2 3 2 2" xfId="37826"/>
    <cellStyle name="ColStyle4 6 2 3 2 3" xfId="37827"/>
    <cellStyle name="ColStyle4 6 2 3 3" xfId="37828"/>
    <cellStyle name="ColStyle4 6 2 3 4" xfId="37829"/>
    <cellStyle name="ColStyle4 6 2 4" xfId="37830"/>
    <cellStyle name="ColStyle4 6 2 4 2" xfId="37831"/>
    <cellStyle name="ColStyle4 6 2 4 3" xfId="37832"/>
    <cellStyle name="ColStyle4 6 2 5" xfId="37833"/>
    <cellStyle name="ColStyle4 6 2 5 2" xfId="37834"/>
    <cellStyle name="ColStyle4 6 2 5 3" xfId="37835"/>
    <cellStyle name="ColStyle4 6 2 6" xfId="37836"/>
    <cellStyle name="ColStyle4 6 2 6 2" xfId="37837"/>
    <cellStyle name="ColStyle4 6 2 7" xfId="37838"/>
    <cellStyle name="ColStyle4 6 2 8" xfId="37839"/>
    <cellStyle name="ColStyle4 6 2 9" xfId="37840"/>
    <cellStyle name="ColStyle4 6 20" xfId="37841"/>
    <cellStyle name="ColStyle4 6 20 2" xfId="37842"/>
    <cellStyle name="ColStyle4 6 20 2 2" xfId="37843"/>
    <cellStyle name="ColStyle4 6 20 2 3" xfId="37844"/>
    <cellStyle name="ColStyle4 6 20 3" xfId="37845"/>
    <cellStyle name="ColStyle4 6 20 4" xfId="37846"/>
    <cellStyle name="ColStyle4 6 20 5" xfId="37847"/>
    <cellStyle name="ColStyle4 6 21" xfId="37848"/>
    <cellStyle name="ColStyle4 6 21 2" xfId="37849"/>
    <cellStyle name="ColStyle4 6 21 2 2" xfId="37850"/>
    <cellStyle name="ColStyle4 6 21 2 3" xfId="37851"/>
    <cellStyle name="ColStyle4 6 21 3" xfId="37852"/>
    <cellStyle name="ColStyle4 6 21 4" xfId="37853"/>
    <cellStyle name="ColStyle4 6 21 5" xfId="37854"/>
    <cellStyle name="ColStyle4 6 22" xfId="37855"/>
    <cellStyle name="ColStyle4 6 22 2" xfId="37856"/>
    <cellStyle name="ColStyle4 6 22 2 2" xfId="37857"/>
    <cellStyle name="ColStyle4 6 22 2 3" xfId="37858"/>
    <cellStyle name="ColStyle4 6 22 3" xfId="37859"/>
    <cellStyle name="ColStyle4 6 22 4" xfId="37860"/>
    <cellStyle name="ColStyle4 6 23" xfId="37861"/>
    <cellStyle name="ColStyle4 6 23 2" xfId="37862"/>
    <cellStyle name="ColStyle4 6 23 3" xfId="37863"/>
    <cellStyle name="ColStyle4 6 24" xfId="37864"/>
    <cellStyle name="ColStyle4 6 24 2" xfId="37865"/>
    <cellStyle name="ColStyle4 6 24 3" xfId="37866"/>
    <cellStyle name="ColStyle4 6 25" xfId="37867"/>
    <cellStyle name="ColStyle4 6 25 2" xfId="37868"/>
    <cellStyle name="ColStyle4 6 25 3" xfId="37869"/>
    <cellStyle name="ColStyle4 6 26" xfId="37870"/>
    <cellStyle name="ColStyle4 6 26 2" xfId="37871"/>
    <cellStyle name="ColStyle4 6 27" xfId="37872"/>
    <cellStyle name="ColStyle4 6 27 2" xfId="37873"/>
    <cellStyle name="ColStyle4 6 28" xfId="37874"/>
    <cellStyle name="ColStyle4 6 29" xfId="37875"/>
    <cellStyle name="ColStyle4 6 3" xfId="37876"/>
    <cellStyle name="ColStyle4 6 3 10" xfId="37877"/>
    <cellStyle name="ColStyle4 6 3 2" xfId="37878"/>
    <cellStyle name="ColStyle4 6 3 2 2" xfId="37879"/>
    <cellStyle name="ColStyle4 6 3 2 2 2" xfId="37880"/>
    <cellStyle name="ColStyle4 6 3 2 2 3" xfId="37881"/>
    <cellStyle name="ColStyle4 6 3 2 3" xfId="37882"/>
    <cellStyle name="ColStyle4 6 3 2 4" xfId="37883"/>
    <cellStyle name="ColStyle4 6 3 3" xfId="37884"/>
    <cellStyle name="ColStyle4 6 3 3 2" xfId="37885"/>
    <cellStyle name="ColStyle4 6 3 3 3" xfId="37886"/>
    <cellStyle name="ColStyle4 6 3 4" xfId="37887"/>
    <cellStyle name="ColStyle4 6 3 4 2" xfId="37888"/>
    <cellStyle name="ColStyle4 6 3 5" xfId="37889"/>
    <cellStyle name="ColStyle4 6 3 5 2" xfId="37890"/>
    <cellStyle name="ColStyle4 6 3 6" xfId="37891"/>
    <cellStyle name="ColStyle4 6 3 7" xfId="37892"/>
    <cellStyle name="ColStyle4 6 3 8" xfId="37893"/>
    <cellStyle name="ColStyle4 6 3 9" xfId="37894"/>
    <cellStyle name="ColStyle4 6 30" xfId="37895"/>
    <cellStyle name="ColStyle4 6 31" xfId="37896"/>
    <cellStyle name="ColStyle4 6 32" xfId="37897"/>
    <cellStyle name="ColStyle4 6 4" xfId="37898"/>
    <cellStyle name="ColStyle4 6 4 2" xfId="37899"/>
    <cellStyle name="ColStyle4 6 4 2 2" xfId="37900"/>
    <cellStyle name="ColStyle4 6 4 2 3" xfId="37901"/>
    <cellStyle name="ColStyle4 6 4 3" xfId="37902"/>
    <cellStyle name="ColStyle4 6 4 3 2" xfId="37903"/>
    <cellStyle name="ColStyle4 6 4 4" xfId="37904"/>
    <cellStyle name="ColStyle4 6 4 4 2" xfId="37905"/>
    <cellStyle name="ColStyle4 6 4 5" xfId="37906"/>
    <cellStyle name="ColStyle4 6 4 6" xfId="37907"/>
    <cellStyle name="ColStyle4 6 4 7" xfId="37908"/>
    <cellStyle name="ColStyle4 6 4 8" xfId="37909"/>
    <cellStyle name="ColStyle4 6 4 9" xfId="37910"/>
    <cellStyle name="ColStyle4 6 5" xfId="37911"/>
    <cellStyle name="ColStyle4 6 5 2" xfId="37912"/>
    <cellStyle name="ColStyle4 6 5 2 2" xfId="37913"/>
    <cellStyle name="ColStyle4 6 5 2 3" xfId="37914"/>
    <cellStyle name="ColStyle4 6 5 3" xfId="37915"/>
    <cellStyle name="ColStyle4 6 5 3 2" xfId="37916"/>
    <cellStyle name="ColStyle4 6 5 4" xfId="37917"/>
    <cellStyle name="ColStyle4 6 5 4 2" xfId="37918"/>
    <cellStyle name="ColStyle4 6 5 5" xfId="37919"/>
    <cellStyle name="ColStyle4 6 5 6" xfId="37920"/>
    <cellStyle name="ColStyle4 6 5 7" xfId="37921"/>
    <cellStyle name="ColStyle4 6 5 8" xfId="37922"/>
    <cellStyle name="ColStyle4 6 5 9" xfId="37923"/>
    <cellStyle name="ColStyle4 6 6" xfId="37924"/>
    <cellStyle name="ColStyle4 6 6 2" xfId="37925"/>
    <cellStyle name="ColStyle4 6 6 2 2" xfId="37926"/>
    <cellStyle name="ColStyle4 6 6 2 3" xfId="37927"/>
    <cellStyle name="ColStyle4 6 6 3" xfId="37928"/>
    <cellStyle name="ColStyle4 6 6 3 2" xfId="37929"/>
    <cellStyle name="ColStyle4 6 6 4" xfId="37930"/>
    <cellStyle name="ColStyle4 6 6 4 2" xfId="37931"/>
    <cellStyle name="ColStyle4 6 6 5" xfId="37932"/>
    <cellStyle name="ColStyle4 6 6 6" xfId="37933"/>
    <cellStyle name="ColStyle4 6 6 7" xfId="37934"/>
    <cellStyle name="ColStyle4 6 6 8" xfId="37935"/>
    <cellStyle name="ColStyle4 6 6 9" xfId="37936"/>
    <cellStyle name="ColStyle4 6 7" xfId="37937"/>
    <cellStyle name="ColStyle4 6 7 2" xfId="37938"/>
    <cellStyle name="ColStyle4 6 7 2 2" xfId="37939"/>
    <cellStyle name="ColStyle4 6 7 2 3" xfId="37940"/>
    <cellStyle name="ColStyle4 6 7 3" xfId="37941"/>
    <cellStyle name="ColStyle4 6 7 4" xfId="37942"/>
    <cellStyle name="ColStyle4 6 7 5" xfId="37943"/>
    <cellStyle name="ColStyle4 6 8" xfId="37944"/>
    <cellStyle name="ColStyle4 6 8 2" xfId="37945"/>
    <cellStyle name="ColStyle4 6 8 2 2" xfId="37946"/>
    <cellStyle name="ColStyle4 6 8 2 3" xfId="37947"/>
    <cellStyle name="ColStyle4 6 8 3" xfId="37948"/>
    <cellStyle name="ColStyle4 6 8 4" xfId="37949"/>
    <cellStyle name="ColStyle4 6 8 5" xfId="37950"/>
    <cellStyle name="ColStyle4 6 9" xfId="37951"/>
    <cellStyle name="ColStyle4 6 9 2" xfId="37952"/>
    <cellStyle name="ColStyle4 6 9 2 2" xfId="37953"/>
    <cellStyle name="ColStyle4 6 9 2 3" xfId="37954"/>
    <cellStyle name="ColStyle4 6 9 3" xfId="37955"/>
    <cellStyle name="ColStyle4 6 9 4" xfId="37956"/>
    <cellStyle name="ColStyle4 6 9 5" xfId="37957"/>
    <cellStyle name="ColStyle4 7" xfId="37958"/>
    <cellStyle name="ColStyle4 7 10" xfId="37959"/>
    <cellStyle name="ColStyle4 7 10 2" xfId="37960"/>
    <cellStyle name="ColStyle4 7 10 2 2" xfId="37961"/>
    <cellStyle name="ColStyle4 7 10 2 3" xfId="37962"/>
    <cellStyle name="ColStyle4 7 10 3" xfId="37963"/>
    <cellStyle name="ColStyle4 7 10 4" xfId="37964"/>
    <cellStyle name="ColStyle4 7 10 5" xfId="37965"/>
    <cellStyle name="ColStyle4 7 11" xfId="37966"/>
    <cellStyle name="ColStyle4 7 11 2" xfId="37967"/>
    <cellStyle name="ColStyle4 7 11 2 2" xfId="37968"/>
    <cellStyle name="ColStyle4 7 11 2 3" xfId="37969"/>
    <cellStyle name="ColStyle4 7 11 3" xfId="37970"/>
    <cellStyle name="ColStyle4 7 11 4" xfId="37971"/>
    <cellStyle name="ColStyle4 7 11 5" xfId="37972"/>
    <cellStyle name="ColStyle4 7 12" xfId="37973"/>
    <cellStyle name="ColStyle4 7 12 2" xfId="37974"/>
    <cellStyle name="ColStyle4 7 12 2 2" xfId="37975"/>
    <cellStyle name="ColStyle4 7 12 2 3" xfId="37976"/>
    <cellStyle name="ColStyle4 7 12 3" xfId="37977"/>
    <cellStyle name="ColStyle4 7 12 4" xfId="37978"/>
    <cellStyle name="ColStyle4 7 12 5" xfId="37979"/>
    <cellStyle name="ColStyle4 7 13" xfId="37980"/>
    <cellStyle name="ColStyle4 7 13 2" xfId="37981"/>
    <cellStyle name="ColStyle4 7 13 2 2" xfId="37982"/>
    <cellStyle name="ColStyle4 7 13 2 3" xfId="37983"/>
    <cellStyle name="ColStyle4 7 13 3" xfId="37984"/>
    <cellStyle name="ColStyle4 7 13 4" xfId="37985"/>
    <cellStyle name="ColStyle4 7 13 5" xfId="37986"/>
    <cellStyle name="ColStyle4 7 14" xfId="37987"/>
    <cellStyle name="ColStyle4 7 14 2" xfId="37988"/>
    <cellStyle name="ColStyle4 7 14 2 2" xfId="37989"/>
    <cellStyle name="ColStyle4 7 14 2 3" xfId="37990"/>
    <cellStyle name="ColStyle4 7 14 3" xfId="37991"/>
    <cellStyle name="ColStyle4 7 14 4" xfId="37992"/>
    <cellStyle name="ColStyle4 7 14 5" xfId="37993"/>
    <cellStyle name="ColStyle4 7 15" xfId="37994"/>
    <cellStyle name="ColStyle4 7 15 2" xfId="37995"/>
    <cellStyle name="ColStyle4 7 15 2 2" xfId="37996"/>
    <cellStyle name="ColStyle4 7 15 2 3" xfId="37997"/>
    <cellStyle name="ColStyle4 7 15 3" xfId="37998"/>
    <cellStyle name="ColStyle4 7 15 4" xfId="37999"/>
    <cellStyle name="ColStyle4 7 15 5" xfId="38000"/>
    <cellStyle name="ColStyle4 7 16" xfId="38001"/>
    <cellStyle name="ColStyle4 7 16 2" xfId="38002"/>
    <cellStyle name="ColStyle4 7 16 2 2" xfId="38003"/>
    <cellStyle name="ColStyle4 7 16 2 3" xfId="38004"/>
    <cellStyle name="ColStyle4 7 16 3" xfId="38005"/>
    <cellStyle name="ColStyle4 7 16 4" xfId="38006"/>
    <cellStyle name="ColStyle4 7 16 5" xfId="38007"/>
    <cellStyle name="ColStyle4 7 17" xfId="38008"/>
    <cellStyle name="ColStyle4 7 17 2" xfId="38009"/>
    <cellStyle name="ColStyle4 7 17 2 2" xfId="38010"/>
    <cellStyle name="ColStyle4 7 17 2 3" xfId="38011"/>
    <cellStyle name="ColStyle4 7 17 3" xfId="38012"/>
    <cellStyle name="ColStyle4 7 17 4" xfId="38013"/>
    <cellStyle name="ColStyle4 7 17 5" xfId="38014"/>
    <cellStyle name="ColStyle4 7 18" xfId="38015"/>
    <cellStyle name="ColStyle4 7 18 2" xfId="38016"/>
    <cellStyle name="ColStyle4 7 18 2 2" xfId="38017"/>
    <cellStyle name="ColStyle4 7 18 2 3" xfId="38018"/>
    <cellStyle name="ColStyle4 7 18 3" xfId="38019"/>
    <cellStyle name="ColStyle4 7 18 4" xfId="38020"/>
    <cellStyle name="ColStyle4 7 18 5" xfId="38021"/>
    <cellStyle name="ColStyle4 7 19" xfId="38022"/>
    <cellStyle name="ColStyle4 7 19 2" xfId="38023"/>
    <cellStyle name="ColStyle4 7 19 2 2" xfId="38024"/>
    <cellStyle name="ColStyle4 7 19 2 3" xfId="38025"/>
    <cellStyle name="ColStyle4 7 19 3" xfId="38026"/>
    <cellStyle name="ColStyle4 7 19 4" xfId="38027"/>
    <cellStyle name="ColStyle4 7 19 5" xfId="38028"/>
    <cellStyle name="ColStyle4 7 2" xfId="38029"/>
    <cellStyle name="ColStyle4 7 2 10" xfId="38030"/>
    <cellStyle name="ColStyle4 7 2 11" xfId="38031"/>
    <cellStyle name="ColStyle4 7 2 2" xfId="38032"/>
    <cellStyle name="ColStyle4 7 2 2 2" xfId="38033"/>
    <cellStyle name="ColStyle4 7 2 2 2 2" xfId="38034"/>
    <cellStyle name="ColStyle4 7 2 2 2 3" xfId="38035"/>
    <cellStyle name="ColStyle4 7 2 2 3" xfId="38036"/>
    <cellStyle name="ColStyle4 7 2 2 4" xfId="38037"/>
    <cellStyle name="ColStyle4 7 2 3" xfId="38038"/>
    <cellStyle name="ColStyle4 7 2 3 2" xfId="38039"/>
    <cellStyle name="ColStyle4 7 2 3 2 2" xfId="38040"/>
    <cellStyle name="ColStyle4 7 2 3 2 3" xfId="38041"/>
    <cellStyle name="ColStyle4 7 2 3 3" xfId="38042"/>
    <cellStyle name="ColStyle4 7 2 3 4" xfId="38043"/>
    <cellStyle name="ColStyle4 7 2 4" xfId="38044"/>
    <cellStyle name="ColStyle4 7 2 4 2" xfId="38045"/>
    <cellStyle name="ColStyle4 7 2 4 3" xfId="38046"/>
    <cellStyle name="ColStyle4 7 2 5" xfId="38047"/>
    <cellStyle name="ColStyle4 7 2 5 2" xfId="38048"/>
    <cellStyle name="ColStyle4 7 2 5 3" xfId="38049"/>
    <cellStyle name="ColStyle4 7 2 6" xfId="38050"/>
    <cellStyle name="ColStyle4 7 2 6 2" xfId="38051"/>
    <cellStyle name="ColStyle4 7 2 7" xfId="38052"/>
    <cellStyle name="ColStyle4 7 2 8" xfId="38053"/>
    <cellStyle name="ColStyle4 7 2 9" xfId="38054"/>
    <cellStyle name="ColStyle4 7 20" xfId="38055"/>
    <cellStyle name="ColStyle4 7 20 2" xfId="38056"/>
    <cellStyle name="ColStyle4 7 20 2 2" xfId="38057"/>
    <cellStyle name="ColStyle4 7 20 2 3" xfId="38058"/>
    <cellStyle name="ColStyle4 7 20 3" xfId="38059"/>
    <cellStyle name="ColStyle4 7 20 4" xfId="38060"/>
    <cellStyle name="ColStyle4 7 20 5" xfId="38061"/>
    <cellStyle name="ColStyle4 7 21" xfId="38062"/>
    <cellStyle name="ColStyle4 7 21 2" xfId="38063"/>
    <cellStyle name="ColStyle4 7 21 2 2" xfId="38064"/>
    <cellStyle name="ColStyle4 7 21 2 3" xfId="38065"/>
    <cellStyle name="ColStyle4 7 21 3" xfId="38066"/>
    <cellStyle name="ColStyle4 7 21 4" xfId="38067"/>
    <cellStyle name="ColStyle4 7 21 5" xfId="38068"/>
    <cellStyle name="ColStyle4 7 22" xfId="38069"/>
    <cellStyle name="ColStyle4 7 22 2" xfId="38070"/>
    <cellStyle name="ColStyle4 7 22 2 2" xfId="38071"/>
    <cellStyle name="ColStyle4 7 22 2 3" xfId="38072"/>
    <cellStyle name="ColStyle4 7 22 3" xfId="38073"/>
    <cellStyle name="ColStyle4 7 22 4" xfId="38074"/>
    <cellStyle name="ColStyle4 7 23" xfId="38075"/>
    <cellStyle name="ColStyle4 7 23 2" xfId="38076"/>
    <cellStyle name="ColStyle4 7 23 3" xfId="38077"/>
    <cellStyle name="ColStyle4 7 24" xfId="38078"/>
    <cellStyle name="ColStyle4 7 24 2" xfId="38079"/>
    <cellStyle name="ColStyle4 7 24 3" xfId="38080"/>
    <cellStyle name="ColStyle4 7 25" xfId="38081"/>
    <cellStyle name="ColStyle4 7 25 2" xfId="38082"/>
    <cellStyle name="ColStyle4 7 25 3" xfId="38083"/>
    <cellStyle name="ColStyle4 7 26" xfId="38084"/>
    <cellStyle name="ColStyle4 7 26 2" xfId="38085"/>
    <cellStyle name="ColStyle4 7 27" xfId="38086"/>
    <cellStyle name="ColStyle4 7 27 2" xfId="38087"/>
    <cellStyle name="ColStyle4 7 28" xfId="38088"/>
    <cellStyle name="ColStyle4 7 29" xfId="38089"/>
    <cellStyle name="ColStyle4 7 3" xfId="38090"/>
    <cellStyle name="ColStyle4 7 3 10" xfId="38091"/>
    <cellStyle name="ColStyle4 7 3 2" xfId="38092"/>
    <cellStyle name="ColStyle4 7 3 2 2" xfId="38093"/>
    <cellStyle name="ColStyle4 7 3 2 2 2" xfId="38094"/>
    <cellStyle name="ColStyle4 7 3 2 2 3" xfId="38095"/>
    <cellStyle name="ColStyle4 7 3 2 3" xfId="38096"/>
    <cellStyle name="ColStyle4 7 3 2 4" xfId="38097"/>
    <cellStyle name="ColStyle4 7 3 3" xfId="38098"/>
    <cellStyle name="ColStyle4 7 3 3 2" xfId="38099"/>
    <cellStyle name="ColStyle4 7 3 3 3" xfId="38100"/>
    <cellStyle name="ColStyle4 7 3 4" xfId="38101"/>
    <cellStyle name="ColStyle4 7 3 4 2" xfId="38102"/>
    <cellStyle name="ColStyle4 7 3 5" xfId="38103"/>
    <cellStyle name="ColStyle4 7 3 5 2" xfId="38104"/>
    <cellStyle name="ColStyle4 7 3 6" xfId="38105"/>
    <cellStyle name="ColStyle4 7 3 7" xfId="38106"/>
    <cellStyle name="ColStyle4 7 3 8" xfId="38107"/>
    <cellStyle name="ColStyle4 7 3 9" xfId="38108"/>
    <cellStyle name="ColStyle4 7 30" xfId="38109"/>
    <cellStyle name="ColStyle4 7 31" xfId="38110"/>
    <cellStyle name="ColStyle4 7 32" xfId="38111"/>
    <cellStyle name="ColStyle4 7 4" xfId="38112"/>
    <cellStyle name="ColStyle4 7 4 2" xfId="38113"/>
    <cellStyle name="ColStyle4 7 4 2 2" xfId="38114"/>
    <cellStyle name="ColStyle4 7 4 2 3" xfId="38115"/>
    <cellStyle name="ColStyle4 7 4 3" xfId="38116"/>
    <cellStyle name="ColStyle4 7 4 3 2" xfId="38117"/>
    <cellStyle name="ColStyle4 7 4 4" xfId="38118"/>
    <cellStyle name="ColStyle4 7 4 4 2" xfId="38119"/>
    <cellStyle name="ColStyle4 7 4 5" xfId="38120"/>
    <cellStyle name="ColStyle4 7 4 6" xfId="38121"/>
    <cellStyle name="ColStyle4 7 4 7" xfId="38122"/>
    <cellStyle name="ColStyle4 7 4 8" xfId="38123"/>
    <cellStyle name="ColStyle4 7 4 9" xfId="38124"/>
    <cellStyle name="ColStyle4 7 5" xfId="38125"/>
    <cellStyle name="ColStyle4 7 5 2" xfId="38126"/>
    <cellStyle name="ColStyle4 7 5 2 2" xfId="38127"/>
    <cellStyle name="ColStyle4 7 5 2 3" xfId="38128"/>
    <cellStyle name="ColStyle4 7 5 3" xfId="38129"/>
    <cellStyle name="ColStyle4 7 5 3 2" xfId="38130"/>
    <cellStyle name="ColStyle4 7 5 4" xfId="38131"/>
    <cellStyle name="ColStyle4 7 5 4 2" xfId="38132"/>
    <cellStyle name="ColStyle4 7 5 5" xfId="38133"/>
    <cellStyle name="ColStyle4 7 5 6" xfId="38134"/>
    <cellStyle name="ColStyle4 7 5 7" xfId="38135"/>
    <cellStyle name="ColStyle4 7 5 8" xfId="38136"/>
    <cellStyle name="ColStyle4 7 5 9" xfId="38137"/>
    <cellStyle name="ColStyle4 7 6" xfId="38138"/>
    <cellStyle name="ColStyle4 7 6 2" xfId="38139"/>
    <cellStyle name="ColStyle4 7 6 2 2" xfId="38140"/>
    <cellStyle name="ColStyle4 7 6 2 3" xfId="38141"/>
    <cellStyle name="ColStyle4 7 6 3" xfId="38142"/>
    <cellStyle name="ColStyle4 7 6 3 2" xfId="38143"/>
    <cellStyle name="ColStyle4 7 6 4" xfId="38144"/>
    <cellStyle name="ColStyle4 7 6 4 2" xfId="38145"/>
    <cellStyle name="ColStyle4 7 6 5" xfId="38146"/>
    <cellStyle name="ColStyle4 7 6 6" xfId="38147"/>
    <cellStyle name="ColStyle4 7 6 7" xfId="38148"/>
    <cellStyle name="ColStyle4 7 6 8" xfId="38149"/>
    <cellStyle name="ColStyle4 7 6 9" xfId="38150"/>
    <cellStyle name="ColStyle4 7 7" xfId="38151"/>
    <cellStyle name="ColStyle4 7 7 2" xfId="38152"/>
    <cellStyle name="ColStyle4 7 7 2 2" xfId="38153"/>
    <cellStyle name="ColStyle4 7 7 2 3" xfId="38154"/>
    <cellStyle name="ColStyle4 7 7 3" xfId="38155"/>
    <cellStyle name="ColStyle4 7 7 4" xfId="38156"/>
    <cellStyle name="ColStyle4 7 7 5" xfId="38157"/>
    <cellStyle name="ColStyle4 7 8" xfId="38158"/>
    <cellStyle name="ColStyle4 7 8 2" xfId="38159"/>
    <cellStyle name="ColStyle4 7 8 2 2" xfId="38160"/>
    <cellStyle name="ColStyle4 7 8 2 3" xfId="38161"/>
    <cellStyle name="ColStyle4 7 8 3" xfId="38162"/>
    <cellStyle name="ColStyle4 7 8 4" xfId="38163"/>
    <cellStyle name="ColStyle4 7 8 5" xfId="38164"/>
    <cellStyle name="ColStyle4 7 9" xfId="38165"/>
    <cellStyle name="ColStyle4 7 9 2" xfId="38166"/>
    <cellStyle name="ColStyle4 7 9 2 2" xfId="38167"/>
    <cellStyle name="ColStyle4 7 9 2 3" xfId="38168"/>
    <cellStyle name="ColStyle4 7 9 3" xfId="38169"/>
    <cellStyle name="ColStyle4 7 9 4" xfId="38170"/>
    <cellStyle name="ColStyle4 7 9 5" xfId="38171"/>
    <cellStyle name="ColStyle4 8" xfId="38172"/>
    <cellStyle name="ColStyle4 8 10" xfId="38173"/>
    <cellStyle name="ColStyle4 8 11" xfId="38174"/>
    <cellStyle name="ColStyle4 8 12" xfId="38175"/>
    <cellStyle name="ColStyle4 8 13" xfId="38176"/>
    <cellStyle name="ColStyle4 8 2" xfId="38177"/>
    <cellStyle name="ColStyle4 8 2 2" xfId="38178"/>
    <cellStyle name="ColStyle4 8 2 2 2" xfId="38179"/>
    <cellStyle name="ColStyle4 8 2 2 2 2" xfId="38180"/>
    <cellStyle name="ColStyle4 8 2 2 2 3" xfId="38181"/>
    <cellStyle name="ColStyle4 8 2 2 3" xfId="38182"/>
    <cellStyle name="ColStyle4 8 2 2 4" xfId="38183"/>
    <cellStyle name="ColStyle4 8 2 3" xfId="38184"/>
    <cellStyle name="ColStyle4 8 2 3 2" xfId="38185"/>
    <cellStyle name="ColStyle4 8 2 3 3" xfId="38186"/>
    <cellStyle name="ColStyle4 8 2 4" xfId="38187"/>
    <cellStyle name="ColStyle4 8 2 4 2" xfId="38188"/>
    <cellStyle name="ColStyle4 8 2 4 3" xfId="38189"/>
    <cellStyle name="ColStyle4 8 2 5" xfId="38190"/>
    <cellStyle name="ColStyle4 8 2 5 2" xfId="38191"/>
    <cellStyle name="ColStyle4 8 2 6" xfId="38192"/>
    <cellStyle name="ColStyle4 8 2 7" xfId="38193"/>
    <cellStyle name="ColStyle4 8 2 8" xfId="38194"/>
    <cellStyle name="ColStyle4 8 2 9" xfId="38195"/>
    <cellStyle name="ColStyle4 8 3" xfId="38196"/>
    <cellStyle name="ColStyle4 8 3 2" xfId="38197"/>
    <cellStyle name="ColStyle4 8 3 2 2" xfId="38198"/>
    <cellStyle name="ColStyle4 8 3 2 3" xfId="38199"/>
    <cellStyle name="ColStyle4 8 3 3" xfId="38200"/>
    <cellStyle name="ColStyle4 8 3 3 2" xfId="38201"/>
    <cellStyle name="ColStyle4 8 3 4" xfId="38202"/>
    <cellStyle name="ColStyle4 8 3 4 2" xfId="38203"/>
    <cellStyle name="ColStyle4 8 3 5" xfId="38204"/>
    <cellStyle name="ColStyle4 8 3 6" xfId="38205"/>
    <cellStyle name="ColStyle4 8 3 7" xfId="38206"/>
    <cellStyle name="ColStyle4 8 3 8" xfId="38207"/>
    <cellStyle name="ColStyle4 8 4" xfId="38208"/>
    <cellStyle name="ColStyle4 8 4 2" xfId="38209"/>
    <cellStyle name="ColStyle4 8 4 2 2" xfId="38210"/>
    <cellStyle name="ColStyle4 8 4 3" xfId="38211"/>
    <cellStyle name="ColStyle4 8 4 3 2" xfId="38212"/>
    <cellStyle name="ColStyle4 8 4 4" xfId="38213"/>
    <cellStyle name="ColStyle4 8 4 5" xfId="38214"/>
    <cellStyle name="ColStyle4 8 4 6" xfId="38215"/>
    <cellStyle name="ColStyle4 8 5" xfId="38216"/>
    <cellStyle name="ColStyle4 8 5 2" xfId="38217"/>
    <cellStyle name="ColStyle4 8 5 2 2" xfId="38218"/>
    <cellStyle name="ColStyle4 8 5 3" xfId="38219"/>
    <cellStyle name="ColStyle4 8 5 3 2" xfId="38220"/>
    <cellStyle name="ColStyle4 8 5 4" xfId="38221"/>
    <cellStyle name="ColStyle4 8 5 5" xfId="38222"/>
    <cellStyle name="ColStyle4 8 5 6" xfId="38223"/>
    <cellStyle name="ColStyle4 8 5 7" xfId="38224"/>
    <cellStyle name="ColStyle4 8 6" xfId="38225"/>
    <cellStyle name="ColStyle4 8 6 2" xfId="38226"/>
    <cellStyle name="ColStyle4 8 6 2 2" xfId="38227"/>
    <cellStyle name="ColStyle4 8 6 3" xfId="38228"/>
    <cellStyle name="ColStyle4 8 6 3 2" xfId="38229"/>
    <cellStyle name="ColStyle4 8 6 4" xfId="38230"/>
    <cellStyle name="ColStyle4 8 6 5" xfId="38231"/>
    <cellStyle name="ColStyle4 8 6 6" xfId="38232"/>
    <cellStyle name="ColStyle4 8 6 7" xfId="38233"/>
    <cellStyle name="ColStyle4 8 7" xfId="38234"/>
    <cellStyle name="ColStyle4 8 7 2" xfId="38235"/>
    <cellStyle name="ColStyle4 8 7 3" xfId="38236"/>
    <cellStyle name="ColStyle4 8 8" xfId="38237"/>
    <cellStyle name="ColStyle4 8 8 2" xfId="38238"/>
    <cellStyle name="ColStyle4 8 9" xfId="38239"/>
    <cellStyle name="ColStyle4 8 9 2" xfId="38240"/>
    <cellStyle name="ColStyle4 9" xfId="38241"/>
    <cellStyle name="ColStyle4 9 10" xfId="38242"/>
    <cellStyle name="ColStyle4 9 11" xfId="38243"/>
    <cellStyle name="ColStyle4 9 12" xfId="38244"/>
    <cellStyle name="ColStyle4 9 13" xfId="38245"/>
    <cellStyle name="ColStyle4 9 2" xfId="38246"/>
    <cellStyle name="ColStyle4 9 2 2" xfId="38247"/>
    <cellStyle name="ColStyle4 9 2 2 2" xfId="38248"/>
    <cellStyle name="ColStyle4 9 2 2 2 2" xfId="38249"/>
    <cellStyle name="ColStyle4 9 2 2 2 3" xfId="38250"/>
    <cellStyle name="ColStyle4 9 2 2 3" xfId="38251"/>
    <cellStyle name="ColStyle4 9 2 2 4" xfId="38252"/>
    <cellStyle name="ColStyle4 9 2 3" xfId="38253"/>
    <cellStyle name="ColStyle4 9 2 3 2" xfId="38254"/>
    <cellStyle name="ColStyle4 9 2 3 3" xfId="38255"/>
    <cellStyle name="ColStyle4 9 2 4" xfId="38256"/>
    <cellStyle name="ColStyle4 9 2 4 2" xfId="38257"/>
    <cellStyle name="ColStyle4 9 2 4 3" xfId="38258"/>
    <cellStyle name="ColStyle4 9 2 5" xfId="38259"/>
    <cellStyle name="ColStyle4 9 2 5 2" xfId="38260"/>
    <cellStyle name="ColStyle4 9 2 6" xfId="38261"/>
    <cellStyle name="ColStyle4 9 2 7" xfId="38262"/>
    <cellStyle name="ColStyle4 9 2 8" xfId="38263"/>
    <cellStyle name="ColStyle4 9 2 9" xfId="38264"/>
    <cellStyle name="ColStyle4 9 3" xfId="38265"/>
    <cellStyle name="ColStyle4 9 3 2" xfId="38266"/>
    <cellStyle name="ColStyle4 9 3 2 2" xfId="38267"/>
    <cellStyle name="ColStyle4 9 3 2 3" xfId="38268"/>
    <cellStyle name="ColStyle4 9 3 3" xfId="38269"/>
    <cellStyle name="ColStyle4 9 3 3 2" xfId="38270"/>
    <cellStyle name="ColStyle4 9 3 4" xfId="38271"/>
    <cellStyle name="ColStyle4 9 3 4 2" xfId="38272"/>
    <cellStyle name="ColStyle4 9 3 5" xfId="38273"/>
    <cellStyle name="ColStyle4 9 3 6" xfId="38274"/>
    <cellStyle name="ColStyle4 9 3 7" xfId="38275"/>
    <cellStyle name="ColStyle4 9 3 8" xfId="38276"/>
    <cellStyle name="ColStyle4 9 4" xfId="38277"/>
    <cellStyle name="ColStyle4 9 4 2" xfId="38278"/>
    <cellStyle name="ColStyle4 9 4 2 2" xfId="38279"/>
    <cellStyle name="ColStyle4 9 4 3" xfId="38280"/>
    <cellStyle name="ColStyle4 9 4 3 2" xfId="38281"/>
    <cellStyle name="ColStyle4 9 4 4" xfId="38282"/>
    <cellStyle name="ColStyle4 9 4 5" xfId="38283"/>
    <cellStyle name="ColStyle4 9 4 6" xfId="38284"/>
    <cellStyle name="ColStyle4 9 5" xfId="38285"/>
    <cellStyle name="ColStyle4 9 5 2" xfId="38286"/>
    <cellStyle name="ColStyle4 9 5 2 2" xfId="38287"/>
    <cellStyle name="ColStyle4 9 5 3" xfId="38288"/>
    <cellStyle name="ColStyle4 9 5 3 2" xfId="38289"/>
    <cellStyle name="ColStyle4 9 5 4" xfId="38290"/>
    <cellStyle name="ColStyle4 9 5 5" xfId="38291"/>
    <cellStyle name="ColStyle4 9 5 6" xfId="38292"/>
    <cellStyle name="ColStyle4 9 5 7" xfId="38293"/>
    <cellStyle name="ColStyle4 9 6" xfId="38294"/>
    <cellStyle name="ColStyle4 9 6 2" xfId="38295"/>
    <cellStyle name="ColStyle4 9 6 2 2" xfId="38296"/>
    <cellStyle name="ColStyle4 9 6 3" xfId="38297"/>
    <cellStyle name="ColStyle4 9 6 3 2" xfId="38298"/>
    <cellStyle name="ColStyle4 9 6 4" xfId="38299"/>
    <cellStyle name="ColStyle4 9 6 5" xfId="38300"/>
    <cellStyle name="ColStyle4 9 6 6" xfId="38301"/>
    <cellStyle name="ColStyle4 9 6 7" xfId="38302"/>
    <cellStyle name="ColStyle4 9 7" xfId="38303"/>
    <cellStyle name="ColStyle4 9 7 2" xfId="38304"/>
    <cellStyle name="ColStyle4 9 7 3" xfId="38305"/>
    <cellStyle name="ColStyle4 9 8" xfId="38306"/>
    <cellStyle name="ColStyle4 9 8 2" xfId="38307"/>
    <cellStyle name="ColStyle4 9 9" xfId="38308"/>
    <cellStyle name="ColStyle4 9 9 2" xfId="38309"/>
    <cellStyle name="ColStyle5" xfId="38310"/>
    <cellStyle name="ColStyle5 10" xfId="38311"/>
    <cellStyle name="ColStyle5 10 10" xfId="38312"/>
    <cellStyle name="ColStyle5 10 11" xfId="38313"/>
    <cellStyle name="ColStyle5 10 12" xfId="38314"/>
    <cellStyle name="ColStyle5 10 13" xfId="38315"/>
    <cellStyle name="ColStyle5 10 2" xfId="38316"/>
    <cellStyle name="ColStyle5 10 2 2" xfId="38317"/>
    <cellStyle name="ColStyle5 10 2 2 2" xfId="38318"/>
    <cellStyle name="ColStyle5 10 2 2 2 2" xfId="38319"/>
    <cellStyle name="ColStyle5 10 2 2 2 3" xfId="38320"/>
    <cellStyle name="ColStyle5 10 2 2 3" xfId="38321"/>
    <cellStyle name="ColStyle5 10 2 2 4" xfId="38322"/>
    <cellStyle name="ColStyle5 10 2 3" xfId="38323"/>
    <cellStyle name="ColStyle5 10 2 3 2" xfId="38324"/>
    <cellStyle name="ColStyle5 10 2 3 3" xfId="38325"/>
    <cellStyle name="ColStyle5 10 2 4" xfId="38326"/>
    <cellStyle name="ColStyle5 10 2 4 2" xfId="38327"/>
    <cellStyle name="ColStyle5 10 2 4 3" xfId="38328"/>
    <cellStyle name="ColStyle5 10 2 5" xfId="38329"/>
    <cellStyle name="ColStyle5 10 2 5 2" xfId="38330"/>
    <cellStyle name="ColStyle5 10 2 6" xfId="38331"/>
    <cellStyle name="ColStyle5 10 2 7" xfId="38332"/>
    <cellStyle name="ColStyle5 10 2 8" xfId="38333"/>
    <cellStyle name="ColStyle5 10 2 9" xfId="38334"/>
    <cellStyle name="ColStyle5 10 3" xfId="38335"/>
    <cellStyle name="ColStyle5 10 3 2" xfId="38336"/>
    <cellStyle name="ColStyle5 10 3 2 2" xfId="38337"/>
    <cellStyle name="ColStyle5 10 3 2 3" xfId="38338"/>
    <cellStyle name="ColStyle5 10 3 3" xfId="38339"/>
    <cellStyle name="ColStyle5 10 3 3 2" xfId="38340"/>
    <cellStyle name="ColStyle5 10 3 4" xfId="38341"/>
    <cellStyle name="ColStyle5 10 3 4 2" xfId="38342"/>
    <cellStyle name="ColStyle5 10 3 5" xfId="38343"/>
    <cellStyle name="ColStyle5 10 3 6" xfId="38344"/>
    <cellStyle name="ColStyle5 10 3 7" xfId="38345"/>
    <cellStyle name="ColStyle5 10 3 8" xfId="38346"/>
    <cellStyle name="ColStyle5 10 4" xfId="38347"/>
    <cellStyle name="ColStyle5 10 4 2" xfId="38348"/>
    <cellStyle name="ColStyle5 10 4 2 2" xfId="38349"/>
    <cellStyle name="ColStyle5 10 4 3" xfId="38350"/>
    <cellStyle name="ColStyle5 10 4 3 2" xfId="38351"/>
    <cellStyle name="ColStyle5 10 4 4" xfId="38352"/>
    <cellStyle name="ColStyle5 10 4 5" xfId="38353"/>
    <cellStyle name="ColStyle5 10 4 6" xfId="38354"/>
    <cellStyle name="ColStyle5 10 5" xfId="38355"/>
    <cellStyle name="ColStyle5 10 5 2" xfId="38356"/>
    <cellStyle name="ColStyle5 10 5 2 2" xfId="38357"/>
    <cellStyle name="ColStyle5 10 5 3" xfId="38358"/>
    <cellStyle name="ColStyle5 10 5 3 2" xfId="38359"/>
    <cellStyle name="ColStyle5 10 5 4" xfId="38360"/>
    <cellStyle name="ColStyle5 10 5 5" xfId="38361"/>
    <cellStyle name="ColStyle5 10 5 6" xfId="38362"/>
    <cellStyle name="ColStyle5 10 5 7" xfId="38363"/>
    <cellStyle name="ColStyle5 10 6" xfId="38364"/>
    <cellStyle name="ColStyle5 10 6 2" xfId="38365"/>
    <cellStyle name="ColStyle5 10 6 2 2" xfId="38366"/>
    <cellStyle name="ColStyle5 10 6 3" xfId="38367"/>
    <cellStyle name="ColStyle5 10 6 3 2" xfId="38368"/>
    <cellStyle name="ColStyle5 10 6 4" xfId="38369"/>
    <cellStyle name="ColStyle5 10 6 5" xfId="38370"/>
    <cellStyle name="ColStyle5 10 6 6" xfId="38371"/>
    <cellStyle name="ColStyle5 10 6 7" xfId="38372"/>
    <cellStyle name="ColStyle5 10 7" xfId="38373"/>
    <cellStyle name="ColStyle5 10 7 2" xfId="38374"/>
    <cellStyle name="ColStyle5 10 7 3" xfId="38375"/>
    <cellStyle name="ColStyle5 10 8" xfId="38376"/>
    <cellStyle name="ColStyle5 10 8 2" xfId="38377"/>
    <cellStyle name="ColStyle5 10 9" xfId="38378"/>
    <cellStyle name="ColStyle5 10 9 2" xfId="38379"/>
    <cellStyle name="ColStyle5 11" xfId="38380"/>
    <cellStyle name="ColStyle5 11 10" xfId="38381"/>
    <cellStyle name="ColStyle5 11 11" xfId="38382"/>
    <cellStyle name="ColStyle5 11 12" xfId="38383"/>
    <cellStyle name="ColStyle5 11 13" xfId="38384"/>
    <cellStyle name="ColStyle5 11 2" xfId="38385"/>
    <cellStyle name="ColStyle5 11 2 2" xfId="38386"/>
    <cellStyle name="ColStyle5 11 2 2 2" xfId="38387"/>
    <cellStyle name="ColStyle5 11 2 2 2 2" xfId="38388"/>
    <cellStyle name="ColStyle5 11 2 2 2 3" xfId="38389"/>
    <cellStyle name="ColStyle5 11 2 2 3" xfId="38390"/>
    <cellStyle name="ColStyle5 11 2 2 4" xfId="38391"/>
    <cellStyle name="ColStyle5 11 2 3" xfId="38392"/>
    <cellStyle name="ColStyle5 11 2 3 2" xfId="38393"/>
    <cellStyle name="ColStyle5 11 2 3 3" xfId="38394"/>
    <cellStyle name="ColStyle5 11 2 4" xfId="38395"/>
    <cellStyle name="ColStyle5 11 2 4 2" xfId="38396"/>
    <cellStyle name="ColStyle5 11 2 4 3" xfId="38397"/>
    <cellStyle name="ColStyle5 11 2 5" xfId="38398"/>
    <cellStyle name="ColStyle5 11 2 5 2" xfId="38399"/>
    <cellStyle name="ColStyle5 11 2 6" xfId="38400"/>
    <cellStyle name="ColStyle5 11 2 7" xfId="38401"/>
    <cellStyle name="ColStyle5 11 2 8" xfId="38402"/>
    <cellStyle name="ColStyle5 11 2 9" xfId="38403"/>
    <cellStyle name="ColStyle5 11 3" xfId="38404"/>
    <cellStyle name="ColStyle5 11 3 2" xfId="38405"/>
    <cellStyle name="ColStyle5 11 3 2 2" xfId="38406"/>
    <cellStyle name="ColStyle5 11 3 2 3" xfId="38407"/>
    <cellStyle name="ColStyle5 11 3 3" xfId="38408"/>
    <cellStyle name="ColStyle5 11 3 3 2" xfId="38409"/>
    <cellStyle name="ColStyle5 11 3 4" xfId="38410"/>
    <cellStyle name="ColStyle5 11 3 4 2" xfId="38411"/>
    <cellStyle name="ColStyle5 11 3 5" xfId="38412"/>
    <cellStyle name="ColStyle5 11 3 6" xfId="38413"/>
    <cellStyle name="ColStyle5 11 3 7" xfId="38414"/>
    <cellStyle name="ColStyle5 11 3 8" xfId="38415"/>
    <cellStyle name="ColStyle5 11 4" xfId="38416"/>
    <cellStyle name="ColStyle5 11 4 2" xfId="38417"/>
    <cellStyle name="ColStyle5 11 4 2 2" xfId="38418"/>
    <cellStyle name="ColStyle5 11 4 3" xfId="38419"/>
    <cellStyle name="ColStyle5 11 4 3 2" xfId="38420"/>
    <cellStyle name="ColStyle5 11 4 4" xfId="38421"/>
    <cellStyle name="ColStyle5 11 4 5" xfId="38422"/>
    <cellStyle name="ColStyle5 11 4 6" xfId="38423"/>
    <cellStyle name="ColStyle5 11 5" xfId="38424"/>
    <cellStyle name="ColStyle5 11 5 2" xfId="38425"/>
    <cellStyle name="ColStyle5 11 5 2 2" xfId="38426"/>
    <cellStyle name="ColStyle5 11 5 3" xfId="38427"/>
    <cellStyle name="ColStyle5 11 5 3 2" xfId="38428"/>
    <cellStyle name="ColStyle5 11 5 4" xfId="38429"/>
    <cellStyle name="ColStyle5 11 5 5" xfId="38430"/>
    <cellStyle name="ColStyle5 11 5 6" xfId="38431"/>
    <cellStyle name="ColStyle5 11 5 7" xfId="38432"/>
    <cellStyle name="ColStyle5 11 6" xfId="38433"/>
    <cellStyle name="ColStyle5 11 6 2" xfId="38434"/>
    <cellStyle name="ColStyle5 11 6 2 2" xfId="38435"/>
    <cellStyle name="ColStyle5 11 6 3" xfId="38436"/>
    <cellStyle name="ColStyle5 11 6 3 2" xfId="38437"/>
    <cellStyle name="ColStyle5 11 6 4" xfId="38438"/>
    <cellStyle name="ColStyle5 11 6 5" xfId="38439"/>
    <cellStyle name="ColStyle5 11 6 6" xfId="38440"/>
    <cellStyle name="ColStyle5 11 6 7" xfId="38441"/>
    <cellStyle name="ColStyle5 11 7" xfId="38442"/>
    <cellStyle name="ColStyle5 11 7 2" xfId="38443"/>
    <cellStyle name="ColStyle5 11 7 3" xfId="38444"/>
    <cellStyle name="ColStyle5 11 8" xfId="38445"/>
    <cellStyle name="ColStyle5 11 8 2" xfId="38446"/>
    <cellStyle name="ColStyle5 11 9" xfId="38447"/>
    <cellStyle name="ColStyle5 11 9 2" xfId="38448"/>
    <cellStyle name="ColStyle5 12" xfId="38449"/>
    <cellStyle name="ColStyle5 12 10" xfId="38450"/>
    <cellStyle name="ColStyle5 12 11" xfId="38451"/>
    <cellStyle name="ColStyle5 12 12" xfId="38452"/>
    <cellStyle name="ColStyle5 12 13" xfId="38453"/>
    <cellStyle name="ColStyle5 12 2" xfId="38454"/>
    <cellStyle name="ColStyle5 12 2 2" xfId="38455"/>
    <cellStyle name="ColStyle5 12 2 2 2" xfId="38456"/>
    <cellStyle name="ColStyle5 12 2 2 2 2" xfId="38457"/>
    <cellStyle name="ColStyle5 12 2 2 2 3" xfId="38458"/>
    <cellStyle name="ColStyle5 12 2 2 3" xfId="38459"/>
    <cellStyle name="ColStyle5 12 2 2 4" xfId="38460"/>
    <cellStyle name="ColStyle5 12 2 3" xfId="38461"/>
    <cellStyle name="ColStyle5 12 2 3 2" xfId="38462"/>
    <cellStyle name="ColStyle5 12 2 3 3" xfId="38463"/>
    <cellStyle name="ColStyle5 12 2 4" xfId="38464"/>
    <cellStyle name="ColStyle5 12 2 4 2" xfId="38465"/>
    <cellStyle name="ColStyle5 12 2 4 3" xfId="38466"/>
    <cellStyle name="ColStyle5 12 2 5" xfId="38467"/>
    <cellStyle name="ColStyle5 12 2 5 2" xfId="38468"/>
    <cellStyle name="ColStyle5 12 2 6" xfId="38469"/>
    <cellStyle name="ColStyle5 12 2 7" xfId="38470"/>
    <cellStyle name="ColStyle5 12 2 8" xfId="38471"/>
    <cellStyle name="ColStyle5 12 2 9" xfId="38472"/>
    <cellStyle name="ColStyle5 12 3" xfId="38473"/>
    <cellStyle name="ColStyle5 12 3 2" xfId="38474"/>
    <cellStyle name="ColStyle5 12 3 2 2" xfId="38475"/>
    <cellStyle name="ColStyle5 12 3 2 3" xfId="38476"/>
    <cellStyle name="ColStyle5 12 3 3" xfId="38477"/>
    <cellStyle name="ColStyle5 12 3 3 2" xfId="38478"/>
    <cellStyle name="ColStyle5 12 3 4" xfId="38479"/>
    <cellStyle name="ColStyle5 12 3 4 2" xfId="38480"/>
    <cellStyle name="ColStyle5 12 3 5" xfId="38481"/>
    <cellStyle name="ColStyle5 12 3 6" xfId="38482"/>
    <cellStyle name="ColStyle5 12 3 7" xfId="38483"/>
    <cellStyle name="ColStyle5 12 3 8" xfId="38484"/>
    <cellStyle name="ColStyle5 12 4" xfId="38485"/>
    <cellStyle name="ColStyle5 12 4 2" xfId="38486"/>
    <cellStyle name="ColStyle5 12 4 2 2" xfId="38487"/>
    <cellStyle name="ColStyle5 12 4 3" xfId="38488"/>
    <cellStyle name="ColStyle5 12 4 3 2" xfId="38489"/>
    <cellStyle name="ColStyle5 12 4 4" xfId="38490"/>
    <cellStyle name="ColStyle5 12 4 5" xfId="38491"/>
    <cellStyle name="ColStyle5 12 4 6" xfId="38492"/>
    <cellStyle name="ColStyle5 12 5" xfId="38493"/>
    <cellStyle name="ColStyle5 12 5 2" xfId="38494"/>
    <cellStyle name="ColStyle5 12 5 2 2" xfId="38495"/>
    <cellStyle name="ColStyle5 12 5 3" xfId="38496"/>
    <cellStyle name="ColStyle5 12 5 3 2" xfId="38497"/>
    <cellStyle name="ColStyle5 12 5 4" xfId="38498"/>
    <cellStyle name="ColStyle5 12 5 5" xfId="38499"/>
    <cellStyle name="ColStyle5 12 5 6" xfId="38500"/>
    <cellStyle name="ColStyle5 12 5 7" xfId="38501"/>
    <cellStyle name="ColStyle5 12 6" xfId="38502"/>
    <cellStyle name="ColStyle5 12 6 2" xfId="38503"/>
    <cellStyle name="ColStyle5 12 6 2 2" xfId="38504"/>
    <cellStyle name="ColStyle5 12 6 3" xfId="38505"/>
    <cellStyle name="ColStyle5 12 6 3 2" xfId="38506"/>
    <cellStyle name="ColStyle5 12 6 4" xfId="38507"/>
    <cellStyle name="ColStyle5 12 6 5" xfId="38508"/>
    <cellStyle name="ColStyle5 12 6 6" xfId="38509"/>
    <cellStyle name="ColStyle5 12 6 7" xfId="38510"/>
    <cellStyle name="ColStyle5 12 7" xfId="38511"/>
    <cellStyle name="ColStyle5 12 7 2" xfId="38512"/>
    <cellStyle name="ColStyle5 12 7 3" xfId="38513"/>
    <cellStyle name="ColStyle5 12 8" xfId="38514"/>
    <cellStyle name="ColStyle5 12 8 2" xfId="38515"/>
    <cellStyle name="ColStyle5 12 9" xfId="38516"/>
    <cellStyle name="ColStyle5 12 9 2" xfId="38517"/>
    <cellStyle name="ColStyle5 13" xfId="38518"/>
    <cellStyle name="ColStyle5 13 10" xfId="38519"/>
    <cellStyle name="ColStyle5 13 11" xfId="38520"/>
    <cellStyle name="ColStyle5 13 12" xfId="38521"/>
    <cellStyle name="ColStyle5 13 13" xfId="38522"/>
    <cellStyle name="ColStyle5 13 2" xfId="38523"/>
    <cellStyle name="ColStyle5 13 2 2" xfId="38524"/>
    <cellStyle name="ColStyle5 13 2 2 2" xfId="38525"/>
    <cellStyle name="ColStyle5 13 2 2 2 2" xfId="38526"/>
    <cellStyle name="ColStyle5 13 2 2 2 3" xfId="38527"/>
    <cellStyle name="ColStyle5 13 2 2 3" xfId="38528"/>
    <cellStyle name="ColStyle5 13 2 2 4" xfId="38529"/>
    <cellStyle name="ColStyle5 13 2 3" xfId="38530"/>
    <cellStyle name="ColStyle5 13 2 3 2" xfId="38531"/>
    <cellStyle name="ColStyle5 13 2 3 3" xfId="38532"/>
    <cellStyle name="ColStyle5 13 2 4" xfId="38533"/>
    <cellStyle name="ColStyle5 13 2 4 2" xfId="38534"/>
    <cellStyle name="ColStyle5 13 2 4 3" xfId="38535"/>
    <cellStyle name="ColStyle5 13 2 5" xfId="38536"/>
    <cellStyle name="ColStyle5 13 2 5 2" xfId="38537"/>
    <cellStyle name="ColStyle5 13 2 6" xfId="38538"/>
    <cellStyle name="ColStyle5 13 2 7" xfId="38539"/>
    <cellStyle name="ColStyle5 13 2 8" xfId="38540"/>
    <cellStyle name="ColStyle5 13 2 9" xfId="38541"/>
    <cellStyle name="ColStyle5 13 3" xfId="38542"/>
    <cellStyle name="ColStyle5 13 3 2" xfId="38543"/>
    <cellStyle name="ColStyle5 13 3 2 2" xfId="38544"/>
    <cellStyle name="ColStyle5 13 3 2 3" xfId="38545"/>
    <cellStyle name="ColStyle5 13 3 3" xfId="38546"/>
    <cellStyle name="ColStyle5 13 3 3 2" xfId="38547"/>
    <cellStyle name="ColStyle5 13 3 4" xfId="38548"/>
    <cellStyle name="ColStyle5 13 3 4 2" xfId="38549"/>
    <cellStyle name="ColStyle5 13 3 5" xfId="38550"/>
    <cellStyle name="ColStyle5 13 3 6" xfId="38551"/>
    <cellStyle name="ColStyle5 13 3 7" xfId="38552"/>
    <cellStyle name="ColStyle5 13 3 8" xfId="38553"/>
    <cellStyle name="ColStyle5 13 4" xfId="38554"/>
    <cellStyle name="ColStyle5 13 4 2" xfId="38555"/>
    <cellStyle name="ColStyle5 13 4 2 2" xfId="38556"/>
    <cellStyle name="ColStyle5 13 4 3" xfId="38557"/>
    <cellStyle name="ColStyle5 13 4 3 2" xfId="38558"/>
    <cellStyle name="ColStyle5 13 4 4" xfId="38559"/>
    <cellStyle name="ColStyle5 13 4 5" xfId="38560"/>
    <cellStyle name="ColStyle5 13 4 6" xfId="38561"/>
    <cellStyle name="ColStyle5 13 5" xfId="38562"/>
    <cellStyle name="ColStyle5 13 5 2" xfId="38563"/>
    <cellStyle name="ColStyle5 13 5 2 2" xfId="38564"/>
    <cellStyle name="ColStyle5 13 5 3" xfId="38565"/>
    <cellStyle name="ColStyle5 13 5 3 2" xfId="38566"/>
    <cellStyle name="ColStyle5 13 5 4" xfId="38567"/>
    <cellStyle name="ColStyle5 13 5 5" xfId="38568"/>
    <cellStyle name="ColStyle5 13 5 6" xfId="38569"/>
    <cellStyle name="ColStyle5 13 5 7" xfId="38570"/>
    <cellStyle name="ColStyle5 13 6" xfId="38571"/>
    <cellStyle name="ColStyle5 13 6 2" xfId="38572"/>
    <cellStyle name="ColStyle5 13 6 2 2" xfId="38573"/>
    <cellStyle name="ColStyle5 13 6 3" xfId="38574"/>
    <cellStyle name="ColStyle5 13 6 3 2" xfId="38575"/>
    <cellStyle name="ColStyle5 13 6 4" xfId="38576"/>
    <cellStyle name="ColStyle5 13 6 5" xfId="38577"/>
    <cellStyle name="ColStyle5 13 6 6" xfId="38578"/>
    <cellStyle name="ColStyle5 13 6 7" xfId="38579"/>
    <cellStyle name="ColStyle5 13 7" xfId="38580"/>
    <cellStyle name="ColStyle5 13 7 2" xfId="38581"/>
    <cellStyle name="ColStyle5 13 7 3" xfId="38582"/>
    <cellStyle name="ColStyle5 13 8" xfId="38583"/>
    <cellStyle name="ColStyle5 13 8 2" xfId="38584"/>
    <cellStyle name="ColStyle5 13 9" xfId="38585"/>
    <cellStyle name="ColStyle5 13 9 2" xfId="38586"/>
    <cellStyle name="ColStyle5 14" xfId="38587"/>
    <cellStyle name="ColStyle5 14 10" xfId="38588"/>
    <cellStyle name="ColStyle5 14 11" xfId="38589"/>
    <cellStyle name="ColStyle5 14 12" xfId="38590"/>
    <cellStyle name="ColStyle5 14 13" xfId="38591"/>
    <cellStyle name="ColStyle5 14 14" xfId="38592"/>
    <cellStyle name="ColStyle5 14 2" xfId="38593"/>
    <cellStyle name="ColStyle5 14 2 2" xfId="38594"/>
    <cellStyle name="ColStyle5 14 2 2 2" xfId="38595"/>
    <cellStyle name="ColStyle5 14 2 2 2 2" xfId="38596"/>
    <cellStyle name="ColStyle5 14 2 2 2 3" xfId="38597"/>
    <cellStyle name="ColStyle5 14 2 2 3" xfId="38598"/>
    <cellStyle name="ColStyle5 14 2 2 4" xfId="38599"/>
    <cellStyle name="ColStyle5 14 2 3" xfId="38600"/>
    <cellStyle name="ColStyle5 14 2 3 2" xfId="38601"/>
    <cellStyle name="ColStyle5 14 2 3 3" xfId="38602"/>
    <cellStyle name="ColStyle5 14 2 4" xfId="38603"/>
    <cellStyle name="ColStyle5 14 2 4 2" xfId="38604"/>
    <cellStyle name="ColStyle5 14 2 4 3" xfId="38605"/>
    <cellStyle name="ColStyle5 14 2 5" xfId="38606"/>
    <cellStyle name="ColStyle5 14 2 5 2" xfId="38607"/>
    <cellStyle name="ColStyle5 14 2 6" xfId="38608"/>
    <cellStyle name="ColStyle5 14 2 7" xfId="38609"/>
    <cellStyle name="ColStyle5 14 2 8" xfId="38610"/>
    <cellStyle name="ColStyle5 14 2 9" xfId="38611"/>
    <cellStyle name="ColStyle5 14 3" xfId="38612"/>
    <cellStyle name="ColStyle5 14 3 2" xfId="38613"/>
    <cellStyle name="ColStyle5 14 3 2 2" xfId="38614"/>
    <cellStyle name="ColStyle5 14 3 2 3" xfId="38615"/>
    <cellStyle name="ColStyle5 14 3 3" xfId="38616"/>
    <cellStyle name="ColStyle5 14 3 3 2" xfId="38617"/>
    <cellStyle name="ColStyle5 14 3 4" xfId="38618"/>
    <cellStyle name="ColStyle5 14 3 4 2" xfId="38619"/>
    <cellStyle name="ColStyle5 14 3 5" xfId="38620"/>
    <cellStyle name="ColStyle5 14 3 6" xfId="38621"/>
    <cellStyle name="ColStyle5 14 3 7" xfId="38622"/>
    <cellStyle name="ColStyle5 14 3 8" xfId="38623"/>
    <cellStyle name="ColStyle5 14 4" xfId="38624"/>
    <cellStyle name="ColStyle5 14 4 2" xfId="38625"/>
    <cellStyle name="ColStyle5 14 4 2 2" xfId="38626"/>
    <cellStyle name="ColStyle5 14 4 2 3" xfId="38627"/>
    <cellStyle name="ColStyle5 14 4 3" xfId="38628"/>
    <cellStyle name="ColStyle5 14 4 3 2" xfId="38629"/>
    <cellStyle name="ColStyle5 14 4 4" xfId="38630"/>
    <cellStyle name="ColStyle5 14 4 4 2" xfId="38631"/>
    <cellStyle name="ColStyle5 14 4 5" xfId="38632"/>
    <cellStyle name="ColStyle5 14 4 6" xfId="38633"/>
    <cellStyle name="ColStyle5 14 4 7" xfId="38634"/>
    <cellStyle name="ColStyle5 14 4 8" xfId="38635"/>
    <cellStyle name="ColStyle5 14 5" xfId="38636"/>
    <cellStyle name="ColStyle5 14 5 2" xfId="38637"/>
    <cellStyle name="ColStyle5 14 5 2 2" xfId="38638"/>
    <cellStyle name="ColStyle5 14 5 3" xfId="38639"/>
    <cellStyle name="ColStyle5 14 5 3 2" xfId="38640"/>
    <cellStyle name="ColStyle5 14 5 4" xfId="38641"/>
    <cellStyle name="ColStyle5 14 5 5" xfId="38642"/>
    <cellStyle name="ColStyle5 14 5 6" xfId="38643"/>
    <cellStyle name="ColStyle5 14 5 7" xfId="38644"/>
    <cellStyle name="ColStyle5 14 6" xfId="38645"/>
    <cellStyle name="ColStyle5 14 6 2" xfId="38646"/>
    <cellStyle name="ColStyle5 14 6 2 2" xfId="38647"/>
    <cellStyle name="ColStyle5 14 6 3" xfId="38648"/>
    <cellStyle name="ColStyle5 14 6 3 2" xfId="38649"/>
    <cellStyle name="ColStyle5 14 6 4" xfId="38650"/>
    <cellStyle name="ColStyle5 14 6 5" xfId="38651"/>
    <cellStyle name="ColStyle5 14 6 6" xfId="38652"/>
    <cellStyle name="ColStyle5 14 6 7" xfId="38653"/>
    <cellStyle name="ColStyle5 14 7" xfId="38654"/>
    <cellStyle name="ColStyle5 14 7 2" xfId="38655"/>
    <cellStyle name="ColStyle5 14 7 3" xfId="38656"/>
    <cellStyle name="ColStyle5 14 8" xfId="38657"/>
    <cellStyle name="ColStyle5 14 8 2" xfId="38658"/>
    <cellStyle name="ColStyle5 14 9" xfId="38659"/>
    <cellStyle name="ColStyle5 14 9 2" xfId="38660"/>
    <cellStyle name="ColStyle5 15" xfId="38661"/>
    <cellStyle name="ColStyle5 15 10" xfId="38662"/>
    <cellStyle name="ColStyle5 15 2" xfId="38663"/>
    <cellStyle name="ColStyle5 15 2 2" xfId="38664"/>
    <cellStyle name="ColStyle5 15 2 2 2" xfId="38665"/>
    <cellStyle name="ColStyle5 15 2 2 2 2" xfId="38666"/>
    <cellStyle name="ColStyle5 15 2 2 2 3" xfId="38667"/>
    <cellStyle name="ColStyle5 15 2 2 3" xfId="38668"/>
    <cellStyle name="ColStyle5 15 2 2 4" xfId="38669"/>
    <cellStyle name="ColStyle5 15 2 3" xfId="38670"/>
    <cellStyle name="ColStyle5 15 2 3 2" xfId="38671"/>
    <cellStyle name="ColStyle5 15 2 3 3" xfId="38672"/>
    <cellStyle name="ColStyle5 15 2 4" xfId="38673"/>
    <cellStyle name="ColStyle5 15 2 4 2" xfId="38674"/>
    <cellStyle name="ColStyle5 15 2 5" xfId="38675"/>
    <cellStyle name="ColStyle5 15 3" xfId="38676"/>
    <cellStyle name="ColStyle5 15 3 2" xfId="38677"/>
    <cellStyle name="ColStyle5 15 3 2 2" xfId="38678"/>
    <cellStyle name="ColStyle5 15 3 2 3" xfId="38679"/>
    <cellStyle name="ColStyle5 15 3 3" xfId="38680"/>
    <cellStyle name="ColStyle5 15 3 4" xfId="38681"/>
    <cellStyle name="ColStyle5 15 4" xfId="38682"/>
    <cellStyle name="ColStyle5 15 4 2" xfId="38683"/>
    <cellStyle name="ColStyle5 15 4 2 2" xfId="38684"/>
    <cellStyle name="ColStyle5 15 4 2 3" xfId="38685"/>
    <cellStyle name="ColStyle5 15 4 3" xfId="38686"/>
    <cellStyle name="ColStyle5 15 4 4" xfId="38687"/>
    <cellStyle name="ColStyle5 15 5" xfId="38688"/>
    <cellStyle name="ColStyle5 15 5 2" xfId="38689"/>
    <cellStyle name="ColStyle5 15 5 3" xfId="38690"/>
    <cellStyle name="ColStyle5 15 6" xfId="38691"/>
    <cellStyle name="ColStyle5 15 6 2" xfId="38692"/>
    <cellStyle name="ColStyle5 15 6 3" xfId="38693"/>
    <cellStyle name="ColStyle5 15 7" xfId="38694"/>
    <cellStyle name="ColStyle5 15 7 2" xfId="38695"/>
    <cellStyle name="ColStyle5 15 7 3" xfId="38696"/>
    <cellStyle name="ColStyle5 15 8" xfId="38697"/>
    <cellStyle name="ColStyle5 15 9" xfId="38698"/>
    <cellStyle name="ColStyle5 16" xfId="38699"/>
    <cellStyle name="ColStyle5 16 10" xfId="38700"/>
    <cellStyle name="ColStyle5 16 2" xfId="38701"/>
    <cellStyle name="ColStyle5 16 2 2" xfId="38702"/>
    <cellStyle name="ColStyle5 16 2 2 2" xfId="38703"/>
    <cellStyle name="ColStyle5 16 2 2 2 2" xfId="38704"/>
    <cellStyle name="ColStyle5 16 2 2 2 3" xfId="38705"/>
    <cellStyle name="ColStyle5 16 2 2 3" xfId="38706"/>
    <cellStyle name="ColStyle5 16 2 2 4" xfId="38707"/>
    <cellStyle name="ColStyle5 16 2 3" xfId="38708"/>
    <cellStyle name="ColStyle5 16 2 3 2" xfId="38709"/>
    <cellStyle name="ColStyle5 16 2 3 3" xfId="38710"/>
    <cellStyle name="ColStyle5 16 2 4" xfId="38711"/>
    <cellStyle name="ColStyle5 16 2 4 2" xfId="38712"/>
    <cellStyle name="ColStyle5 16 2 5" xfId="38713"/>
    <cellStyle name="ColStyle5 16 3" xfId="38714"/>
    <cellStyle name="ColStyle5 16 3 2" xfId="38715"/>
    <cellStyle name="ColStyle5 16 3 2 2" xfId="38716"/>
    <cellStyle name="ColStyle5 16 3 2 3" xfId="38717"/>
    <cellStyle name="ColStyle5 16 3 3" xfId="38718"/>
    <cellStyle name="ColStyle5 16 3 4" xfId="38719"/>
    <cellStyle name="ColStyle5 16 4" xfId="38720"/>
    <cellStyle name="ColStyle5 16 4 2" xfId="38721"/>
    <cellStyle name="ColStyle5 16 4 2 2" xfId="38722"/>
    <cellStyle name="ColStyle5 16 4 2 3" xfId="38723"/>
    <cellStyle name="ColStyle5 16 4 3" xfId="38724"/>
    <cellStyle name="ColStyle5 16 4 4" xfId="38725"/>
    <cellStyle name="ColStyle5 16 5" xfId="38726"/>
    <cellStyle name="ColStyle5 16 5 2" xfId="38727"/>
    <cellStyle name="ColStyle5 16 5 3" xfId="38728"/>
    <cellStyle name="ColStyle5 16 6" xfId="38729"/>
    <cellStyle name="ColStyle5 16 6 2" xfId="38730"/>
    <cellStyle name="ColStyle5 16 6 3" xfId="38731"/>
    <cellStyle name="ColStyle5 16 7" xfId="38732"/>
    <cellStyle name="ColStyle5 16 7 2" xfId="38733"/>
    <cellStyle name="ColStyle5 16 7 3" xfId="38734"/>
    <cellStyle name="ColStyle5 16 8" xfId="38735"/>
    <cellStyle name="ColStyle5 16 9" xfId="38736"/>
    <cellStyle name="ColStyle5 17" xfId="38737"/>
    <cellStyle name="ColStyle5 17 10" xfId="38738"/>
    <cellStyle name="ColStyle5 17 2" xfId="38739"/>
    <cellStyle name="ColStyle5 17 2 2" xfId="38740"/>
    <cellStyle name="ColStyle5 17 2 2 2" xfId="38741"/>
    <cellStyle name="ColStyle5 17 2 2 2 2" xfId="38742"/>
    <cellStyle name="ColStyle5 17 2 2 2 3" xfId="38743"/>
    <cellStyle name="ColStyle5 17 2 2 3" xfId="38744"/>
    <cellStyle name="ColStyle5 17 2 2 4" xfId="38745"/>
    <cellStyle name="ColStyle5 17 2 3" xfId="38746"/>
    <cellStyle name="ColStyle5 17 2 3 2" xfId="38747"/>
    <cellStyle name="ColStyle5 17 2 3 3" xfId="38748"/>
    <cellStyle name="ColStyle5 17 2 4" xfId="38749"/>
    <cellStyle name="ColStyle5 17 2 4 2" xfId="38750"/>
    <cellStyle name="ColStyle5 17 2 5" xfId="38751"/>
    <cellStyle name="ColStyle5 17 3" xfId="38752"/>
    <cellStyle name="ColStyle5 17 3 2" xfId="38753"/>
    <cellStyle name="ColStyle5 17 3 2 2" xfId="38754"/>
    <cellStyle name="ColStyle5 17 3 2 3" xfId="38755"/>
    <cellStyle name="ColStyle5 17 3 3" xfId="38756"/>
    <cellStyle name="ColStyle5 17 3 4" xfId="38757"/>
    <cellStyle name="ColStyle5 17 4" xfId="38758"/>
    <cellStyle name="ColStyle5 17 4 2" xfId="38759"/>
    <cellStyle name="ColStyle5 17 4 2 2" xfId="38760"/>
    <cellStyle name="ColStyle5 17 4 2 3" xfId="38761"/>
    <cellStyle name="ColStyle5 17 4 3" xfId="38762"/>
    <cellStyle name="ColStyle5 17 4 4" xfId="38763"/>
    <cellStyle name="ColStyle5 17 5" xfId="38764"/>
    <cellStyle name="ColStyle5 17 5 2" xfId="38765"/>
    <cellStyle name="ColStyle5 17 5 3" xfId="38766"/>
    <cellStyle name="ColStyle5 17 6" xfId="38767"/>
    <cellStyle name="ColStyle5 17 6 2" xfId="38768"/>
    <cellStyle name="ColStyle5 17 6 3" xfId="38769"/>
    <cellStyle name="ColStyle5 17 7" xfId="38770"/>
    <cellStyle name="ColStyle5 17 7 2" xfId="38771"/>
    <cellStyle name="ColStyle5 17 7 3" xfId="38772"/>
    <cellStyle name="ColStyle5 17 8" xfId="38773"/>
    <cellStyle name="ColStyle5 17 9" xfId="38774"/>
    <cellStyle name="ColStyle5 18" xfId="38775"/>
    <cellStyle name="ColStyle5 18 10" xfId="38776"/>
    <cellStyle name="ColStyle5 18 2" xfId="38777"/>
    <cellStyle name="ColStyle5 18 2 2" xfId="38778"/>
    <cellStyle name="ColStyle5 18 2 2 2" xfId="38779"/>
    <cellStyle name="ColStyle5 18 2 2 2 2" xfId="38780"/>
    <cellStyle name="ColStyle5 18 2 2 2 3" xfId="38781"/>
    <cellStyle name="ColStyle5 18 2 2 3" xfId="38782"/>
    <cellStyle name="ColStyle5 18 2 2 4" xfId="38783"/>
    <cellStyle name="ColStyle5 18 2 3" xfId="38784"/>
    <cellStyle name="ColStyle5 18 2 3 2" xfId="38785"/>
    <cellStyle name="ColStyle5 18 2 3 3" xfId="38786"/>
    <cellStyle name="ColStyle5 18 2 4" xfId="38787"/>
    <cellStyle name="ColStyle5 18 2 4 2" xfId="38788"/>
    <cellStyle name="ColStyle5 18 2 5" xfId="38789"/>
    <cellStyle name="ColStyle5 18 3" xfId="38790"/>
    <cellStyle name="ColStyle5 18 3 2" xfId="38791"/>
    <cellStyle name="ColStyle5 18 3 2 2" xfId="38792"/>
    <cellStyle name="ColStyle5 18 3 2 3" xfId="38793"/>
    <cellStyle name="ColStyle5 18 3 3" xfId="38794"/>
    <cellStyle name="ColStyle5 18 3 4" xfId="38795"/>
    <cellStyle name="ColStyle5 18 4" xfId="38796"/>
    <cellStyle name="ColStyle5 18 4 2" xfId="38797"/>
    <cellStyle name="ColStyle5 18 4 2 2" xfId="38798"/>
    <cellStyle name="ColStyle5 18 4 2 3" xfId="38799"/>
    <cellStyle name="ColStyle5 18 4 3" xfId="38800"/>
    <cellStyle name="ColStyle5 18 4 4" xfId="38801"/>
    <cellStyle name="ColStyle5 18 5" xfId="38802"/>
    <cellStyle name="ColStyle5 18 5 2" xfId="38803"/>
    <cellStyle name="ColStyle5 18 5 3" xfId="38804"/>
    <cellStyle name="ColStyle5 18 6" xfId="38805"/>
    <cellStyle name="ColStyle5 18 6 2" xfId="38806"/>
    <cellStyle name="ColStyle5 18 6 3" xfId="38807"/>
    <cellStyle name="ColStyle5 18 7" xfId="38808"/>
    <cellStyle name="ColStyle5 18 7 2" xfId="38809"/>
    <cellStyle name="ColStyle5 18 7 3" xfId="38810"/>
    <cellStyle name="ColStyle5 18 8" xfId="38811"/>
    <cellStyle name="ColStyle5 18 9" xfId="38812"/>
    <cellStyle name="ColStyle5 19" xfId="38813"/>
    <cellStyle name="ColStyle5 19 10" xfId="38814"/>
    <cellStyle name="ColStyle5 19 2" xfId="38815"/>
    <cellStyle name="ColStyle5 19 2 2" xfId="38816"/>
    <cellStyle name="ColStyle5 19 2 2 2" xfId="38817"/>
    <cellStyle name="ColStyle5 19 2 2 2 2" xfId="38818"/>
    <cellStyle name="ColStyle5 19 2 2 2 3" xfId="38819"/>
    <cellStyle name="ColStyle5 19 2 2 3" xfId="38820"/>
    <cellStyle name="ColStyle5 19 2 2 4" xfId="38821"/>
    <cellStyle name="ColStyle5 19 2 3" xfId="38822"/>
    <cellStyle name="ColStyle5 19 2 3 2" xfId="38823"/>
    <cellStyle name="ColStyle5 19 2 3 3" xfId="38824"/>
    <cellStyle name="ColStyle5 19 2 4" xfId="38825"/>
    <cellStyle name="ColStyle5 19 2 4 2" xfId="38826"/>
    <cellStyle name="ColStyle5 19 2 5" xfId="38827"/>
    <cellStyle name="ColStyle5 19 3" xfId="38828"/>
    <cellStyle name="ColStyle5 19 3 2" xfId="38829"/>
    <cellStyle name="ColStyle5 19 3 2 2" xfId="38830"/>
    <cellStyle name="ColStyle5 19 3 2 3" xfId="38831"/>
    <cellStyle name="ColStyle5 19 3 3" xfId="38832"/>
    <cellStyle name="ColStyle5 19 3 4" xfId="38833"/>
    <cellStyle name="ColStyle5 19 4" xfId="38834"/>
    <cellStyle name="ColStyle5 19 4 2" xfId="38835"/>
    <cellStyle name="ColStyle5 19 4 2 2" xfId="38836"/>
    <cellStyle name="ColStyle5 19 4 2 3" xfId="38837"/>
    <cellStyle name="ColStyle5 19 4 3" xfId="38838"/>
    <cellStyle name="ColStyle5 19 4 4" xfId="38839"/>
    <cellStyle name="ColStyle5 19 5" xfId="38840"/>
    <cellStyle name="ColStyle5 19 5 2" xfId="38841"/>
    <cellStyle name="ColStyle5 19 5 3" xfId="38842"/>
    <cellStyle name="ColStyle5 19 6" xfId="38843"/>
    <cellStyle name="ColStyle5 19 6 2" xfId="38844"/>
    <cellStyle name="ColStyle5 19 6 3" xfId="38845"/>
    <cellStyle name="ColStyle5 19 7" xfId="38846"/>
    <cellStyle name="ColStyle5 19 7 2" xfId="38847"/>
    <cellStyle name="ColStyle5 19 7 3" xfId="38848"/>
    <cellStyle name="ColStyle5 19 8" xfId="38849"/>
    <cellStyle name="ColStyle5 19 9" xfId="38850"/>
    <cellStyle name="ColStyle5 2" xfId="38851"/>
    <cellStyle name="ColStyle5 2 10" xfId="38852"/>
    <cellStyle name="ColStyle5 2 11" xfId="38853"/>
    <cellStyle name="ColStyle5 2 2" xfId="38854"/>
    <cellStyle name="ColStyle5 2 2 10" xfId="38855"/>
    <cellStyle name="ColStyle5 2 2 10 2" xfId="38856"/>
    <cellStyle name="ColStyle5 2 2 10 2 2" xfId="38857"/>
    <cellStyle name="ColStyle5 2 2 10 2 3" xfId="38858"/>
    <cellStyle name="ColStyle5 2 2 10 3" xfId="38859"/>
    <cellStyle name="ColStyle5 2 2 10 4" xfId="38860"/>
    <cellStyle name="ColStyle5 2 2 10 5" xfId="38861"/>
    <cellStyle name="ColStyle5 2 2 11" xfId="38862"/>
    <cellStyle name="ColStyle5 2 2 11 2" xfId="38863"/>
    <cellStyle name="ColStyle5 2 2 11 2 2" xfId="38864"/>
    <cellStyle name="ColStyle5 2 2 11 2 3" xfId="38865"/>
    <cellStyle name="ColStyle5 2 2 11 3" xfId="38866"/>
    <cellStyle name="ColStyle5 2 2 11 4" xfId="38867"/>
    <cellStyle name="ColStyle5 2 2 11 5" xfId="38868"/>
    <cellStyle name="ColStyle5 2 2 12" xfId="38869"/>
    <cellStyle name="ColStyle5 2 2 12 2" xfId="38870"/>
    <cellStyle name="ColStyle5 2 2 12 2 2" xfId="38871"/>
    <cellStyle name="ColStyle5 2 2 12 2 3" xfId="38872"/>
    <cellStyle name="ColStyle5 2 2 12 3" xfId="38873"/>
    <cellStyle name="ColStyle5 2 2 12 4" xfId="38874"/>
    <cellStyle name="ColStyle5 2 2 12 5" xfId="38875"/>
    <cellStyle name="ColStyle5 2 2 13" xfId="38876"/>
    <cellStyle name="ColStyle5 2 2 13 2" xfId="38877"/>
    <cellStyle name="ColStyle5 2 2 13 2 2" xfId="38878"/>
    <cellStyle name="ColStyle5 2 2 13 2 3" xfId="38879"/>
    <cellStyle name="ColStyle5 2 2 13 3" xfId="38880"/>
    <cellStyle name="ColStyle5 2 2 13 4" xfId="38881"/>
    <cellStyle name="ColStyle5 2 2 13 5" xfId="38882"/>
    <cellStyle name="ColStyle5 2 2 14" xfId="38883"/>
    <cellStyle name="ColStyle5 2 2 14 2" xfId="38884"/>
    <cellStyle name="ColStyle5 2 2 14 2 2" xfId="38885"/>
    <cellStyle name="ColStyle5 2 2 14 2 3" xfId="38886"/>
    <cellStyle name="ColStyle5 2 2 14 3" xfId="38887"/>
    <cellStyle name="ColStyle5 2 2 14 4" xfId="38888"/>
    <cellStyle name="ColStyle5 2 2 14 5" xfId="38889"/>
    <cellStyle name="ColStyle5 2 2 15" xfId="38890"/>
    <cellStyle name="ColStyle5 2 2 15 2" xfId="38891"/>
    <cellStyle name="ColStyle5 2 2 15 2 2" xfId="38892"/>
    <cellStyle name="ColStyle5 2 2 15 2 3" xfId="38893"/>
    <cellStyle name="ColStyle5 2 2 15 3" xfId="38894"/>
    <cellStyle name="ColStyle5 2 2 15 4" xfId="38895"/>
    <cellStyle name="ColStyle5 2 2 15 5" xfId="38896"/>
    <cellStyle name="ColStyle5 2 2 16" xfId="38897"/>
    <cellStyle name="ColStyle5 2 2 16 2" xfId="38898"/>
    <cellStyle name="ColStyle5 2 2 16 2 2" xfId="38899"/>
    <cellStyle name="ColStyle5 2 2 16 2 3" xfId="38900"/>
    <cellStyle name="ColStyle5 2 2 16 3" xfId="38901"/>
    <cellStyle name="ColStyle5 2 2 16 4" xfId="38902"/>
    <cellStyle name="ColStyle5 2 2 16 5" xfId="38903"/>
    <cellStyle name="ColStyle5 2 2 17" xfId="38904"/>
    <cellStyle name="ColStyle5 2 2 17 2" xfId="38905"/>
    <cellStyle name="ColStyle5 2 2 17 2 2" xfId="38906"/>
    <cellStyle name="ColStyle5 2 2 17 2 3" xfId="38907"/>
    <cellStyle name="ColStyle5 2 2 17 3" xfId="38908"/>
    <cellStyle name="ColStyle5 2 2 17 4" xfId="38909"/>
    <cellStyle name="ColStyle5 2 2 17 5" xfId="38910"/>
    <cellStyle name="ColStyle5 2 2 18" xfId="38911"/>
    <cellStyle name="ColStyle5 2 2 18 2" xfId="38912"/>
    <cellStyle name="ColStyle5 2 2 18 2 2" xfId="38913"/>
    <cellStyle name="ColStyle5 2 2 18 2 3" xfId="38914"/>
    <cellStyle name="ColStyle5 2 2 18 3" xfId="38915"/>
    <cellStyle name="ColStyle5 2 2 18 4" xfId="38916"/>
    <cellStyle name="ColStyle5 2 2 18 5" xfId="38917"/>
    <cellStyle name="ColStyle5 2 2 19" xfId="38918"/>
    <cellStyle name="ColStyle5 2 2 19 2" xfId="38919"/>
    <cellStyle name="ColStyle5 2 2 19 2 2" xfId="38920"/>
    <cellStyle name="ColStyle5 2 2 19 2 3" xfId="38921"/>
    <cellStyle name="ColStyle5 2 2 19 3" xfId="38922"/>
    <cellStyle name="ColStyle5 2 2 19 4" xfId="38923"/>
    <cellStyle name="ColStyle5 2 2 19 5" xfId="38924"/>
    <cellStyle name="ColStyle5 2 2 2" xfId="38925"/>
    <cellStyle name="ColStyle5 2 2 2 2" xfId="38926"/>
    <cellStyle name="ColStyle5 2 2 2 2 2" xfId="38927"/>
    <cellStyle name="ColStyle5 2 2 2 2 3" xfId="38928"/>
    <cellStyle name="ColStyle5 2 2 2 3" xfId="38929"/>
    <cellStyle name="ColStyle5 2 2 2 4" xfId="38930"/>
    <cellStyle name="ColStyle5 2 2 2 5" xfId="38931"/>
    <cellStyle name="ColStyle5 2 2 20" xfId="38932"/>
    <cellStyle name="ColStyle5 2 2 20 2" xfId="38933"/>
    <cellStyle name="ColStyle5 2 2 20 2 2" xfId="38934"/>
    <cellStyle name="ColStyle5 2 2 20 2 3" xfId="38935"/>
    <cellStyle name="ColStyle5 2 2 20 3" xfId="38936"/>
    <cellStyle name="ColStyle5 2 2 20 4" xfId="38937"/>
    <cellStyle name="ColStyle5 2 2 20 5" xfId="38938"/>
    <cellStyle name="ColStyle5 2 2 21" xfId="38939"/>
    <cellStyle name="ColStyle5 2 2 21 2" xfId="38940"/>
    <cellStyle name="ColStyle5 2 2 21 2 2" xfId="38941"/>
    <cellStyle name="ColStyle5 2 2 21 2 3" xfId="38942"/>
    <cellStyle name="ColStyle5 2 2 21 3" xfId="38943"/>
    <cellStyle name="ColStyle5 2 2 21 4" xfId="38944"/>
    <cellStyle name="ColStyle5 2 2 21 5" xfId="38945"/>
    <cellStyle name="ColStyle5 2 2 22" xfId="38946"/>
    <cellStyle name="ColStyle5 2 2 22 2" xfId="38947"/>
    <cellStyle name="ColStyle5 2 2 22 3" xfId="38948"/>
    <cellStyle name="ColStyle5 2 2 23" xfId="38949"/>
    <cellStyle name="ColStyle5 2 2 23 2" xfId="38950"/>
    <cellStyle name="ColStyle5 2 2 24" xfId="38951"/>
    <cellStyle name="ColStyle5 2 2 24 2" xfId="38952"/>
    <cellStyle name="ColStyle5 2 2 25" xfId="38953"/>
    <cellStyle name="ColStyle5 2 2 26" xfId="38954"/>
    <cellStyle name="ColStyle5 2 2 27" xfId="38955"/>
    <cellStyle name="ColStyle5 2 2 28" xfId="38956"/>
    <cellStyle name="ColStyle5 2 2 29" xfId="38957"/>
    <cellStyle name="ColStyle5 2 2 3" xfId="38958"/>
    <cellStyle name="ColStyle5 2 2 3 2" xfId="38959"/>
    <cellStyle name="ColStyle5 2 2 3 2 2" xfId="38960"/>
    <cellStyle name="ColStyle5 2 2 3 2 3" xfId="38961"/>
    <cellStyle name="ColStyle5 2 2 3 3" xfId="38962"/>
    <cellStyle name="ColStyle5 2 2 3 4" xfId="38963"/>
    <cellStyle name="ColStyle5 2 2 3 5" xfId="38964"/>
    <cellStyle name="ColStyle5 2 2 4" xfId="38965"/>
    <cellStyle name="ColStyle5 2 2 4 2" xfId="38966"/>
    <cellStyle name="ColStyle5 2 2 4 2 2" xfId="38967"/>
    <cellStyle name="ColStyle5 2 2 4 2 3" xfId="38968"/>
    <cellStyle name="ColStyle5 2 2 4 3" xfId="38969"/>
    <cellStyle name="ColStyle5 2 2 4 4" xfId="38970"/>
    <cellStyle name="ColStyle5 2 2 4 5" xfId="38971"/>
    <cellStyle name="ColStyle5 2 2 5" xfId="38972"/>
    <cellStyle name="ColStyle5 2 2 5 2" xfId="38973"/>
    <cellStyle name="ColStyle5 2 2 5 2 2" xfId="38974"/>
    <cellStyle name="ColStyle5 2 2 5 2 3" xfId="38975"/>
    <cellStyle name="ColStyle5 2 2 5 3" xfId="38976"/>
    <cellStyle name="ColStyle5 2 2 5 4" xfId="38977"/>
    <cellStyle name="ColStyle5 2 2 5 5" xfId="38978"/>
    <cellStyle name="ColStyle5 2 2 6" xfId="38979"/>
    <cellStyle name="ColStyle5 2 2 6 2" xfId="38980"/>
    <cellStyle name="ColStyle5 2 2 6 2 2" xfId="38981"/>
    <cellStyle name="ColStyle5 2 2 6 2 3" xfId="38982"/>
    <cellStyle name="ColStyle5 2 2 6 3" xfId="38983"/>
    <cellStyle name="ColStyle5 2 2 6 4" xfId="38984"/>
    <cellStyle name="ColStyle5 2 2 6 5" xfId="38985"/>
    <cellStyle name="ColStyle5 2 2 7" xfId="38986"/>
    <cellStyle name="ColStyle5 2 2 7 2" xfId="38987"/>
    <cellStyle name="ColStyle5 2 2 7 2 2" xfId="38988"/>
    <cellStyle name="ColStyle5 2 2 7 2 3" xfId="38989"/>
    <cellStyle name="ColStyle5 2 2 7 3" xfId="38990"/>
    <cellStyle name="ColStyle5 2 2 7 4" xfId="38991"/>
    <cellStyle name="ColStyle5 2 2 7 5" xfId="38992"/>
    <cellStyle name="ColStyle5 2 2 8" xfId="38993"/>
    <cellStyle name="ColStyle5 2 2 8 2" xfId="38994"/>
    <cellStyle name="ColStyle5 2 2 8 2 2" xfId="38995"/>
    <cellStyle name="ColStyle5 2 2 8 2 3" xfId="38996"/>
    <cellStyle name="ColStyle5 2 2 8 3" xfId="38997"/>
    <cellStyle name="ColStyle5 2 2 8 4" xfId="38998"/>
    <cellStyle name="ColStyle5 2 2 8 5" xfId="38999"/>
    <cellStyle name="ColStyle5 2 2 9" xfId="39000"/>
    <cellStyle name="ColStyle5 2 2 9 2" xfId="39001"/>
    <cellStyle name="ColStyle5 2 2 9 2 2" xfId="39002"/>
    <cellStyle name="ColStyle5 2 2 9 2 3" xfId="39003"/>
    <cellStyle name="ColStyle5 2 2 9 3" xfId="39004"/>
    <cellStyle name="ColStyle5 2 2 9 4" xfId="39005"/>
    <cellStyle name="ColStyle5 2 2 9 5" xfId="39006"/>
    <cellStyle name="ColStyle5 2 3" xfId="39007"/>
    <cellStyle name="ColStyle5 2 3 2" xfId="39008"/>
    <cellStyle name="ColStyle5 2 3 2 2" xfId="39009"/>
    <cellStyle name="ColStyle5 2 3 3" xfId="39010"/>
    <cellStyle name="ColStyle5 2 3 4" xfId="39011"/>
    <cellStyle name="ColStyle5 2 3 5" xfId="39012"/>
    <cellStyle name="ColStyle5 2 4" xfId="39013"/>
    <cellStyle name="ColStyle5 2 4 2" xfId="39014"/>
    <cellStyle name="ColStyle5 2 4 2 2" xfId="39015"/>
    <cellStyle name="ColStyle5 2 4 3" xfId="39016"/>
    <cellStyle name="ColStyle5 2 4 4" xfId="39017"/>
    <cellStyle name="ColStyle5 2 4 5" xfId="39018"/>
    <cellStyle name="ColStyle5 2 5" xfId="39019"/>
    <cellStyle name="ColStyle5 2 5 2" xfId="39020"/>
    <cellStyle name="ColStyle5 2 5 2 2" xfId="39021"/>
    <cellStyle name="ColStyle5 2 5 3" xfId="39022"/>
    <cellStyle name="ColStyle5 2 5 4" xfId="39023"/>
    <cellStyle name="ColStyle5 2 5 5" xfId="39024"/>
    <cellStyle name="ColStyle5 2 6" xfId="39025"/>
    <cellStyle name="ColStyle5 2 6 2" xfId="39026"/>
    <cellStyle name="ColStyle5 2 6 2 2" xfId="39027"/>
    <cellStyle name="ColStyle5 2 6 3" xfId="39028"/>
    <cellStyle name="ColStyle5 2 6 4" xfId="39029"/>
    <cellStyle name="ColStyle5 2 6 5" xfId="39030"/>
    <cellStyle name="ColStyle5 2 7" xfId="39031"/>
    <cellStyle name="ColStyle5 2 7 2" xfId="39032"/>
    <cellStyle name="ColStyle5 2 8" xfId="39033"/>
    <cellStyle name="ColStyle5 2 8 2" xfId="39034"/>
    <cellStyle name="ColStyle5 2 9" xfId="39035"/>
    <cellStyle name="ColStyle5 20" xfId="39036"/>
    <cellStyle name="ColStyle5 20 10" xfId="39037"/>
    <cellStyle name="ColStyle5 20 2" xfId="39038"/>
    <cellStyle name="ColStyle5 20 2 2" xfId="39039"/>
    <cellStyle name="ColStyle5 20 2 2 2" xfId="39040"/>
    <cellStyle name="ColStyle5 20 2 2 2 2" xfId="39041"/>
    <cellStyle name="ColStyle5 20 2 2 2 3" xfId="39042"/>
    <cellStyle name="ColStyle5 20 2 2 3" xfId="39043"/>
    <cellStyle name="ColStyle5 20 2 2 4" xfId="39044"/>
    <cellStyle name="ColStyle5 20 2 3" xfId="39045"/>
    <cellStyle name="ColStyle5 20 2 3 2" xfId="39046"/>
    <cellStyle name="ColStyle5 20 2 3 3" xfId="39047"/>
    <cellStyle name="ColStyle5 20 2 4" xfId="39048"/>
    <cellStyle name="ColStyle5 20 2 4 2" xfId="39049"/>
    <cellStyle name="ColStyle5 20 2 5" xfId="39050"/>
    <cellStyle name="ColStyle5 20 3" xfId="39051"/>
    <cellStyle name="ColStyle5 20 3 2" xfId="39052"/>
    <cellStyle name="ColStyle5 20 3 2 2" xfId="39053"/>
    <cellStyle name="ColStyle5 20 3 2 3" xfId="39054"/>
    <cellStyle name="ColStyle5 20 3 3" xfId="39055"/>
    <cellStyle name="ColStyle5 20 3 4" xfId="39056"/>
    <cellStyle name="ColStyle5 20 4" xfId="39057"/>
    <cellStyle name="ColStyle5 20 4 2" xfId="39058"/>
    <cellStyle name="ColStyle5 20 4 2 2" xfId="39059"/>
    <cellStyle name="ColStyle5 20 4 2 3" xfId="39060"/>
    <cellStyle name="ColStyle5 20 4 3" xfId="39061"/>
    <cellStyle name="ColStyle5 20 4 4" xfId="39062"/>
    <cellStyle name="ColStyle5 20 5" xfId="39063"/>
    <cellStyle name="ColStyle5 20 5 2" xfId="39064"/>
    <cellStyle name="ColStyle5 20 5 3" xfId="39065"/>
    <cellStyle name="ColStyle5 20 6" xfId="39066"/>
    <cellStyle name="ColStyle5 20 6 2" xfId="39067"/>
    <cellStyle name="ColStyle5 20 6 3" xfId="39068"/>
    <cellStyle name="ColStyle5 20 7" xfId="39069"/>
    <cellStyle name="ColStyle5 20 7 2" xfId="39070"/>
    <cellStyle name="ColStyle5 20 7 3" xfId="39071"/>
    <cellStyle name="ColStyle5 20 8" xfId="39072"/>
    <cellStyle name="ColStyle5 20 9" xfId="39073"/>
    <cellStyle name="ColStyle5 21" xfId="39074"/>
    <cellStyle name="ColStyle5 21 10" xfId="39075"/>
    <cellStyle name="ColStyle5 21 2" xfId="39076"/>
    <cellStyle name="ColStyle5 21 2 2" xfId="39077"/>
    <cellStyle name="ColStyle5 21 2 2 2" xfId="39078"/>
    <cellStyle name="ColStyle5 21 2 2 2 2" xfId="39079"/>
    <cellStyle name="ColStyle5 21 2 2 2 3" xfId="39080"/>
    <cellStyle name="ColStyle5 21 2 2 3" xfId="39081"/>
    <cellStyle name="ColStyle5 21 2 2 4" xfId="39082"/>
    <cellStyle name="ColStyle5 21 2 3" xfId="39083"/>
    <cellStyle name="ColStyle5 21 2 3 2" xfId="39084"/>
    <cellStyle name="ColStyle5 21 2 3 3" xfId="39085"/>
    <cellStyle name="ColStyle5 21 2 4" xfId="39086"/>
    <cellStyle name="ColStyle5 21 2 4 2" xfId="39087"/>
    <cellStyle name="ColStyle5 21 2 5" xfId="39088"/>
    <cellStyle name="ColStyle5 21 3" xfId="39089"/>
    <cellStyle name="ColStyle5 21 3 2" xfId="39090"/>
    <cellStyle name="ColStyle5 21 3 2 2" xfId="39091"/>
    <cellStyle name="ColStyle5 21 3 2 3" xfId="39092"/>
    <cellStyle name="ColStyle5 21 3 3" xfId="39093"/>
    <cellStyle name="ColStyle5 21 3 4" xfId="39094"/>
    <cellStyle name="ColStyle5 21 4" xfId="39095"/>
    <cellStyle name="ColStyle5 21 4 2" xfId="39096"/>
    <cellStyle name="ColStyle5 21 4 2 2" xfId="39097"/>
    <cellStyle name="ColStyle5 21 4 2 3" xfId="39098"/>
    <cellStyle name="ColStyle5 21 4 3" xfId="39099"/>
    <cellStyle name="ColStyle5 21 4 4" xfId="39100"/>
    <cellStyle name="ColStyle5 21 5" xfId="39101"/>
    <cellStyle name="ColStyle5 21 5 2" xfId="39102"/>
    <cellStyle name="ColStyle5 21 5 3" xfId="39103"/>
    <cellStyle name="ColStyle5 21 6" xfId="39104"/>
    <cellStyle name="ColStyle5 21 6 2" xfId="39105"/>
    <cellStyle name="ColStyle5 21 6 3" xfId="39106"/>
    <cellStyle name="ColStyle5 21 7" xfId="39107"/>
    <cellStyle name="ColStyle5 21 7 2" xfId="39108"/>
    <cellStyle name="ColStyle5 21 7 3" xfId="39109"/>
    <cellStyle name="ColStyle5 21 8" xfId="39110"/>
    <cellStyle name="ColStyle5 21 9" xfId="39111"/>
    <cellStyle name="ColStyle5 22" xfId="39112"/>
    <cellStyle name="ColStyle5 22 10" xfId="39113"/>
    <cellStyle name="ColStyle5 22 2" xfId="39114"/>
    <cellStyle name="ColStyle5 22 2 2" xfId="39115"/>
    <cellStyle name="ColStyle5 22 2 2 2" xfId="39116"/>
    <cellStyle name="ColStyle5 22 2 2 2 2" xfId="39117"/>
    <cellStyle name="ColStyle5 22 2 2 2 3" xfId="39118"/>
    <cellStyle name="ColStyle5 22 2 2 3" xfId="39119"/>
    <cellStyle name="ColStyle5 22 2 2 4" xfId="39120"/>
    <cellStyle name="ColStyle5 22 2 3" xfId="39121"/>
    <cellStyle name="ColStyle5 22 2 3 2" xfId="39122"/>
    <cellStyle name="ColStyle5 22 2 3 3" xfId="39123"/>
    <cellStyle name="ColStyle5 22 2 4" xfId="39124"/>
    <cellStyle name="ColStyle5 22 2 4 2" xfId="39125"/>
    <cellStyle name="ColStyle5 22 2 5" xfId="39126"/>
    <cellStyle name="ColStyle5 22 3" xfId="39127"/>
    <cellStyle name="ColStyle5 22 3 2" xfId="39128"/>
    <cellStyle name="ColStyle5 22 3 2 2" xfId="39129"/>
    <cellStyle name="ColStyle5 22 3 2 3" xfId="39130"/>
    <cellStyle name="ColStyle5 22 3 3" xfId="39131"/>
    <cellStyle name="ColStyle5 22 3 4" xfId="39132"/>
    <cellStyle name="ColStyle5 22 4" xfId="39133"/>
    <cellStyle name="ColStyle5 22 4 2" xfId="39134"/>
    <cellStyle name="ColStyle5 22 4 2 2" xfId="39135"/>
    <cellStyle name="ColStyle5 22 4 2 3" xfId="39136"/>
    <cellStyle name="ColStyle5 22 4 3" xfId="39137"/>
    <cellStyle name="ColStyle5 22 4 4" xfId="39138"/>
    <cellStyle name="ColStyle5 22 5" xfId="39139"/>
    <cellStyle name="ColStyle5 22 5 2" xfId="39140"/>
    <cellStyle name="ColStyle5 22 5 3" xfId="39141"/>
    <cellStyle name="ColStyle5 22 6" xfId="39142"/>
    <cellStyle name="ColStyle5 22 6 2" xfId="39143"/>
    <cellStyle name="ColStyle5 22 6 3" xfId="39144"/>
    <cellStyle name="ColStyle5 22 7" xfId="39145"/>
    <cellStyle name="ColStyle5 22 7 2" xfId="39146"/>
    <cellStyle name="ColStyle5 22 7 3" xfId="39147"/>
    <cellStyle name="ColStyle5 22 8" xfId="39148"/>
    <cellStyle name="ColStyle5 22 9" xfId="39149"/>
    <cellStyle name="ColStyle5 23" xfId="39150"/>
    <cellStyle name="ColStyle5 23 10" xfId="39151"/>
    <cellStyle name="ColStyle5 23 2" xfId="39152"/>
    <cellStyle name="ColStyle5 23 2 2" xfId="39153"/>
    <cellStyle name="ColStyle5 23 2 2 2" xfId="39154"/>
    <cellStyle name="ColStyle5 23 2 2 2 2" xfId="39155"/>
    <cellStyle name="ColStyle5 23 2 2 2 3" xfId="39156"/>
    <cellStyle name="ColStyle5 23 2 2 3" xfId="39157"/>
    <cellStyle name="ColStyle5 23 2 2 4" xfId="39158"/>
    <cellStyle name="ColStyle5 23 2 3" xfId="39159"/>
    <cellStyle name="ColStyle5 23 2 3 2" xfId="39160"/>
    <cellStyle name="ColStyle5 23 2 3 3" xfId="39161"/>
    <cellStyle name="ColStyle5 23 2 4" xfId="39162"/>
    <cellStyle name="ColStyle5 23 2 4 2" xfId="39163"/>
    <cellStyle name="ColStyle5 23 2 5" xfId="39164"/>
    <cellStyle name="ColStyle5 23 3" xfId="39165"/>
    <cellStyle name="ColStyle5 23 3 2" xfId="39166"/>
    <cellStyle name="ColStyle5 23 3 2 2" xfId="39167"/>
    <cellStyle name="ColStyle5 23 3 2 3" xfId="39168"/>
    <cellStyle name="ColStyle5 23 3 3" xfId="39169"/>
    <cellStyle name="ColStyle5 23 3 4" xfId="39170"/>
    <cellStyle name="ColStyle5 23 4" xfId="39171"/>
    <cellStyle name="ColStyle5 23 4 2" xfId="39172"/>
    <cellStyle name="ColStyle5 23 4 2 2" xfId="39173"/>
    <cellStyle name="ColStyle5 23 4 2 3" xfId="39174"/>
    <cellStyle name="ColStyle5 23 4 3" xfId="39175"/>
    <cellStyle name="ColStyle5 23 4 4" xfId="39176"/>
    <cellStyle name="ColStyle5 23 5" xfId="39177"/>
    <cellStyle name="ColStyle5 23 5 2" xfId="39178"/>
    <cellStyle name="ColStyle5 23 5 3" xfId="39179"/>
    <cellStyle name="ColStyle5 23 6" xfId="39180"/>
    <cellStyle name="ColStyle5 23 6 2" xfId="39181"/>
    <cellStyle name="ColStyle5 23 6 3" xfId="39182"/>
    <cellStyle name="ColStyle5 23 7" xfId="39183"/>
    <cellStyle name="ColStyle5 23 7 2" xfId="39184"/>
    <cellStyle name="ColStyle5 23 7 3" xfId="39185"/>
    <cellStyle name="ColStyle5 23 8" xfId="39186"/>
    <cellStyle name="ColStyle5 23 9" xfId="39187"/>
    <cellStyle name="ColStyle5 24" xfId="39188"/>
    <cellStyle name="ColStyle5 24 10" xfId="39189"/>
    <cellStyle name="ColStyle5 24 2" xfId="39190"/>
    <cellStyle name="ColStyle5 24 2 2" xfId="39191"/>
    <cellStyle name="ColStyle5 24 2 2 2" xfId="39192"/>
    <cellStyle name="ColStyle5 24 2 2 2 2" xfId="39193"/>
    <cellStyle name="ColStyle5 24 2 2 2 3" xfId="39194"/>
    <cellStyle name="ColStyle5 24 2 2 3" xfId="39195"/>
    <cellStyle name="ColStyle5 24 2 2 4" xfId="39196"/>
    <cellStyle name="ColStyle5 24 2 3" xfId="39197"/>
    <cellStyle name="ColStyle5 24 2 3 2" xfId="39198"/>
    <cellStyle name="ColStyle5 24 2 3 3" xfId="39199"/>
    <cellStyle name="ColStyle5 24 2 4" xfId="39200"/>
    <cellStyle name="ColStyle5 24 2 4 2" xfId="39201"/>
    <cellStyle name="ColStyle5 24 2 5" xfId="39202"/>
    <cellStyle name="ColStyle5 24 3" xfId="39203"/>
    <cellStyle name="ColStyle5 24 3 2" xfId="39204"/>
    <cellStyle name="ColStyle5 24 3 2 2" xfId="39205"/>
    <cellStyle name="ColStyle5 24 3 2 3" xfId="39206"/>
    <cellStyle name="ColStyle5 24 3 3" xfId="39207"/>
    <cellStyle name="ColStyle5 24 3 4" xfId="39208"/>
    <cellStyle name="ColStyle5 24 4" xfId="39209"/>
    <cellStyle name="ColStyle5 24 4 2" xfId="39210"/>
    <cellStyle name="ColStyle5 24 4 2 2" xfId="39211"/>
    <cellStyle name="ColStyle5 24 4 2 3" xfId="39212"/>
    <cellStyle name="ColStyle5 24 4 3" xfId="39213"/>
    <cellStyle name="ColStyle5 24 4 4" xfId="39214"/>
    <cellStyle name="ColStyle5 24 5" xfId="39215"/>
    <cellStyle name="ColStyle5 24 5 2" xfId="39216"/>
    <cellStyle name="ColStyle5 24 5 3" xfId="39217"/>
    <cellStyle name="ColStyle5 24 6" xfId="39218"/>
    <cellStyle name="ColStyle5 24 6 2" xfId="39219"/>
    <cellStyle name="ColStyle5 24 6 3" xfId="39220"/>
    <cellStyle name="ColStyle5 24 7" xfId="39221"/>
    <cellStyle name="ColStyle5 24 7 2" xfId="39222"/>
    <cellStyle name="ColStyle5 24 7 3" xfId="39223"/>
    <cellStyle name="ColStyle5 24 8" xfId="39224"/>
    <cellStyle name="ColStyle5 24 9" xfId="39225"/>
    <cellStyle name="ColStyle5 25" xfId="39226"/>
    <cellStyle name="ColStyle5 25 10" xfId="39227"/>
    <cellStyle name="ColStyle5 25 2" xfId="39228"/>
    <cellStyle name="ColStyle5 25 2 2" xfId="39229"/>
    <cellStyle name="ColStyle5 25 2 2 2" xfId="39230"/>
    <cellStyle name="ColStyle5 25 2 2 2 2" xfId="39231"/>
    <cellStyle name="ColStyle5 25 2 2 2 3" xfId="39232"/>
    <cellStyle name="ColStyle5 25 2 2 3" xfId="39233"/>
    <cellStyle name="ColStyle5 25 2 2 4" xfId="39234"/>
    <cellStyle name="ColStyle5 25 2 3" xfId="39235"/>
    <cellStyle name="ColStyle5 25 2 3 2" xfId="39236"/>
    <cellStyle name="ColStyle5 25 2 3 3" xfId="39237"/>
    <cellStyle name="ColStyle5 25 2 4" xfId="39238"/>
    <cellStyle name="ColStyle5 25 2 4 2" xfId="39239"/>
    <cellStyle name="ColStyle5 25 2 5" xfId="39240"/>
    <cellStyle name="ColStyle5 25 3" xfId="39241"/>
    <cellStyle name="ColStyle5 25 3 2" xfId="39242"/>
    <cellStyle name="ColStyle5 25 3 2 2" xfId="39243"/>
    <cellStyle name="ColStyle5 25 3 2 3" xfId="39244"/>
    <cellStyle name="ColStyle5 25 3 3" xfId="39245"/>
    <cellStyle name="ColStyle5 25 3 4" xfId="39246"/>
    <cellStyle name="ColStyle5 25 4" xfId="39247"/>
    <cellStyle name="ColStyle5 25 4 2" xfId="39248"/>
    <cellStyle name="ColStyle5 25 4 2 2" xfId="39249"/>
    <cellStyle name="ColStyle5 25 4 2 3" xfId="39250"/>
    <cellStyle name="ColStyle5 25 4 3" xfId="39251"/>
    <cellStyle name="ColStyle5 25 4 4" xfId="39252"/>
    <cellStyle name="ColStyle5 25 5" xfId="39253"/>
    <cellStyle name="ColStyle5 25 5 2" xfId="39254"/>
    <cellStyle name="ColStyle5 25 5 3" xfId="39255"/>
    <cellStyle name="ColStyle5 25 6" xfId="39256"/>
    <cellStyle name="ColStyle5 25 6 2" xfId="39257"/>
    <cellStyle name="ColStyle5 25 6 3" xfId="39258"/>
    <cellStyle name="ColStyle5 25 7" xfId="39259"/>
    <cellStyle name="ColStyle5 25 7 2" xfId="39260"/>
    <cellStyle name="ColStyle5 25 7 3" xfId="39261"/>
    <cellStyle name="ColStyle5 25 8" xfId="39262"/>
    <cellStyle name="ColStyle5 25 9" xfId="39263"/>
    <cellStyle name="ColStyle5 26" xfId="39264"/>
    <cellStyle name="ColStyle5 26 10" xfId="39265"/>
    <cellStyle name="ColStyle5 26 2" xfId="39266"/>
    <cellStyle name="ColStyle5 26 2 2" xfId="39267"/>
    <cellStyle name="ColStyle5 26 2 2 2" xfId="39268"/>
    <cellStyle name="ColStyle5 26 2 2 2 2" xfId="39269"/>
    <cellStyle name="ColStyle5 26 2 2 2 3" xfId="39270"/>
    <cellStyle name="ColStyle5 26 2 2 3" xfId="39271"/>
    <cellStyle name="ColStyle5 26 2 2 4" xfId="39272"/>
    <cellStyle name="ColStyle5 26 2 3" xfId="39273"/>
    <cellStyle name="ColStyle5 26 2 3 2" xfId="39274"/>
    <cellStyle name="ColStyle5 26 2 3 3" xfId="39275"/>
    <cellStyle name="ColStyle5 26 2 4" xfId="39276"/>
    <cellStyle name="ColStyle5 26 2 4 2" xfId="39277"/>
    <cellStyle name="ColStyle5 26 2 5" xfId="39278"/>
    <cellStyle name="ColStyle5 26 3" xfId="39279"/>
    <cellStyle name="ColStyle5 26 3 2" xfId="39280"/>
    <cellStyle name="ColStyle5 26 3 2 2" xfId="39281"/>
    <cellStyle name="ColStyle5 26 3 2 3" xfId="39282"/>
    <cellStyle name="ColStyle5 26 3 3" xfId="39283"/>
    <cellStyle name="ColStyle5 26 3 4" xfId="39284"/>
    <cellStyle name="ColStyle5 26 4" xfId="39285"/>
    <cellStyle name="ColStyle5 26 4 2" xfId="39286"/>
    <cellStyle name="ColStyle5 26 4 2 2" xfId="39287"/>
    <cellStyle name="ColStyle5 26 4 2 3" xfId="39288"/>
    <cellStyle name="ColStyle5 26 4 3" xfId="39289"/>
    <cellStyle name="ColStyle5 26 4 4" xfId="39290"/>
    <cellStyle name="ColStyle5 26 5" xfId="39291"/>
    <cellStyle name="ColStyle5 26 5 2" xfId="39292"/>
    <cellStyle name="ColStyle5 26 5 3" xfId="39293"/>
    <cellStyle name="ColStyle5 26 6" xfId="39294"/>
    <cellStyle name="ColStyle5 26 6 2" xfId="39295"/>
    <cellStyle name="ColStyle5 26 6 3" xfId="39296"/>
    <cellStyle name="ColStyle5 26 7" xfId="39297"/>
    <cellStyle name="ColStyle5 26 7 2" xfId="39298"/>
    <cellStyle name="ColStyle5 26 7 3" xfId="39299"/>
    <cellStyle name="ColStyle5 26 8" xfId="39300"/>
    <cellStyle name="ColStyle5 26 9" xfId="39301"/>
    <cellStyle name="ColStyle5 27" xfId="39302"/>
    <cellStyle name="ColStyle5 27 2" xfId="39303"/>
    <cellStyle name="ColStyle5 27 2 2" xfId="39304"/>
    <cellStyle name="ColStyle5 27 2 2 2" xfId="39305"/>
    <cellStyle name="ColStyle5 27 2 2 2 2" xfId="39306"/>
    <cellStyle name="ColStyle5 27 2 2 2 3" xfId="39307"/>
    <cellStyle name="ColStyle5 27 2 2 3" xfId="39308"/>
    <cellStyle name="ColStyle5 27 2 2 4" xfId="39309"/>
    <cellStyle name="ColStyle5 27 2 3" xfId="39310"/>
    <cellStyle name="ColStyle5 27 2 3 2" xfId="39311"/>
    <cellStyle name="ColStyle5 27 2 3 3" xfId="39312"/>
    <cellStyle name="ColStyle5 27 2 4" xfId="39313"/>
    <cellStyle name="ColStyle5 27 2 4 2" xfId="39314"/>
    <cellStyle name="ColStyle5 27 2 5" xfId="39315"/>
    <cellStyle name="ColStyle5 27 3" xfId="39316"/>
    <cellStyle name="ColStyle5 27 3 2" xfId="39317"/>
    <cellStyle name="ColStyle5 27 3 2 2" xfId="39318"/>
    <cellStyle name="ColStyle5 27 3 2 3" xfId="39319"/>
    <cellStyle name="ColStyle5 27 3 3" xfId="39320"/>
    <cellStyle name="ColStyle5 27 3 4" xfId="39321"/>
    <cellStyle name="ColStyle5 27 4" xfId="39322"/>
    <cellStyle name="ColStyle5 27 4 2" xfId="39323"/>
    <cellStyle name="ColStyle5 27 4 2 2" xfId="39324"/>
    <cellStyle name="ColStyle5 27 4 2 3" xfId="39325"/>
    <cellStyle name="ColStyle5 27 4 3" xfId="39326"/>
    <cellStyle name="ColStyle5 27 4 4" xfId="39327"/>
    <cellStyle name="ColStyle5 27 5" xfId="39328"/>
    <cellStyle name="ColStyle5 27 6" xfId="39329"/>
    <cellStyle name="ColStyle5 27 6 2" xfId="39330"/>
    <cellStyle name="ColStyle5 27 6 3" xfId="39331"/>
    <cellStyle name="ColStyle5 27 7" xfId="39332"/>
    <cellStyle name="ColStyle5 27 7 2" xfId="39333"/>
    <cellStyle name="ColStyle5 27 8" xfId="39334"/>
    <cellStyle name="ColStyle5 27 9" xfId="39335"/>
    <cellStyle name="ColStyle5 28" xfId="39336"/>
    <cellStyle name="ColStyle5 28 2" xfId="39337"/>
    <cellStyle name="ColStyle5 28 2 2" xfId="39338"/>
    <cellStyle name="ColStyle5 28 2 2 2" xfId="39339"/>
    <cellStyle name="ColStyle5 28 2 2 2 2" xfId="39340"/>
    <cellStyle name="ColStyle5 28 2 2 2 3" xfId="39341"/>
    <cellStyle name="ColStyle5 28 2 2 3" xfId="39342"/>
    <cellStyle name="ColStyle5 28 2 2 4" xfId="39343"/>
    <cellStyle name="ColStyle5 28 2 3" xfId="39344"/>
    <cellStyle name="ColStyle5 28 2 3 2" xfId="39345"/>
    <cellStyle name="ColStyle5 28 2 3 3" xfId="39346"/>
    <cellStyle name="ColStyle5 28 2 4" xfId="39347"/>
    <cellStyle name="ColStyle5 28 2 4 2" xfId="39348"/>
    <cellStyle name="ColStyle5 28 2 5" xfId="39349"/>
    <cellStyle name="ColStyle5 28 3" xfId="39350"/>
    <cellStyle name="ColStyle5 28 3 2" xfId="39351"/>
    <cellStyle name="ColStyle5 28 3 2 2" xfId="39352"/>
    <cellStyle name="ColStyle5 28 3 2 3" xfId="39353"/>
    <cellStyle name="ColStyle5 28 3 3" xfId="39354"/>
    <cellStyle name="ColStyle5 28 3 4" xfId="39355"/>
    <cellStyle name="ColStyle5 28 4" xfId="39356"/>
    <cellStyle name="ColStyle5 28 4 2" xfId="39357"/>
    <cellStyle name="ColStyle5 28 4 2 2" xfId="39358"/>
    <cellStyle name="ColStyle5 28 4 2 3" xfId="39359"/>
    <cellStyle name="ColStyle5 28 4 3" xfId="39360"/>
    <cellStyle name="ColStyle5 28 4 4" xfId="39361"/>
    <cellStyle name="ColStyle5 28 5" xfId="39362"/>
    <cellStyle name="ColStyle5 28 5 2" xfId="39363"/>
    <cellStyle name="ColStyle5 28 5 3" xfId="39364"/>
    <cellStyle name="ColStyle5 28 6" xfId="39365"/>
    <cellStyle name="ColStyle5 28 6 2" xfId="39366"/>
    <cellStyle name="ColStyle5 28 7" xfId="39367"/>
    <cellStyle name="ColStyle5 28 8" xfId="39368"/>
    <cellStyle name="ColStyle5 29" xfId="39369"/>
    <cellStyle name="ColStyle5 29 2" xfId="39370"/>
    <cellStyle name="ColStyle5 29 2 2" xfId="39371"/>
    <cellStyle name="ColStyle5 29 2 2 2" xfId="39372"/>
    <cellStyle name="ColStyle5 29 2 2 2 2" xfId="39373"/>
    <cellStyle name="ColStyle5 29 2 2 2 3" xfId="39374"/>
    <cellStyle name="ColStyle5 29 2 2 3" xfId="39375"/>
    <cellStyle name="ColStyle5 29 2 2 4" xfId="39376"/>
    <cellStyle name="ColStyle5 29 2 3" xfId="39377"/>
    <cellStyle name="ColStyle5 29 2 3 2" xfId="39378"/>
    <cellStyle name="ColStyle5 29 2 3 3" xfId="39379"/>
    <cellStyle name="ColStyle5 29 2 4" xfId="39380"/>
    <cellStyle name="ColStyle5 29 2 4 2" xfId="39381"/>
    <cellStyle name="ColStyle5 29 2 5" xfId="39382"/>
    <cellStyle name="ColStyle5 29 3" xfId="39383"/>
    <cellStyle name="ColStyle5 29 3 2" xfId="39384"/>
    <cellStyle name="ColStyle5 29 3 2 2" xfId="39385"/>
    <cellStyle name="ColStyle5 29 3 2 3" xfId="39386"/>
    <cellStyle name="ColStyle5 29 3 3" xfId="39387"/>
    <cellStyle name="ColStyle5 29 3 4" xfId="39388"/>
    <cellStyle name="ColStyle5 29 4" xfId="39389"/>
    <cellStyle name="ColStyle5 29 4 2" xfId="39390"/>
    <cellStyle name="ColStyle5 29 4 2 2" xfId="39391"/>
    <cellStyle name="ColStyle5 29 4 2 3" xfId="39392"/>
    <cellStyle name="ColStyle5 29 4 3" xfId="39393"/>
    <cellStyle name="ColStyle5 29 4 4" xfId="39394"/>
    <cellStyle name="ColStyle5 29 5" xfId="39395"/>
    <cellStyle name="ColStyle5 29 5 2" xfId="39396"/>
    <cellStyle name="ColStyle5 29 5 3" xfId="39397"/>
    <cellStyle name="ColStyle5 29 6" xfId="39398"/>
    <cellStyle name="ColStyle5 29 6 2" xfId="39399"/>
    <cellStyle name="ColStyle5 29 7" xfId="39400"/>
    <cellStyle name="ColStyle5 29 8" xfId="39401"/>
    <cellStyle name="ColStyle5 3" xfId="39402"/>
    <cellStyle name="ColStyle5 3 10" xfId="39403"/>
    <cellStyle name="ColStyle5 3 10 2" xfId="39404"/>
    <cellStyle name="ColStyle5 3 10 2 2" xfId="39405"/>
    <cellStyle name="ColStyle5 3 10 2 3" xfId="39406"/>
    <cellStyle name="ColStyle5 3 10 3" xfId="39407"/>
    <cellStyle name="ColStyle5 3 10 4" xfId="39408"/>
    <cellStyle name="ColStyle5 3 10 5" xfId="39409"/>
    <cellStyle name="ColStyle5 3 11" xfId="39410"/>
    <cellStyle name="ColStyle5 3 11 2" xfId="39411"/>
    <cellStyle name="ColStyle5 3 11 2 2" xfId="39412"/>
    <cellStyle name="ColStyle5 3 11 2 3" xfId="39413"/>
    <cellStyle name="ColStyle5 3 11 3" xfId="39414"/>
    <cellStyle name="ColStyle5 3 11 4" xfId="39415"/>
    <cellStyle name="ColStyle5 3 11 5" xfId="39416"/>
    <cellStyle name="ColStyle5 3 12" xfId="39417"/>
    <cellStyle name="ColStyle5 3 12 2" xfId="39418"/>
    <cellStyle name="ColStyle5 3 12 2 2" xfId="39419"/>
    <cellStyle name="ColStyle5 3 12 2 3" xfId="39420"/>
    <cellStyle name="ColStyle5 3 12 3" xfId="39421"/>
    <cellStyle name="ColStyle5 3 12 4" xfId="39422"/>
    <cellStyle name="ColStyle5 3 12 5" xfId="39423"/>
    <cellStyle name="ColStyle5 3 13" xfId="39424"/>
    <cellStyle name="ColStyle5 3 13 2" xfId="39425"/>
    <cellStyle name="ColStyle5 3 13 2 2" xfId="39426"/>
    <cellStyle name="ColStyle5 3 13 2 3" xfId="39427"/>
    <cellStyle name="ColStyle5 3 13 3" xfId="39428"/>
    <cellStyle name="ColStyle5 3 13 4" xfId="39429"/>
    <cellStyle name="ColStyle5 3 13 5" xfId="39430"/>
    <cellStyle name="ColStyle5 3 14" xfId="39431"/>
    <cellStyle name="ColStyle5 3 14 2" xfId="39432"/>
    <cellStyle name="ColStyle5 3 14 2 2" xfId="39433"/>
    <cellStyle name="ColStyle5 3 14 2 3" xfId="39434"/>
    <cellStyle name="ColStyle5 3 14 3" xfId="39435"/>
    <cellStyle name="ColStyle5 3 14 4" xfId="39436"/>
    <cellStyle name="ColStyle5 3 14 5" xfId="39437"/>
    <cellStyle name="ColStyle5 3 15" xfId="39438"/>
    <cellStyle name="ColStyle5 3 15 2" xfId="39439"/>
    <cellStyle name="ColStyle5 3 15 2 2" xfId="39440"/>
    <cellStyle name="ColStyle5 3 15 2 3" xfId="39441"/>
    <cellStyle name="ColStyle5 3 15 3" xfId="39442"/>
    <cellStyle name="ColStyle5 3 15 4" xfId="39443"/>
    <cellStyle name="ColStyle5 3 15 5" xfId="39444"/>
    <cellStyle name="ColStyle5 3 16" xfId="39445"/>
    <cellStyle name="ColStyle5 3 16 2" xfId="39446"/>
    <cellStyle name="ColStyle5 3 16 2 2" xfId="39447"/>
    <cellStyle name="ColStyle5 3 16 2 3" xfId="39448"/>
    <cellStyle name="ColStyle5 3 16 3" xfId="39449"/>
    <cellStyle name="ColStyle5 3 16 4" xfId="39450"/>
    <cellStyle name="ColStyle5 3 16 5" xfId="39451"/>
    <cellStyle name="ColStyle5 3 17" xfId="39452"/>
    <cellStyle name="ColStyle5 3 17 2" xfId="39453"/>
    <cellStyle name="ColStyle5 3 17 2 2" xfId="39454"/>
    <cellStyle name="ColStyle5 3 17 2 3" xfId="39455"/>
    <cellStyle name="ColStyle5 3 17 3" xfId="39456"/>
    <cellStyle name="ColStyle5 3 17 4" xfId="39457"/>
    <cellStyle name="ColStyle5 3 17 5" xfId="39458"/>
    <cellStyle name="ColStyle5 3 18" xfId="39459"/>
    <cellStyle name="ColStyle5 3 18 2" xfId="39460"/>
    <cellStyle name="ColStyle5 3 18 2 2" xfId="39461"/>
    <cellStyle name="ColStyle5 3 18 2 3" xfId="39462"/>
    <cellStyle name="ColStyle5 3 18 3" xfId="39463"/>
    <cellStyle name="ColStyle5 3 18 4" xfId="39464"/>
    <cellStyle name="ColStyle5 3 18 5" xfId="39465"/>
    <cellStyle name="ColStyle5 3 19" xfId="39466"/>
    <cellStyle name="ColStyle5 3 19 2" xfId="39467"/>
    <cellStyle name="ColStyle5 3 19 2 2" xfId="39468"/>
    <cellStyle name="ColStyle5 3 19 2 3" xfId="39469"/>
    <cellStyle name="ColStyle5 3 19 3" xfId="39470"/>
    <cellStyle name="ColStyle5 3 19 4" xfId="39471"/>
    <cellStyle name="ColStyle5 3 19 5" xfId="39472"/>
    <cellStyle name="ColStyle5 3 2" xfId="39473"/>
    <cellStyle name="ColStyle5 3 2 10" xfId="39474"/>
    <cellStyle name="ColStyle5 3 2 10 2" xfId="39475"/>
    <cellStyle name="ColStyle5 3 2 10 2 2" xfId="39476"/>
    <cellStyle name="ColStyle5 3 2 10 2 3" xfId="39477"/>
    <cellStyle name="ColStyle5 3 2 10 3" xfId="39478"/>
    <cellStyle name="ColStyle5 3 2 10 4" xfId="39479"/>
    <cellStyle name="ColStyle5 3 2 10 5" xfId="39480"/>
    <cellStyle name="ColStyle5 3 2 11" xfId="39481"/>
    <cellStyle name="ColStyle5 3 2 11 2" xfId="39482"/>
    <cellStyle name="ColStyle5 3 2 11 2 2" xfId="39483"/>
    <cellStyle name="ColStyle5 3 2 11 2 3" xfId="39484"/>
    <cellStyle name="ColStyle5 3 2 11 3" xfId="39485"/>
    <cellStyle name="ColStyle5 3 2 11 4" xfId="39486"/>
    <cellStyle name="ColStyle5 3 2 11 5" xfId="39487"/>
    <cellStyle name="ColStyle5 3 2 12" xfId="39488"/>
    <cellStyle name="ColStyle5 3 2 12 2" xfId="39489"/>
    <cellStyle name="ColStyle5 3 2 12 2 2" xfId="39490"/>
    <cellStyle name="ColStyle5 3 2 12 2 3" xfId="39491"/>
    <cellStyle name="ColStyle5 3 2 12 3" xfId="39492"/>
    <cellStyle name="ColStyle5 3 2 12 4" xfId="39493"/>
    <cellStyle name="ColStyle5 3 2 12 5" xfId="39494"/>
    <cellStyle name="ColStyle5 3 2 13" xfId="39495"/>
    <cellStyle name="ColStyle5 3 2 13 2" xfId="39496"/>
    <cellStyle name="ColStyle5 3 2 13 2 2" xfId="39497"/>
    <cellStyle name="ColStyle5 3 2 13 2 3" xfId="39498"/>
    <cellStyle name="ColStyle5 3 2 13 3" xfId="39499"/>
    <cellStyle name="ColStyle5 3 2 13 4" xfId="39500"/>
    <cellStyle name="ColStyle5 3 2 13 5" xfId="39501"/>
    <cellStyle name="ColStyle5 3 2 14" xfId="39502"/>
    <cellStyle name="ColStyle5 3 2 14 2" xfId="39503"/>
    <cellStyle name="ColStyle5 3 2 14 2 2" xfId="39504"/>
    <cellStyle name="ColStyle5 3 2 14 2 3" xfId="39505"/>
    <cellStyle name="ColStyle5 3 2 14 3" xfId="39506"/>
    <cellStyle name="ColStyle5 3 2 14 4" xfId="39507"/>
    <cellStyle name="ColStyle5 3 2 14 5" xfId="39508"/>
    <cellStyle name="ColStyle5 3 2 15" xfId="39509"/>
    <cellStyle name="ColStyle5 3 2 15 2" xfId="39510"/>
    <cellStyle name="ColStyle5 3 2 15 2 2" xfId="39511"/>
    <cellStyle name="ColStyle5 3 2 15 2 3" xfId="39512"/>
    <cellStyle name="ColStyle5 3 2 15 3" xfId="39513"/>
    <cellStyle name="ColStyle5 3 2 15 4" xfId="39514"/>
    <cellStyle name="ColStyle5 3 2 15 5" xfId="39515"/>
    <cellStyle name="ColStyle5 3 2 16" xfId="39516"/>
    <cellStyle name="ColStyle5 3 2 16 2" xfId="39517"/>
    <cellStyle name="ColStyle5 3 2 16 2 2" xfId="39518"/>
    <cellStyle name="ColStyle5 3 2 16 2 3" xfId="39519"/>
    <cellStyle name="ColStyle5 3 2 16 3" xfId="39520"/>
    <cellStyle name="ColStyle5 3 2 16 4" xfId="39521"/>
    <cellStyle name="ColStyle5 3 2 16 5" xfId="39522"/>
    <cellStyle name="ColStyle5 3 2 17" xfId="39523"/>
    <cellStyle name="ColStyle5 3 2 17 2" xfId="39524"/>
    <cellStyle name="ColStyle5 3 2 17 2 2" xfId="39525"/>
    <cellStyle name="ColStyle5 3 2 17 2 3" xfId="39526"/>
    <cellStyle name="ColStyle5 3 2 17 3" xfId="39527"/>
    <cellStyle name="ColStyle5 3 2 17 4" xfId="39528"/>
    <cellStyle name="ColStyle5 3 2 17 5" xfId="39529"/>
    <cellStyle name="ColStyle5 3 2 18" xfId="39530"/>
    <cellStyle name="ColStyle5 3 2 18 2" xfId="39531"/>
    <cellStyle name="ColStyle5 3 2 18 2 2" xfId="39532"/>
    <cellStyle name="ColStyle5 3 2 18 2 3" xfId="39533"/>
    <cellStyle name="ColStyle5 3 2 18 3" xfId="39534"/>
    <cellStyle name="ColStyle5 3 2 18 4" xfId="39535"/>
    <cellStyle name="ColStyle5 3 2 18 5" xfId="39536"/>
    <cellStyle name="ColStyle5 3 2 19" xfId="39537"/>
    <cellStyle name="ColStyle5 3 2 19 2" xfId="39538"/>
    <cellStyle name="ColStyle5 3 2 19 2 2" xfId="39539"/>
    <cellStyle name="ColStyle5 3 2 19 2 3" xfId="39540"/>
    <cellStyle name="ColStyle5 3 2 19 3" xfId="39541"/>
    <cellStyle name="ColStyle5 3 2 19 4" xfId="39542"/>
    <cellStyle name="ColStyle5 3 2 19 5" xfId="39543"/>
    <cellStyle name="ColStyle5 3 2 2" xfId="39544"/>
    <cellStyle name="ColStyle5 3 2 2 2" xfId="39545"/>
    <cellStyle name="ColStyle5 3 2 2 2 2" xfId="39546"/>
    <cellStyle name="ColStyle5 3 2 2 2 2 2" xfId="39547"/>
    <cellStyle name="ColStyle5 3 2 2 2 2 3" xfId="39548"/>
    <cellStyle name="ColStyle5 3 2 2 2 3" xfId="39549"/>
    <cellStyle name="ColStyle5 3 2 2 2 4" xfId="39550"/>
    <cellStyle name="ColStyle5 3 2 2 3" xfId="39551"/>
    <cellStyle name="ColStyle5 3 2 2 3 2" xfId="39552"/>
    <cellStyle name="ColStyle5 3 2 2 3 3" xfId="39553"/>
    <cellStyle name="ColStyle5 3 2 2 4" xfId="39554"/>
    <cellStyle name="ColStyle5 3 2 2 5" xfId="39555"/>
    <cellStyle name="ColStyle5 3 2 2 6" xfId="39556"/>
    <cellStyle name="ColStyle5 3 2 20" xfId="39557"/>
    <cellStyle name="ColStyle5 3 2 20 2" xfId="39558"/>
    <cellStyle name="ColStyle5 3 2 20 2 2" xfId="39559"/>
    <cellStyle name="ColStyle5 3 2 20 2 3" xfId="39560"/>
    <cellStyle name="ColStyle5 3 2 20 3" xfId="39561"/>
    <cellStyle name="ColStyle5 3 2 20 4" xfId="39562"/>
    <cellStyle name="ColStyle5 3 2 20 5" xfId="39563"/>
    <cellStyle name="ColStyle5 3 2 21" xfId="39564"/>
    <cellStyle name="ColStyle5 3 2 21 2" xfId="39565"/>
    <cellStyle name="ColStyle5 3 2 21 2 2" xfId="39566"/>
    <cellStyle name="ColStyle5 3 2 21 2 3" xfId="39567"/>
    <cellStyle name="ColStyle5 3 2 21 3" xfId="39568"/>
    <cellStyle name="ColStyle5 3 2 21 4" xfId="39569"/>
    <cellStyle name="ColStyle5 3 2 21 5" xfId="39570"/>
    <cellStyle name="ColStyle5 3 2 22" xfId="39571"/>
    <cellStyle name="ColStyle5 3 2 22 2" xfId="39572"/>
    <cellStyle name="ColStyle5 3 2 22 2 2" xfId="39573"/>
    <cellStyle name="ColStyle5 3 2 22 2 3" xfId="39574"/>
    <cellStyle name="ColStyle5 3 2 22 3" xfId="39575"/>
    <cellStyle name="ColStyle5 3 2 22 4" xfId="39576"/>
    <cellStyle name="ColStyle5 3 2 23" xfId="39577"/>
    <cellStyle name="ColStyle5 3 2 23 2" xfId="39578"/>
    <cellStyle name="ColStyle5 3 2 23 3" xfId="39579"/>
    <cellStyle name="ColStyle5 3 2 24" xfId="39580"/>
    <cellStyle name="ColStyle5 3 2 24 2" xfId="39581"/>
    <cellStyle name="ColStyle5 3 2 24 3" xfId="39582"/>
    <cellStyle name="ColStyle5 3 2 25" xfId="39583"/>
    <cellStyle name="ColStyle5 3 2 25 2" xfId="39584"/>
    <cellStyle name="ColStyle5 3 2 26" xfId="39585"/>
    <cellStyle name="ColStyle5 3 2 27" xfId="39586"/>
    <cellStyle name="ColStyle5 3 2 28" xfId="39587"/>
    <cellStyle name="ColStyle5 3 2 29" xfId="39588"/>
    <cellStyle name="ColStyle5 3 2 3" xfId="39589"/>
    <cellStyle name="ColStyle5 3 2 3 2" xfId="39590"/>
    <cellStyle name="ColStyle5 3 2 3 2 2" xfId="39591"/>
    <cellStyle name="ColStyle5 3 2 3 2 3" xfId="39592"/>
    <cellStyle name="ColStyle5 3 2 3 3" xfId="39593"/>
    <cellStyle name="ColStyle5 3 2 3 4" xfId="39594"/>
    <cellStyle name="ColStyle5 3 2 3 5" xfId="39595"/>
    <cellStyle name="ColStyle5 3 2 30" xfId="39596"/>
    <cellStyle name="ColStyle5 3 2 4" xfId="39597"/>
    <cellStyle name="ColStyle5 3 2 4 2" xfId="39598"/>
    <cellStyle name="ColStyle5 3 2 4 2 2" xfId="39599"/>
    <cellStyle name="ColStyle5 3 2 4 2 3" xfId="39600"/>
    <cellStyle name="ColStyle5 3 2 4 3" xfId="39601"/>
    <cellStyle name="ColStyle5 3 2 4 4" xfId="39602"/>
    <cellStyle name="ColStyle5 3 2 4 5" xfId="39603"/>
    <cellStyle name="ColStyle5 3 2 5" xfId="39604"/>
    <cellStyle name="ColStyle5 3 2 5 2" xfId="39605"/>
    <cellStyle name="ColStyle5 3 2 5 2 2" xfId="39606"/>
    <cellStyle name="ColStyle5 3 2 5 2 3" xfId="39607"/>
    <cellStyle name="ColStyle5 3 2 5 3" xfId="39608"/>
    <cellStyle name="ColStyle5 3 2 5 4" xfId="39609"/>
    <cellStyle name="ColStyle5 3 2 5 5" xfId="39610"/>
    <cellStyle name="ColStyle5 3 2 6" xfId="39611"/>
    <cellStyle name="ColStyle5 3 2 6 2" xfId="39612"/>
    <cellStyle name="ColStyle5 3 2 6 2 2" xfId="39613"/>
    <cellStyle name="ColStyle5 3 2 6 2 3" xfId="39614"/>
    <cellStyle name="ColStyle5 3 2 6 3" xfId="39615"/>
    <cellStyle name="ColStyle5 3 2 6 4" xfId="39616"/>
    <cellStyle name="ColStyle5 3 2 6 5" xfId="39617"/>
    <cellStyle name="ColStyle5 3 2 7" xfId="39618"/>
    <cellStyle name="ColStyle5 3 2 7 2" xfId="39619"/>
    <cellStyle name="ColStyle5 3 2 7 2 2" xfId="39620"/>
    <cellStyle name="ColStyle5 3 2 7 2 3" xfId="39621"/>
    <cellStyle name="ColStyle5 3 2 7 3" xfId="39622"/>
    <cellStyle name="ColStyle5 3 2 7 4" xfId="39623"/>
    <cellStyle name="ColStyle5 3 2 7 5" xfId="39624"/>
    <cellStyle name="ColStyle5 3 2 8" xfId="39625"/>
    <cellStyle name="ColStyle5 3 2 8 2" xfId="39626"/>
    <cellStyle name="ColStyle5 3 2 8 2 2" xfId="39627"/>
    <cellStyle name="ColStyle5 3 2 8 2 3" xfId="39628"/>
    <cellStyle name="ColStyle5 3 2 8 3" xfId="39629"/>
    <cellStyle name="ColStyle5 3 2 8 4" xfId="39630"/>
    <cellStyle name="ColStyle5 3 2 8 5" xfId="39631"/>
    <cellStyle name="ColStyle5 3 2 9" xfId="39632"/>
    <cellStyle name="ColStyle5 3 2 9 2" xfId="39633"/>
    <cellStyle name="ColStyle5 3 2 9 2 2" xfId="39634"/>
    <cellStyle name="ColStyle5 3 2 9 2 3" xfId="39635"/>
    <cellStyle name="ColStyle5 3 2 9 3" xfId="39636"/>
    <cellStyle name="ColStyle5 3 2 9 4" xfId="39637"/>
    <cellStyle name="ColStyle5 3 2 9 5" xfId="39638"/>
    <cellStyle name="ColStyle5 3 20" xfId="39639"/>
    <cellStyle name="ColStyle5 3 20 2" xfId="39640"/>
    <cellStyle name="ColStyle5 3 20 2 2" xfId="39641"/>
    <cellStyle name="ColStyle5 3 20 2 3" xfId="39642"/>
    <cellStyle name="ColStyle5 3 20 3" xfId="39643"/>
    <cellStyle name="ColStyle5 3 20 4" xfId="39644"/>
    <cellStyle name="ColStyle5 3 20 5" xfId="39645"/>
    <cellStyle name="ColStyle5 3 21" xfId="39646"/>
    <cellStyle name="ColStyle5 3 21 2" xfId="39647"/>
    <cellStyle name="ColStyle5 3 21 2 2" xfId="39648"/>
    <cellStyle name="ColStyle5 3 21 2 3" xfId="39649"/>
    <cellStyle name="ColStyle5 3 21 3" xfId="39650"/>
    <cellStyle name="ColStyle5 3 21 4" xfId="39651"/>
    <cellStyle name="ColStyle5 3 21 5" xfId="39652"/>
    <cellStyle name="ColStyle5 3 22" xfId="39653"/>
    <cellStyle name="ColStyle5 3 22 2" xfId="39654"/>
    <cellStyle name="ColStyle5 3 22 2 2" xfId="39655"/>
    <cellStyle name="ColStyle5 3 22 2 3" xfId="39656"/>
    <cellStyle name="ColStyle5 3 22 3" xfId="39657"/>
    <cellStyle name="ColStyle5 3 22 4" xfId="39658"/>
    <cellStyle name="ColStyle5 3 22 5" xfId="39659"/>
    <cellStyle name="ColStyle5 3 23" xfId="39660"/>
    <cellStyle name="ColStyle5 3 23 2" xfId="39661"/>
    <cellStyle name="ColStyle5 3 23 2 2" xfId="39662"/>
    <cellStyle name="ColStyle5 3 23 2 3" xfId="39663"/>
    <cellStyle name="ColStyle5 3 23 3" xfId="39664"/>
    <cellStyle name="ColStyle5 3 23 4" xfId="39665"/>
    <cellStyle name="ColStyle5 3 23 5" xfId="39666"/>
    <cellStyle name="ColStyle5 3 24" xfId="39667"/>
    <cellStyle name="ColStyle5 3 24 2" xfId="39668"/>
    <cellStyle name="ColStyle5 3 24 2 2" xfId="39669"/>
    <cellStyle name="ColStyle5 3 24 2 3" xfId="39670"/>
    <cellStyle name="ColStyle5 3 24 3" xfId="39671"/>
    <cellStyle name="ColStyle5 3 24 4" xfId="39672"/>
    <cellStyle name="ColStyle5 3 24 5" xfId="39673"/>
    <cellStyle name="ColStyle5 3 25" xfId="39674"/>
    <cellStyle name="ColStyle5 3 25 2" xfId="39675"/>
    <cellStyle name="ColStyle5 3 25 2 2" xfId="39676"/>
    <cellStyle name="ColStyle5 3 25 2 3" xfId="39677"/>
    <cellStyle name="ColStyle5 3 25 3" xfId="39678"/>
    <cellStyle name="ColStyle5 3 25 4" xfId="39679"/>
    <cellStyle name="ColStyle5 3 26" xfId="39680"/>
    <cellStyle name="ColStyle5 3 26 2" xfId="39681"/>
    <cellStyle name="ColStyle5 3 26 3" xfId="39682"/>
    <cellStyle name="ColStyle5 3 27" xfId="39683"/>
    <cellStyle name="ColStyle5 3 27 2" xfId="39684"/>
    <cellStyle name="ColStyle5 3 27 3" xfId="39685"/>
    <cellStyle name="ColStyle5 3 28" xfId="39686"/>
    <cellStyle name="ColStyle5 3 28 2" xfId="39687"/>
    <cellStyle name="ColStyle5 3 28 3" xfId="39688"/>
    <cellStyle name="ColStyle5 3 29" xfId="39689"/>
    <cellStyle name="ColStyle5 3 29 2" xfId="39690"/>
    <cellStyle name="ColStyle5 3 3" xfId="39691"/>
    <cellStyle name="ColStyle5 3 3 10" xfId="39692"/>
    <cellStyle name="ColStyle5 3 3 10 2" xfId="39693"/>
    <cellStyle name="ColStyle5 3 3 10 2 2" xfId="39694"/>
    <cellStyle name="ColStyle5 3 3 10 2 3" xfId="39695"/>
    <cellStyle name="ColStyle5 3 3 10 3" xfId="39696"/>
    <cellStyle name="ColStyle5 3 3 10 4" xfId="39697"/>
    <cellStyle name="ColStyle5 3 3 10 5" xfId="39698"/>
    <cellStyle name="ColStyle5 3 3 11" xfId="39699"/>
    <cellStyle name="ColStyle5 3 3 11 2" xfId="39700"/>
    <cellStyle name="ColStyle5 3 3 11 2 2" xfId="39701"/>
    <cellStyle name="ColStyle5 3 3 11 2 3" xfId="39702"/>
    <cellStyle name="ColStyle5 3 3 11 3" xfId="39703"/>
    <cellStyle name="ColStyle5 3 3 11 4" xfId="39704"/>
    <cellStyle name="ColStyle5 3 3 11 5" xfId="39705"/>
    <cellStyle name="ColStyle5 3 3 12" xfId="39706"/>
    <cellStyle name="ColStyle5 3 3 12 2" xfId="39707"/>
    <cellStyle name="ColStyle5 3 3 12 2 2" xfId="39708"/>
    <cellStyle name="ColStyle5 3 3 12 2 3" xfId="39709"/>
    <cellStyle name="ColStyle5 3 3 12 3" xfId="39710"/>
    <cellStyle name="ColStyle5 3 3 12 4" xfId="39711"/>
    <cellStyle name="ColStyle5 3 3 12 5" xfId="39712"/>
    <cellStyle name="ColStyle5 3 3 13" xfId="39713"/>
    <cellStyle name="ColStyle5 3 3 13 2" xfId="39714"/>
    <cellStyle name="ColStyle5 3 3 13 2 2" xfId="39715"/>
    <cellStyle name="ColStyle5 3 3 13 2 3" xfId="39716"/>
    <cellStyle name="ColStyle5 3 3 13 3" xfId="39717"/>
    <cellStyle name="ColStyle5 3 3 13 4" xfId="39718"/>
    <cellStyle name="ColStyle5 3 3 13 5" xfId="39719"/>
    <cellStyle name="ColStyle5 3 3 14" xfId="39720"/>
    <cellStyle name="ColStyle5 3 3 14 2" xfId="39721"/>
    <cellStyle name="ColStyle5 3 3 14 2 2" xfId="39722"/>
    <cellStyle name="ColStyle5 3 3 14 2 3" xfId="39723"/>
    <cellStyle name="ColStyle5 3 3 14 3" xfId="39724"/>
    <cellStyle name="ColStyle5 3 3 14 4" xfId="39725"/>
    <cellStyle name="ColStyle5 3 3 14 5" xfId="39726"/>
    <cellStyle name="ColStyle5 3 3 15" xfId="39727"/>
    <cellStyle name="ColStyle5 3 3 15 2" xfId="39728"/>
    <cellStyle name="ColStyle5 3 3 15 2 2" xfId="39729"/>
    <cellStyle name="ColStyle5 3 3 15 2 3" xfId="39730"/>
    <cellStyle name="ColStyle5 3 3 15 3" xfId="39731"/>
    <cellStyle name="ColStyle5 3 3 15 4" xfId="39732"/>
    <cellStyle name="ColStyle5 3 3 15 5" xfId="39733"/>
    <cellStyle name="ColStyle5 3 3 16" xfId="39734"/>
    <cellStyle name="ColStyle5 3 3 16 2" xfId="39735"/>
    <cellStyle name="ColStyle5 3 3 16 2 2" xfId="39736"/>
    <cellStyle name="ColStyle5 3 3 16 2 3" xfId="39737"/>
    <cellStyle name="ColStyle5 3 3 16 3" xfId="39738"/>
    <cellStyle name="ColStyle5 3 3 16 4" xfId="39739"/>
    <cellStyle name="ColStyle5 3 3 16 5" xfId="39740"/>
    <cellStyle name="ColStyle5 3 3 17" xfId="39741"/>
    <cellStyle name="ColStyle5 3 3 17 2" xfId="39742"/>
    <cellStyle name="ColStyle5 3 3 17 2 2" xfId="39743"/>
    <cellStyle name="ColStyle5 3 3 17 2 3" xfId="39744"/>
    <cellStyle name="ColStyle5 3 3 17 3" xfId="39745"/>
    <cellStyle name="ColStyle5 3 3 17 4" xfId="39746"/>
    <cellStyle name="ColStyle5 3 3 17 5" xfId="39747"/>
    <cellStyle name="ColStyle5 3 3 18" xfId="39748"/>
    <cellStyle name="ColStyle5 3 3 18 2" xfId="39749"/>
    <cellStyle name="ColStyle5 3 3 18 2 2" xfId="39750"/>
    <cellStyle name="ColStyle5 3 3 18 2 3" xfId="39751"/>
    <cellStyle name="ColStyle5 3 3 18 3" xfId="39752"/>
    <cellStyle name="ColStyle5 3 3 18 4" xfId="39753"/>
    <cellStyle name="ColStyle5 3 3 18 5" xfId="39754"/>
    <cellStyle name="ColStyle5 3 3 19" xfId="39755"/>
    <cellStyle name="ColStyle5 3 3 19 2" xfId="39756"/>
    <cellStyle name="ColStyle5 3 3 19 2 2" xfId="39757"/>
    <cellStyle name="ColStyle5 3 3 19 2 3" xfId="39758"/>
    <cellStyle name="ColStyle5 3 3 19 3" xfId="39759"/>
    <cellStyle name="ColStyle5 3 3 19 4" xfId="39760"/>
    <cellStyle name="ColStyle5 3 3 19 5" xfId="39761"/>
    <cellStyle name="ColStyle5 3 3 2" xfId="39762"/>
    <cellStyle name="ColStyle5 3 3 2 2" xfId="39763"/>
    <cellStyle name="ColStyle5 3 3 2 2 2" xfId="39764"/>
    <cellStyle name="ColStyle5 3 3 2 2 3" xfId="39765"/>
    <cellStyle name="ColStyle5 3 3 2 3" xfId="39766"/>
    <cellStyle name="ColStyle5 3 3 2 4" xfId="39767"/>
    <cellStyle name="ColStyle5 3 3 2 5" xfId="39768"/>
    <cellStyle name="ColStyle5 3 3 20" xfId="39769"/>
    <cellStyle name="ColStyle5 3 3 20 2" xfId="39770"/>
    <cellStyle name="ColStyle5 3 3 20 2 2" xfId="39771"/>
    <cellStyle name="ColStyle5 3 3 20 2 3" xfId="39772"/>
    <cellStyle name="ColStyle5 3 3 20 3" xfId="39773"/>
    <cellStyle name="ColStyle5 3 3 20 4" xfId="39774"/>
    <cellStyle name="ColStyle5 3 3 20 5" xfId="39775"/>
    <cellStyle name="ColStyle5 3 3 21" xfId="39776"/>
    <cellStyle name="ColStyle5 3 3 21 2" xfId="39777"/>
    <cellStyle name="ColStyle5 3 3 21 2 2" xfId="39778"/>
    <cellStyle name="ColStyle5 3 3 21 2 3" xfId="39779"/>
    <cellStyle name="ColStyle5 3 3 21 3" xfId="39780"/>
    <cellStyle name="ColStyle5 3 3 21 4" xfId="39781"/>
    <cellStyle name="ColStyle5 3 3 21 5" xfId="39782"/>
    <cellStyle name="ColStyle5 3 3 22" xfId="39783"/>
    <cellStyle name="ColStyle5 3 3 22 2" xfId="39784"/>
    <cellStyle name="ColStyle5 3 3 22 2 2" xfId="39785"/>
    <cellStyle name="ColStyle5 3 3 22 2 3" xfId="39786"/>
    <cellStyle name="ColStyle5 3 3 22 3" xfId="39787"/>
    <cellStyle name="ColStyle5 3 3 22 4" xfId="39788"/>
    <cellStyle name="ColStyle5 3 3 23" xfId="39789"/>
    <cellStyle name="ColStyle5 3 3 23 2" xfId="39790"/>
    <cellStyle name="ColStyle5 3 3 23 3" xfId="39791"/>
    <cellStyle name="ColStyle5 3 3 24" xfId="39792"/>
    <cellStyle name="ColStyle5 3 3 24 2" xfId="39793"/>
    <cellStyle name="ColStyle5 3 3 25" xfId="39794"/>
    <cellStyle name="ColStyle5 3 3 25 2" xfId="39795"/>
    <cellStyle name="ColStyle5 3 3 26" xfId="39796"/>
    <cellStyle name="ColStyle5 3 3 27" xfId="39797"/>
    <cellStyle name="ColStyle5 3 3 28" xfId="39798"/>
    <cellStyle name="ColStyle5 3 3 29" xfId="39799"/>
    <cellStyle name="ColStyle5 3 3 3" xfId="39800"/>
    <cellStyle name="ColStyle5 3 3 3 2" xfId="39801"/>
    <cellStyle name="ColStyle5 3 3 3 2 2" xfId="39802"/>
    <cellStyle name="ColStyle5 3 3 3 2 3" xfId="39803"/>
    <cellStyle name="ColStyle5 3 3 3 3" xfId="39804"/>
    <cellStyle name="ColStyle5 3 3 3 4" xfId="39805"/>
    <cellStyle name="ColStyle5 3 3 3 5" xfId="39806"/>
    <cellStyle name="ColStyle5 3 3 30" xfId="39807"/>
    <cellStyle name="ColStyle5 3 3 4" xfId="39808"/>
    <cellStyle name="ColStyle5 3 3 4 2" xfId="39809"/>
    <cellStyle name="ColStyle5 3 3 4 2 2" xfId="39810"/>
    <cellStyle name="ColStyle5 3 3 4 2 3" xfId="39811"/>
    <cellStyle name="ColStyle5 3 3 4 3" xfId="39812"/>
    <cellStyle name="ColStyle5 3 3 4 4" xfId="39813"/>
    <cellStyle name="ColStyle5 3 3 4 5" xfId="39814"/>
    <cellStyle name="ColStyle5 3 3 5" xfId="39815"/>
    <cellStyle name="ColStyle5 3 3 5 2" xfId="39816"/>
    <cellStyle name="ColStyle5 3 3 5 2 2" xfId="39817"/>
    <cellStyle name="ColStyle5 3 3 5 2 3" xfId="39818"/>
    <cellStyle name="ColStyle5 3 3 5 3" xfId="39819"/>
    <cellStyle name="ColStyle5 3 3 5 4" xfId="39820"/>
    <cellStyle name="ColStyle5 3 3 5 5" xfId="39821"/>
    <cellStyle name="ColStyle5 3 3 6" xfId="39822"/>
    <cellStyle name="ColStyle5 3 3 6 2" xfId="39823"/>
    <cellStyle name="ColStyle5 3 3 6 2 2" xfId="39824"/>
    <cellStyle name="ColStyle5 3 3 6 2 3" xfId="39825"/>
    <cellStyle name="ColStyle5 3 3 6 3" xfId="39826"/>
    <cellStyle name="ColStyle5 3 3 6 4" xfId="39827"/>
    <cellStyle name="ColStyle5 3 3 6 5" xfId="39828"/>
    <cellStyle name="ColStyle5 3 3 7" xfId="39829"/>
    <cellStyle name="ColStyle5 3 3 7 2" xfId="39830"/>
    <cellStyle name="ColStyle5 3 3 7 2 2" xfId="39831"/>
    <cellStyle name="ColStyle5 3 3 7 2 3" xfId="39832"/>
    <cellStyle name="ColStyle5 3 3 7 3" xfId="39833"/>
    <cellStyle name="ColStyle5 3 3 7 4" xfId="39834"/>
    <cellStyle name="ColStyle5 3 3 7 5" xfId="39835"/>
    <cellStyle name="ColStyle5 3 3 8" xfId="39836"/>
    <cellStyle name="ColStyle5 3 3 8 2" xfId="39837"/>
    <cellStyle name="ColStyle5 3 3 8 2 2" xfId="39838"/>
    <cellStyle name="ColStyle5 3 3 8 2 3" xfId="39839"/>
    <cellStyle name="ColStyle5 3 3 8 3" xfId="39840"/>
    <cellStyle name="ColStyle5 3 3 8 4" xfId="39841"/>
    <cellStyle name="ColStyle5 3 3 8 5" xfId="39842"/>
    <cellStyle name="ColStyle5 3 3 9" xfId="39843"/>
    <cellStyle name="ColStyle5 3 3 9 2" xfId="39844"/>
    <cellStyle name="ColStyle5 3 3 9 2 2" xfId="39845"/>
    <cellStyle name="ColStyle5 3 3 9 2 3" xfId="39846"/>
    <cellStyle name="ColStyle5 3 3 9 3" xfId="39847"/>
    <cellStyle name="ColStyle5 3 3 9 4" xfId="39848"/>
    <cellStyle name="ColStyle5 3 3 9 5" xfId="39849"/>
    <cellStyle name="ColStyle5 3 30" xfId="39850"/>
    <cellStyle name="ColStyle5 3 30 2" xfId="39851"/>
    <cellStyle name="ColStyle5 3 31" xfId="39852"/>
    <cellStyle name="ColStyle5 3 32" xfId="39853"/>
    <cellStyle name="ColStyle5 3 33" xfId="39854"/>
    <cellStyle name="ColStyle5 3 34" xfId="39855"/>
    <cellStyle name="ColStyle5 3 35" xfId="39856"/>
    <cellStyle name="ColStyle5 3 4" xfId="39857"/>
    <cellStyle name="ColStyle5 3 4 10" xfId="39858"/>
    <cellStyle name="ColStyle5 3 4 10 2" xfId="39859"/>
    <cellStyle name="ColStyle5 3 4 10 2 2" xfId="39860"/>
    <cellStyle name="ColStyle5 3 4 10 2 3" xfId="39861"/>
    <cellStyle name="ColStyle5 3 4 10 3" xfId="39862"/>
    <cellStyle name="ColStyle5 3 4 10 4" xfId="39863"/>
    <cellStyle name="ColStyle5 3 4 10 5" xfId="39864"/>
    <cellStyle name="ColStyle5 3 4 11" xfId="39865"/>
    <cellStyle name="ColStyle5 3 4 11 2" xfId="39866"/>
    <cellStyle name="ColStyle5 3 4 11 2 2" xfId="39867"/>
    <cellStyle name="ColStyle5 3 4 11 2 3" xfId="39868"/>
    <cellStyle name="ColStyle5 3 4 11 3" xfId="39869"/>
    <cellStyle name="ColStyle5 3 4 11 4" xfId="39870"/>
    <cellStyle name="ColStyle5 3 4 11 5" xfId="39871"/>
    <cellStyle name="ColStyle5 3 4 12" xfId="39872"/>
    <cellStyle name="ColStyle5 3 4 12 2" xfId="39873"/>
    <cellStyle name="ColStyle5 3 4 12 2 2" xfId="39874"/>
    <cellStyle name="ColStyle5 3 4 12 2 3" xfId="39875"/>
    <cellStyle name="ColStyle5 3 4 12 3" xfId="39876"/>
    <cellStyle name="ColStyle5 3 4 12 4" xfId="39877"/>
    <cellStyle name="ColStyle5 3 4 12 5" xfId="39878"/>
    <cellStyle name="ColStyle5 3 4 13" xfId="39879"/>
    <cellStyle name="ColStyle5 3 4 13 2" xfId="39880"/>
    <cellStyle name="ColStyle5 3 4 13 2 2" xfId="39881"/>
    <cellStyle name="ColStyle5 3 4 13 2 3" xfId="39882"/>
    <cellStyle name="ColStyle5 3 4 13 3" xfId="39883"/>
    <cellStyle name="ColStyle5 3 4 13 4" xfId="39884"/>
    <cellStyle name="ColStyle5 3 4 13 5" xfId="39885"/>
    <cellStyle name="ColStyle5 3 4 14" xfId="39886"/>
    <cellStyle name="ColStyle5 3 4 14 2" xfId="39887"/>
    <cellStyle name="ColStyle5 3 4 14 2 2" xfId="39888"/>
    <cellStyle name="ColStyle5 3 4 14 2 3" xfId="39889"/>
    <cellStyle name="ColStyle5 3 4 14 3" xfId="39890"/>
    <cellStyle name="ColStyle5 3 4 14 4" xfId="39891"/>
    <cellStyle name="ColStyle5 3 4 14 5" xfId="39892"/>
    <cellStyle name="ColStyle5 3 4 15" xfId="39893"/>
    <cellStyle name="ColStyle5 3 4 15 2" xfId="39894"/>
    <cellStyle name="ColStyle5 3 4 15 2 2" xfId="39895"/>
    <cellStyle name="ColStyle5 3 4 15 2 3" xfId="39896"/>
    <cellStyle name="ColStyle5 3 4 15 3" xfId="39897"/>
    <cellStyle name="ColStyle5 3 4 15 4" xfId="39898"/>
    <cellStyle name="ColStyle5 3 4 15 5" xfId="39899"/>
    <cellStyle name="ColStyle5 3 4 16" xfId="39900"/>
    <cellStyle name="ColStyle5 3 4 16 2" xfId="39901"/>
    <cellStyle name="ColStyle5 3 4 16 2 2" xfId="39902"/>
    <cellStyle name="ColStyle5 3 4 16 2 3" xfId="39903"/>
    <cellStyle name="ColStyle5 3 4 16 3" xfId="39904"/>
    <cellStyle name="ColStyle5 3 4 16 4" xfId="39905"/>
    <cellStyle name="ColStyle5 3 4 16 5" xfId="39906"/>
    <cellStyle name="ColStyle5 3 4 17" xfId="39907"/>
    <cellStyle name="ColStyle5 3 4 17 2" xfId="39908"/>
    <cellStyle name="ColStyle5 3 4 17 2 2" xfId="39909"/>
    <cellStyle name="ColStyle5 3 4 17 2 3" xfId="39910"/>
    <cellStyle name="ColStyle5 3 4 17 3" xfId="39911"/>
    <cellStyle name="ColStyle5 3 4 17 4" xfId="39912"/>
    <cellStyle name="ColStyle5 3 4 17 5" xfId="39913"/>
    <cellStyle name="ColStyle5 3 4 18" xfId="39914"/>
    <cellStyle name="ColStyle5 3 4 18 2" xfId="39915"/>
    <cellStyle name="ColStyle5 3 4 18 2 2" xfId="39916"/>
    <cellStyle name="ColStyle5 3 4 18 2 3" xfId="39917"/>
    <cellStyle name="ColStyle5 3 4 18 3" xfId="39918"/>
    <cellStyle name="ColStyle5 3 4 18 4" xfId="39919"/>
    <cellStyle name="ColStyle5 3 4 18 5" xfId="39920"/>
    <cellStyle name="ColStyle5 3 4 19" xfId="39921"/>
    <cellStyle name="ColStyle5 3 4 19 2" xfId="39922"/>
    <cellStyle name="ColStyle5 3 4 19 2 2" xfId="39923"/>
    <cellStyle name="ColStyle5 3 4 19 2 3" xfId="39924"/>
    <cellStyle name="ColStyle5 3 4 19 3" xfId="39925"/>
    <cellStyle name="ColStyle5 3 4 19 4" xfId="39926"/>
    <cellStyle name="ColStyle5 3 4 19 5" xfId="39927"/>
    <cellStyle name="ColStyle5 3 4 2" xfId="39928"/>
    <cellStyle name="ColStyle5 3 4 2 2" xfId="39929"/>
    <cellStyle name="ColStyle5 3 4 2 2 2" xfId="39930"/>
    <cellStyle name="ColStyle5 3 4 2 2 3" xfId="39931"/>
    <cellStyle name="ColStyle5 3 4 2 3" xfId="39932"/>
    <cellStyle name="ColStyle5 3 4 2 4" xfId="39933"/>
    <cellStyle name="ColStyle5 3 4 2 5" xfId="39934"/>
    <cellStyle name="ColStyle5 3 4 20" xfId="39935"/>
    <cellStyle name="ColStyle5 3 4 20 2" xfId="39936"/>
    <cellStyle name="ColStyle5 3 4 20 2 2" xfId="39937"/>
    <cellStyle name="ColStyle5 3 4 20 2 3" xfId="39938"/>
    <cellStyle name="ColStyle5 3 4 20 3" xfId="39939"/>
    <cellStyle name="ColStyle5 3 4 20 4" xfId="39940"/>
    <cellStyle name="ColStyle5 3 4 20 5" xfId="39941"/>
    <cellStyle name="ColStyle5 3 4 21" xfId="39942"/>
    <cellStyle name="ColStyle5 3 4 21 2" xfId="39943"/>
    <cellStyle name="ColStyle5 3 4 21 2 2" xfId="39944"/>
    <cellStyle name="ColStyle5 3 4 21 2 3" xfId="39945"/>
    <cellStyle name="ColStyle5 3 4 21 3" xfId="39946"/>
    <cellStyle name="ColStyle5 3 4 21 4" xfId="39947"/>
    <cellStyle name="ColStyle5 3 4 21 5" xfId="39948"/>
    <cellStyle name="ColStyle5 3 4 22" xfId="39949"/>
    <cellStyle name="ColStyle5 3 4 22 2" xfId="39950"/>
    <cellStyle name="ColStyle5 3 4 22 2 2" xfId="39951"/>
    <cellStyle name="ColStyle5 3 4 22 2 3" xfId="39952"/>
    <cellStyle name="ColStyle5 3 4 22 3" xfId="39953"/>
    <cellStyle name="ColStyle5 3 4 22 4" xfId="39954"/>
    <cellStyle name="ColStyle5 3 4 23" xfId="39955"/>
    <cellStyle name="ColStyle5 3 4 23 2" xfId="39956"/>
    <cellStyle name="ColStyle5 3 4 23 3" xfId="39957"/>
    <cellStyle name="ColStyle5 3 4 24" xfId="39958"/>
    <cellStyle name="ColStyle5 3 4 24 2" xfId="39959"/>
    <cellStyle name="ColStyle5 3 4 25" xfId="39960"/>
    <cellStyle name="ColStyle5 3 4 25 2" xfId="39961"/>
    <cellStyle name="ColStyle5 3 4 26" xfId="39962"/>
    <cellStyle name="ColStyle5 3 4 27" xfId="39963"/>
    <cellStyle name="ColStyle5 3 4 28" xfId="39964"/>
    <cellStyle name="ColStyle5 3 4 29" xfId="39965"/>
    <cellStyle name="ColStyle5 3 4 3" xfId="39966"/>
    <cellStyle name="ColStyle5 3 4 3 2" xfId="39967"/>
    <cellStyle name="ColStyle5 3 4 3 2 2" xfId="39968"/>
    <cellStyle name="ColStyle5 3 4 3 2 3" xfId="39969"/>
    <cellStyle name="ColStyle5 3 4 3 3" xfId="39970"/>
    <cellStyle name="ColStyle5 3 4 3 4" xfId="39971"/>
    <cellStyle name="ColStyle5 3 4 3 5" xfId="39972"/>
    <cellStyle name="ColStyle5 3 4 30" xfId="39973"/>
    <cellStyle name="ColStyle5 3 4 4" xfId="39974"/>
    <cellStyle name="ColStyle5 3 4 4 2" xfId="39975"/>
    <cellStyle name="ColStyle5 3 4 4 2 2" xfId="39976"/>
    <cellStyle name="ColStyle5 3 4 4 2 3" xfId="39977"/>
    <cellStyle name="ColStyle5 3 4 4 3" xfId="39978"/>
    <cellStyle name="ColStyle5 3 4 4 4" xfId="39979"/>
    <cellStyle name="ColStyle5 3 4 4 5" xfId="39980"/>
    <cellStyle name="ColStyle5 3 4 5" xfId="39981"/>
    <cellStyle name="ColStyle5 3 4 5 2" xfId="39982"/>
    <cellStyle name="ColStyle5 3 4 5 2 2" xfId="39983"/>
    <cellStyle name="ColStyle5 3 4 5 2 3" xfId="39984"/>
    <cellStyle name="ColStyle5 3 4 5 3" xfId="39985"/>
    <cellStyle name="ColStyle5 3 4 5 4" xfId="39986"/>
    <cellStyle name="ColStyle5 3 4 5 5" xfId="39987"/>
    <cellStyle name="ColStyle5 3 4 6" xfId="39988"/>
    <cellStyle name="ColStyle5 3 4 6 2" xfId="39989"/>
    <cellStyle name="ColStyle5 3 4 6 2 2" xfId="39990"/>
    <cellStyle name="ColStyle5 3 4 6 2 3" xfId="39991"/>
    <cellStyle name="ColStyle5 3 4 6 3" xfId="39992"/>
    <cellStyle name="ColStyle5 3 4 6 4" xfId="39993"/>
    <cellStyle name="ColStyle5 3 4 6 5" xfId="39994"/>
    <cellStyle name="ColStyle5 3 4 7" xfId="39995"/>
    <cellStyle name="ColStyle5 3 4 7 2" xfId="39996"/>
    <cellStyle name="ColStyle5 3 4 7 2 2" xfId="39997"/>
    <cellStyle name="ColStyle5 3 4 7 2 3" xfId="39998"/>
    <cellStyle name="ColStyle5 3 4 7 3" xfId="39999"/>
    <cellStyle name="ColStyle5 3 4 7 4" xfId="40000"/>
    <cellStyle name="ColStyle5 3 4 7 5" xfId="40001"/>
    <cellStyle name="ColStyle5 3 4 8" xfId="40002"/>
    <cellStyle name="ColStyle5 3 4 8 2" xfId="40003"/>
    <cellStyle name="ColStyle5 3 4 8 2 2" xfId="40004"/>
    <cellStyle name="ColStyle5 3 4 8 2 3" xfId="40005"/>
    <cellStyle name="ColStyle5 3 4 8 3" xfId="40006"/>
    <cellStyle name="ColStyle5 3 4 8 4" xfId="40007"/>
    <cellStyle name="ColStyle5 3 4 8 5" xfId="40008"/>
    <cellStyle name="ColStyle5 3 4 9" xfId="40009"/>
    <cellStyle name="ColStyle5 3 4 9 2" xfId="40010"/>
    <cellStyle name="ColStyle5 3 4 9 2 2" xfId="40011"/>
    <cellStyle name="ColStyle5 3 4 9 2 3" xfId="40012"/>
    <cellStyle name="ColStyle5 3 4 9 3" xfId="40013"/>
    <cellStyle name="ColStyle5 3 4 9 4" xfId="40014"/>
    <cellStyle name="ColStyle5 3 4 9 5" xfId="40015"/>
    <cellStyle name="ColStyle5 3 5" xfId="40016"/>
    <cellStyle name="ColStyle5 3 5 2" xfId="40017"/>
    <cellStyle name="ColStyle5 3 5 2 2" xfId="40018"/>
    <cellStyle name="ColStyle5 3 5 2 3" xfId="40019"/>
    <cellStyle name="ColStyle5 3 5 3" xfId="40020"/>
    <cellStyle name="ColStyle5 3 5 3 2" xfId="40021"/>
    <cellStyle name="ColStyle5 3 5 4" xfId="40022"/>
    <cellStyle name="ColStyle5 3 5 4 2" xfId="40023"/>
    <cellStyle name="ColStyle5 3 5 5" xfId="40024"/>
    <cellStyle name="ColStyle5 3 5 6" xfId="40025"/>
    <cellStyle name="ColStyle5 3 5 7" xfId="40026"/>
    <cellStyle name="ColStyle5 3 5 8" xfId="40027"/>
    <cellStyle name="ColStyle5 3 5 9" xfId="40028"/>
    <cellStyle name="ColStyle5 3 6" xfId="40029"/>
    <cellStyle name="ColStyle5 3 6 2" xfId="40030"/>
    <cellStyle name="ColStyle5 3 6 2 2" xfId="40031"/>
    <cellStyle name="ColStyle5 3 6 2 3" xfId="40032"/>
    <cellStyle name="ColStyle5 3 6 3" xfId="40033"/>
    <cellStyle name="ColStyle5 3 6 3 2" xfId="40034"/>
    <cellStyle name="ColStyle5 3 6 4" xfId="40035"/>
    <cellStyle name="ColStyle5 3 6 4 2" xfId="40036"/>
    <cellStyle name="ColStyle5 3 6 5" xfId="40037"/>
    <cellStyle name="ColStyle5 3 6 6" xfId="40038"/>
    <cellStyle name="ColStyle5 3 6 7" xfId="40039"/>
    <cellStyle name="ColStyle5 3 6 8" xfId="40040"/>
    <cellStyle name="ColStyle5 3 6 9" xfId="40041"/>
    <cellStyle name="ColStyle5 3 7" xfId="40042"/>
    <cellStyle name="ColStyle5 3 7 2" xfId="40043"/>
    <cellStyle name="ColStyle5 3 7 2 2" xfId="40044"/>
    <cellStyle name="ColStyle5 3 7 2 3" xfId="40045"/>
    <cellStyle name="ColStyle5 3 7 3" xfId="40046"/>
    <cellStyle name="ColStyle5 3 7 4" xfId="40047"/>
    <cellStyle name="ColStyle5 3 7 5" xfId="40048"/>
    <cellStyle name="ColStyle5 3 8" xfId="40049"/>
    <cellStyle name="ColStyle5 3 8 2" xfId="40050"/>
    <cellStyle name="ColStyle5 3 8 2 2" xfId="40051"/>
    <cellStyle name="ColStyle5 3 8 2 3" xfId="40052"/>
    <cellStyle name="ColStyle5 3 8 3" xfId="40053"/>
    <cellStyle name="ColStyle5 3 8 4" xfId="40054"/>
    <cellStyle name="ColStyle5 3 8 5" xfId="40055"/>
    <cellStyle name="ColStyle5 3 9" xfId="40056"/>
    <cellStyle name="ColStyle5 3 9 2" xfId="40057"/>
    <cellStyle name="ColStyle5 3 9 2 2" xfId="40058"/>
    <cellStyle name="ColStyle5 3 9 2 3" xfId="40059"/>
    <cellStyle name="ColStyle5 3 9 3" xfId="40060"/>
    <cellStyle name="ColStyle5 3 9 4" xfId="40061"/>
    <cellStyle name="ColStyle5 3 9 5" xfId="40062"/>
    <cellStyle name="ColStyle5 30" xfId="40063"/>
    <cellStyle name="ColStyle5 30 2" xfId="40064"/>
    <cellStyle name="ColStyle5 30 2 2" xfId="40065"/>
    <cellStyle name="ColStyle5 30 2 2 2" xfId="40066"/>
    <cellStyle name="ColStyle5 30 2 2 2 2" xfId="40067"/>
    <cellStyle name="ColStyle5 30 2 2 2 3" xfId="40068"/>
    <cellStyle name="ColStyle5 30 2 2 3" xfId="40069"/>
    <cellStyle name="ColStyle5 30 2 2 4" xfId="40070"/>
    <cellStyle name="ColStyle5 30 2 3" xfId="40071"/>
    <cellStyle name="ColStyle5 30 2 3 2" xfId="40072"/>
    <cellStyle name="ColStyle5 30 2 3 3" xfId="40073"/>
    <cellStyle name="ColStyle5 30 2 4" xfId="40074"/>
    <cellStyle name="ColStyle5 30 2 4 2" xfId="40075"/>
    <cellStyle name="ColStyle5 30 2 5" xfId="40076"/>
    <cellStyle name="ColStyle5 30 3" xfId="40077"/>
    <cellStyle name="ColStyle5 30 3 2" xfId="40078"/>
    <cellStyle name="ColStyle5 30 3 2 2" xfId="40079"/>
    <cellStyle name="ColStyle5 30 3 2 3" xfId="40080"/>
    <cellStyle name="ColStyle5 30 3 3" xfId="40081"/>
    <cellStyle name="ColStyle5 30 3 4" xfId="40082"/>
    <cellStyle name="ColStyle5 30 4" xfId="40083"/>
    <cellStyle name="ColStyle5 30 4 2" xfId="40084"/>
    <cellStyle name="ColStyle5 30 4 2 2" xfId="40085"/>
    <cellStyle name="ColStyle5 30 4 2 3" xfId="40086"/>
    <cellStyle name="ColStyle5 30 4 3" xfId="40087"/>
    <cellStyle name="ColStyle5 30 4 4" xfId="40088"/>
    <cellStyle name="ColStyle5 30 5" xfId="40089"/>
    <cellStyle name="ColStyle5 30 5 2" xfId="40090"/>
    <cellStyle name="ColStyle5 30 5 3" xfId="40091"/>
    <cellStyle name="ColStyle5 30 6" xfId="40092"/>
    <cellStyle name="ColStyle5 30 6 2" xfId="40093"/>
    <cellStyle name="ColStyle5 30 7" xfId="40094"/>
    <cellStyle name="ColStyle5 30 8" xfId="40095"/>
    <cellStyle name="ColStyle5 31" xfId="40096"/>
    <cellStyle name="ColStyle5 31 2" xfId="40097"/>
    <cellStyle name="ColStyle5 31 2 2" xfId="40098"/>
    <cellStyle name="ColStyle5 31 2 2 2" xfId="40099"/>
    <cellStyle name="ColStyle5 31 2 2 2 2" xfId="40100"/>
    <cellStyle name="ColStyle5 31 2 2 2 3" xfId="40101"/>
    <cellStyle name="ColStyle5 31 2 2 3" xfId="40102"/>
    <cellStyle name="ColStyle5 31 2 2 4" xfId="40103"/>
    <cellStyle name="ColStyle5 31 2 3" xfId="40104"/>
    <cellStyle name="ColStyle5 31 2 3 2" xfId="40105"/>
    <cellStyle name="ColStyle5 31 2 3 3" xfId="40106"/>
    <cellStyle name="ColStyle5 31 2 4" xfId="40107"/>
    <cellStyle name="ColStyle5 31 2 4 2" xfId="40108"/>
    <cellStyle name="ColStyle5 31 2 5" xfId="40109"/>
    <cellStyle name="ColStyle5 31 3" xfId="40110"/>
    <cellStyle name="ColStyle5 31 3 2" xfId="40111"/>
    <cellStyle name="ColStyle5 31 3 2 2" xfId="40112"/>
    <cellStyle name="ColStyle5 31 3 2 3" xfId="40113"/>
    <cellStyle name="ColStyle5 31 3 3" xfId="40114"/>
    <cellStyle name="ColStyle5 31 3 4" xfId="40115"/>
    <cellStyle name="ColStyle5 31 4" xfId="40116"/>
    <cellStyle name="ColStyle5 31 4 2" xfId="40117"/>
    <cellStyle name="ColStyle5 31 4 2 2" xfId="40118"/>
    <cellStyle name="ColStyle5 31 4 2 3" xfId="40119"/>
    <cellStyle name="ColStyle5 31 4 3" xfId="40120"/>
    <cellStyle name="ColStyle5 31 4 4" xfId="40121"/>
    <cellStyle name="ColStyle5 31 5" xfId="40122"/>
    <cellStyle name="ColStyle5 31 5 2" xfId="40123"/>
    <cellStyle name="ColStyle5 31 5 3" xfId="40124"/>
    <cellStyle name="ColStyle5 31 6" xfId="40125"/>
    <cellStyle name="ColStyle5 31 6 2" xfId="40126"/>
    <cellStyle name="ColStyle5 31 7" xfId="40127"/>
    <cellStyle name="ColStyle5 31 8" xfId="40128"/>
    <cellStyle name="ColStyle5 32" xfId="40129"/>
    <cellStyle name="ColStyle5 32 2" xfId="40130"/>
    <cellStyle name="ColStyle5 32 2 2" xfId="40131"/>
    <cellStyle name="ColStyle5 32 2 2 2" xfId="40132"/>
    <cellStyle name="ColStyle5 32 2 2 2 2" xfId="40133"/>
    <cellStyle name="ColStyle5 32 2 2 2 3" xfId="40134"/>
    <cellStyle name="ColStyle5 32 2 2 3" xfId="40135"/>
    <cellStyle name="ColStyle5 32 2 2 4" xfId="40136"/>
    <cellStyle name="ColStyle5 32 2 3" xfId="40137"/>
    <cellStyle name="ColStyle5 32 2 3 2" xfId="40138"/>
    <cellStyle name="ColStyle5 32 2 3 3" xfId="40139"/>
    <cellStyle name="ColStyle5 32 2 4" xfId="40140"/>
    <cellStyle name="ColStyle5 32 2 4 2" xfId="40141"/>
    <cellStyle name="ColStyle5 32 2 5" xfId="40142"/>
    <cellStyle name="ColStyle5 32 3" xfId="40143"/>
    <cellStyle name="ColStyle5 32 3 2" xfId="40144"/>
    <cellStyle name="ColStyle5 32 3 2 2" xfId="40145"/>
    <cellStyle name="ColStyle5 32 3 2 3" xfId="40146"/>
    <cellStyle name="ColStyle5 32 3 3" xfId="40147"/>
    <cellStyle name="ColStyle5 32 3 4" xfId="40148"/>
    <cellStyle name="ColStyle5 32 4" xfId="40149"/>
    <cellStyle name="ColStyle5 32 4 2" xfId="40150"/>
    <cellStyle name="ColStyle5 32 4 2 2" xfId="40151"/>
    <cellStyle name="ColStyle5 32 4 2 3" xfId="40152"/>
    <cellStyle name="ColStyle5 32 4 3" xfId="40153"/>
    <cellStyle name="ColStyle5 32 4 4" xfId="40154"/>
    <cellStyle name="ColStyle5 32 5" xfId="40155"/>
    <cellStyle name="ColStyle5 32 5 2" xfId="40156"/>
    <cellStyle name="ColStyle5 32 5 3" xfId="40157"/>
    <cellStyle name="ColStyle5 32 6" xfId="40158"/>
    <cellStyle name="ColStyle5 32 6 2" xfId="40159"/>
    <cellStyle name="ColStyle5 32 7" xfId="40160"/>
    <cellStyle name="ColStyle5 32 8" xfId="40161"/>
    <cellStyle name="ColStyle5 33" xfId="40162"/>
    <cellStyle name="ColStyle5 33 2" xfId="40163"/>
    <cellStyle name="ColStyle5 33 2 2" xfId="40164"/>
    <cellStyle name="ColStyle5 33 2 2 2" xfId="40165"/>
    <cellStyle name="ColStyle5 33 2 2 2 2" xfId="40166"/>
    <cellStyle name="ColStyle5 33 2 2 2 3" xfId="40167"/>
    <cellStyle name="ColStyle5 33 2 2 3" xfId="40168"/>
    <cellStyle name="ColStyle5 33 2 2 4" xfId="40169"/>
    <cellStyle name="ColStyle5 33 2 3" xfId="40170"/>
    <cellStyle name="ColStyle5 33 2 3 2" xfId="40171"/>
    <cellStyle name="ColStyle5 33 2 3 3" xfId="40172"/>
    <cellStyle name="ColStyle5 33 2 4" xfId="40173"/>
    <cellStyle name="ColStyle5 33 2 4 2" xfId="40174"/>
    <cellStyle name="ColStyle5 33 2 5" xfId="40175"/>
    <cellStyle name="ColStyle5 33 3" xfId="40176"/>
    <cellStyle name="ColStyle5 33 3 2" xfId="40177"/>
    <cellStyle name="ColStyle5 33 3 2 2" xfId="40178"/>
    <cellStyle name="ColStyle5 33 3 2 3" xfId="40179"/>
    <cellStyle name="ColStyle5 33 3 3" xfId="40180"/>
    <cellStyle name="ColStyle5 33 3 4" xfId="40181"/>
    <cellStyle name="ColStyle5 33 4" xfId="40182"/>
    <cellStyle name="ColStyle5 33 4 2" xfId="40183"/>
    <cellStyle name="ColStyle5 33 4 2 2" xfId="40184"/>
    <cellStyle name="ColStyle5 33 4 2 3" xfId="40185"/>
    <cellStyle name="ColStyle5 33 4 3" xfId="40186"/>
    <cellStyle name="ColStyle5 33 4 4" xfId="40187"/>
    <cellStyle name="ColStyle5 33 5" xfId="40188"/>
    <cellStyle name="ColStyle5 33 5 2" xfId="40189"/>
    <cellStyle name="ColStyle5 33 5 3" xfId="40190"/>
    <cellStyle name="ColStyle5 33 6" xfId="40191"/>
    <cellStyle name="ColStyle5 33 6 2" xfId="40192"/>
    <cellStyle name="ColStyle5 33 7" xfId="40193"/>
    <cellStyle name="ColStyle5 33 8" xfId="40194"/>
    <cellStyle name="ColStyle5 34" xfId="40195"/>
    <cellStyle name="ColStyle5 34 2" xfId="40196"/>
    <cellStyle name="ColStyle5 34 2 2" xfId="40197"/>
    <cellStyle name="ColStyle5 34 2 2 2" xfId="40198"/>
    <cellStyle name="ColStyle5 34 2 2 2 2" xfId="40199"/>
    <cellStyle name="ColStyle5 34 2 2 2 3" xfId="40200"/>
    <cellStyle name="ColStyle5 34 2 2 3" xfId="40201"/>
    <cellStyle name="ColStyle5 34 2 2 4" xfId="40202"/>
    <cellStyle name="ColStyle5 34 2 3" xfId="40203"/>
    <cellStyle name="ColStyle5 34 2 3 2" xfId="40204"/>
    <cellStyle name="ColStyle5 34 2 3 3" xfId="40205"/>
    <cellStyle name="ColStyle5 34 2 4" xfId="40206"/>
    <cellStyle name="ColStyle5 34 2 4 2" xfId="40207"/>
    <cellStyle name="ColStyle5 34 2 5" xfId="40208"/>
    <cellStyle name="ColStyle5 34 3" xfId="40209"/>
    <cellStyle name="ColStyle5 34 3 2" xfId="40210"/>
    <cellStyle name="ColStyle5 34 3 2 2" xfId="40211"/>
    <cellStyle name="ColStyle5 34 3 2 3" xfId="40212"/>
    <cellStyle name="ColStyle5 34 3 3" xfId="40213"/>
    <cellStyle name="ColStyle5 34 3 4" xfId="40214"/>
    <cellStyle name="ColStyle5 34 4" xfId="40215"/>
    <cellStyle name="ColStyle5 34 4 2" xfId="40216"/>
    <cellStyle name="ColStyle5 34 4 2 2" xfId="40217"/>
    <cellStyle name="ColStyle5 34 4 2 3" xfId="40218"/>
    <cellStyle name="ColStyle5 34 4 3" xfId="40219"/>
    <cellStyle name="ColStyle5 34 4 4" xfId="40220"/>
    <cellStyle name="ColStyle5 34 5" xfId="40221"/>
    <cellStyle name="ColStyle5 34 5 2" xfId="40222"/>
    <cellStyle name="ColStyle5 34 5 3" xfId="40223"/>
    <cellStyle name="ColStyle5 34 6" xfId="40224"/>
    <cellStyle name="ColStyle5 34 6 2" xfId="40225"/>
    <cellStyle name="ColStyle5 34 7" xfId="40226"/>
    <cellStyle name="ColStyle5 34 8" xfId="40227"/>
    <cellStyle name="ColStyle5 35" xfId="40228"/>
    <cellStyle name="ColStyle5 35 2" xfId="40229"/>
    <cellStyle name="ColStyle5 35 2 2" xfId="40230"/>
    <cellStyle name="ColStyle5 35 2 2 2" xfId="40231"/>
    <cellStyle name="ColStyle5 35 2 2 2 2" xfId="40232"/>
    <cellStyle name="ColStyle5 35 2 2 2 3" xfId="40233"/>
    <cellStyle name="ColStyle5 35 2 2 3" xfId="40234"/>
    <cellStyle name="ColStyle5 35 2 2 4" xfId="40235"/>
    <cellStyle name="ColStyle5 35 2 3" xfId="40236"/>
    <cellStyle name="ColStyle5 35 2 3 2" xfId="40237"/>
    <cellStyle name="ColStyle5 35 2 3 3" xfId="40238"/>
    <cellStyle name="ColStyle5 35 2 4" xfId="40239"/>
    <cellStyle name="ColStyle5 35 2 4 2" xfId="40240"/>
    <cellStyle name="ColStyle5 35 2 5" xfId="40241"/>
    <cellStyle name="ColStyle5 35 3" xfId="40242"/>
    <cellStyle name="ColStyle5 35 3 2" xfId="40243"/>
    <cellStyle name="ColStyle5 35 3 2 2" xfId="40244"/>
    <cellStyle name="ColStyle5 35 3 2 3" xfId="40245"/>
    <cellStyle name="ColStyle5 35 3 3" xfId="40246"/>
    <cellStyle name="ColStyle5 35 3 4" xfId="40247"/>
    <cellStyle name="ColStyle5 35 4" xfId="40248"/>
    <cellStyle name="ColStyle5 35 4 2" xfId="40249"/>
    <cellStyle name="ColStyle5 35 4 3" xfId="40250"/>
    <cellStyle name="ColStyle5 35 5" xfId="40251"/>
    <cellStyle name="ColStyle5 35 5 2" xfId="40252"/>
    <cellStyle name="ColStyle5 35 6" xfId="40253"/>
    <cellStyle name="ColStyle5 36" xfId="40254"/>
    <cellStyle name="ColStyle5 36 2" xfId="40255"/>
    <cellStyle name="ColStyle5 36 2 2" xfId="40256"/>
    <cellStyle name="ColStyle5 36 2 2 2" xfId="40257"/>
    <cellStyle name="ColStyle5 36 2 2 2 2" xfId="40258"/>
    <cellStyle name="ColStyle5 36 2 2 2 3" xfId="40259"/>
    <cellStyle name="ColStyle5 36 2 2 3" xfId="40260"/>
    <cellStyle name="ColStyle5 36 2 2 4" xfId="40261"/>
    <cellStyle name="ColStyle5 36 2 3" xfId="40262"/>
    <cellStyle name="ColStyle5 36 2 3 2" xfId="40263"/>
    <cellStyle name="ColStyle5 36 2 3 3" xfId="40264"/>
    <cellStyle name="ColStyle5 36 2 4" xfId="40265"/>
    <cellStyle name="ColStyle5 36 2 4 2" xfId="40266"/>
    <cellStyle name="ColStyle5 36 2 5" xfId="40267"/>
    <cellStyle name="ColStyle5 36 3" xfId="40268"/>
    <cellStyle name="ColStyle5 36 3 2" xfId="40269"/>
    <cellStyle name="ColStyle5 36 3 2 2" xfId="40270"/>
    <cellStyle name="ColStyle5 36 3 2 3" xfId="40271"/>
    <cellStyle name="ColStyle5 36 3 3" xfId="40272"/>
    <cellStyle name="ColStyle5 36 3 4" xfId="40273"/>
    <cellStyle name="ColStyle5 36 4" xfId="40274"/>
    <cellStyle name="ColStyle5 36 4 2" xfId="40275"/>
    <cellStyle name="ColStyle5 36 4 3" xfId="40276"/>
    <cellStyle name="ColStyle5 36 5" xfId="40277"/>
    <cellStyle name="ColStyle5 36 5 2" xfId="40278"/>
    <cellStyle name="ColStyle5 36 6" xfId="40279"/>
    <cellStyle name="ColStyle5 37" xfId="40280"/>
    <cellStyle name="ColStyle5 37 2" xfId="40281"/>
    <cellStyle name="ColStyle5 37 2 2" xfId="40282"/>
    <cellStyle name="ColStyle5 37 2 2 2" xfId="40283"/>
    <cellStyle name="ColStyle5 37 2 2 3" xfId="40284"/>
    <cellStyle name="ColStyle5 37 2 3" xfId="40285"/>
    <cellStyle name="ColStyle5 37 2 4" xfId="40286"/>
    <cellStyle name="ColStyle5 37 3" xfId="40287"/>
    <cellStyle name="ColStyle5 37 3 2" xfId="40288"/>
    <cellStyle name="ColStyle5 37 3 3" xfId="40289"/>
    <cellStyle name="ColStyle5 37 4" xfId="40290"/>
    <cellStyle name="ColStyle5 37 4 2" xfId="40291"/>
    <cellStyle name="ColStyle5 37 5" xfId="40292"/>
    <cellStyle name="ColStyle5 38" xfId="40293"/>
    <cellStyle name="ColStyle5 38 2" xfId="40294"/>
    <cellStyle name="ColStyle5 38 2 2" xfId="40295"/>
    <cellStyle name="ColStyle5 38 2 2 2" xfId="40296"/>
    <cellStyle name="ColStyle5 38 2 2 3" xfId="40297"/>
    <cellStyle name="ColStyle5 38 2 3" xfId="40298"/>
    <cellStyle name="ColStyle5 38 2 4" xfId="40299"/>
    <cellStyle name="ColStyle5 38 3" xfId="40300"/>
    <cellStyle name="ColStyle5 38 3 2" xfId="40301"/>
    <cellStyle name="ColStyle5 38 3 3" xfId="40302"/>
    <cellStyle name="ColStyle5 38 4" xfId="40303"/>
    <cellStyle name="ColStyle5 38 4 2" xfId="40304"/>
    <cellStyle name="ColStyle5 38 5" xfId="40305"/>
    <cellStyle name="ColStyle5 39" xfId="40306"/>
    <cellStyle name="ColStyle5 39 2" xfId="40307"/>
    <cellStyle name="ColStyle5 39 2 2" xfId="40308"/>
    <cellStyle name="ColStyle5 39 2 2 2" xfId="40309"/>
    <cellStyle name="ColStyle5 39 2 2 3" xfId="40310"/>
    <cellStyle name="ColStyle5 39 2 3" xfId="40311"/>
    <cellStyle name="ColStyle5 39 2 4" xfId="40312"/>
    <cellStyle name="ColStyle5 39 3" xfId="40313"/>
    <cellStyle name="ColStyle5 39 3 2" xfId="40314"/>
    <cellStyle name="ColStyle5 39 3 3" xfId="40315"/>
    <cellStyle name="ColStyle5 39 4" xfId="40316"/>
    <cellStyle name="ColStyle5 39 4 2" xfId="40317"/>
    <cellStyle name="ColStyle5 39 5" xfId="40318"/>
    <cellStyle name="ColStyle5 4" xfId="40319"/>
    <cellStyle name="ColStyle5 4 10" xfId="40320"/>
    <cellStyle name="ColStyle5 4 11" xfId="40321"/>
    <cellStyle name="ColStyle5 4 12" xfId="40322"/>
    <cellStyle name="ColStyle5 4 13" xfId="40323"/>
    <cellStyle name="ColStyle5 4 2" xfId="40324"/>
    <cellStyle name="ColStyle5 4 2 10" xfId="40325"/>
    <cellStyle name="ColStyle5 4 2 10 2" xfId="40326"/>
    <cellStyle name="ColStyle5 4 2 10 2 2" xfId="40327"/>
    <cellStyle name="ColStyle5 4 2 10 2 3" xfId="40328"/>
    <cellStyle name="ColStyle5 4 2 10 3" xfId="40329"/>
    <cellStyle name="ColStyle5 4 2 10 4" xfId="40330"/>
    <cellStyle name="ColStyle5 4 2 10 5" xfId="40331"/>
    <cellStyle name="ColStyle5 4 2 11" xfId="40332"/>
    <cellStyle name="ColStyle5 4 2 11 2" xfId="40333"/>
    <cellStyle name="ColStyle5 4 2 11 2 2" xfId="40334"/>
    <cellStyle name="ColStyle5 4 2 11 2 3" xfId="40335"/>
    <cellStyle name="ColStyle5 4 2 11 3" xfId="40336"/>
    <cellStyle name="ColStyle5 4 2 11 4" xfId="40337"/>
    <cellStyle name="ColStyle5 4 2 11 5" xfId="40338"/>
    <cellStyle name="ColStyle5 4 2 12" xfId="40339"/>
    <cellStyle name="ColStyle5 4 2 12 2" xfId="40340"/>
    <cellStyle name="ColStyle5 4 2 12 2 2" xfId="40341"/>
    <cellStyle name="ColStyle5 4 2 12 2 3" xfId="40342"/>
    <cellStyle name="ColStyle5 4 2 12 3" xfId="40343"/>
    <cellStyle name="ColStyle5 4 2 12 4" xfId="40344"/>
    <cellStyle name="ColStyle5 4 2 12 5" xfId="40345"/>
    <cellStyle name="ColStyle5 4 2 13" xfId="40346"/>
    <cellStyle name="ColStyle5 4 2 13 2" xfId="40347"/>
    <cellStyle name="ColStyle5 4 2 13 2 2" xfId="40348"/>
    <cellStyle name="ColStyle5 4 2 13 2 3" xfId="40349"/>
    <cellStyle name="ColStyle5 4 2 13 3" xfId="40350"/>
    <cellStyle name="ColStyle5 4 2 13 4" xfId="40351"/>
    <cellStyle name="ColStyle5 4 2 13 5" xfId="40352"/>
    <cellStyle name="ColStyle5 4 2 14" xfId="40353"/>
    <cellStyle name="ColStyle5 4 2 14 2" xfId="40354"/>
    <cellStyle name="ColStyle5 4 2 14 2 2" xfId="40355"/>
    <cellStyle name="ColStyle5 4 2 14 2 3" xfId="40356"/>
    <cellStyle name="ColStyle5 4 2 14 3" xfId="40357"/>
    <cellStyle name="ColStyle5 4 2 14 4" xfId="40358"/>
    <cellStyle name="ColStyle5 4 2 14 5" xfId="40359"/>
    <cellStyle name="ColStyle5 4 2 15" xfId="40360"/>
    <cellStyle name="ColStyle5 4 2 15 2" xfId="40361"/>
    <cellStyle name="ColStyle5 4 2 15 2 2" xfId="40362"/>
    <cellStyle name="ColStyle5 4 2 15 2 3" xfId="40363"/>
    <cellStyle name="ColStyle5 4 2 15 3" xfId="40364"/>
    <cellStyle name="ColStyle5 4 2 15 4" xfId="40365"/>
    <cellStyle name="ColStyle5 4 2 15 5" xfId="40366"/>
    <cellStyle name="ColStyle5 4 2 16" xfId="40367"/>
    <cellStyle name="ColStyle5 4 2 16 2" xfId="40368"/>
    <cellStyle name="ColStyle5 4 2 16 2 2" xfId="40369"/>
    <cellStyle name="ColStyle5 4 2 16 2 3" xfId="40370"/>
    <cellStyle name="ColStyle5 4 2 16 3" xfId="40371"/>
    <cellStyle name="ColStyle5 4 2 16 4" xfId="40372"/>
    <cellStyle name="ColStyle5 4 2 16 5" xfId="40373"/>
    <cellStyle name="ColStyle5 4 2 17" xfId="40374"/>
    <cellStyle name="ColStyle5 4 2 17 2" xfId="40375"/>
    <cellStyle name="ColStyle5 4 2 17 2 2" xfId="40376"/>
    <cellStyle name="ColStyle5 4 2 17 2 3" xfId="40377"/>
    <cellStyle name="ColStyle5 4 2 17 3" xfId="40378"/>
    <cellStyle name="ColStyle5 4 2 17 4" xfId="40379"/>
    <cellStyle name="ColStyle5 4 2 17 5" xfId="40380"/>
    <cellStyle name="ColStyle5 4 2 18" xfId="40381"/>
    <cellStyle name="ColStyle5 4 2 18 2" xfId="40382"/>
    <cellStyle name="ColStyle5 4 2 18 2 2" xfId="40383"/>
    <cellStyle name="ColStyle5 4 2 18 2 3" xfId="40384"/>
    <cellStyle name="ColStyle5 4 2 18 3" xfId="40385"/>
    <cellStyle name="ColStyle5 4 2 18 4" xfId="40386"/>
    <cellStyle name="ColStyle5 4 2 18 5" xfId="40387"/>
    <cellStyle name="ColStyle5 4 2 19" xfId="40388"/>
    <cellStyle name="ColStyle5 4 2 19 2" xfId="40389"/>
    <cellStyle name="ColStyle5 4 2 19 2 2" xfId="40390"/>
    <cellStyle name="ColStyle5 4 2 19 2 3" xfId="40391"/>
    <cellStyle name="ColStyle5 4 2 19 3" xfId="40392"/>
    <cellStyle name="ColStyle5 4 2 19 4" xfId="40393"/>
    <cellStyle name="ColStyle5 4 2 19 5" xfId="40394"/>
    <cellStyle name="ColStyle5 4 2 2" xfId="40395"/>
    <cellStyle name="ColStyle5 4 2 2 2" xfId="40396"/>
    <cellStyle name="ColStyle5 4 2 2 2 2" xfId="40397"/>
    <cellStyle name="ColStyle5 4 2 2 2 2 2" xfId="40398"/>
    <cellStyle name="ColStyle5 4 2 2 2 2 3" xfId="40399"/>
    <cellStyle name="ColStyle5 4 2 2 2 3" xfId="40400"/>
    <cellStyle name="ColStyle5 4 2 2 2 4" xfId="40401"/>
    <cellStyle name="ColStyle5 4 2 2 3" xfId="40402"/>
    <cellStyle name="ColStyle5 4 2 2 3 2" xfId="40403"/>
    <cellStyle name="ColStyle5 4 2 2 3 3" xfId="40404"/>
    <cellStyle name="ColStyle5 4 2 2 4" xfId="40405"/>
    <cellStyle name="ColStyle5 4 2 2 5" xfId="40406"/>
    <cellStyle name="ColStyle5 4 2 2 6" xfId="40407"/>
    <cellStyle name="ColStyle5 4 2 20" xfId="40408"/>
    <cellStyle name="ColStyle5 4 2 20 2" xfId="40409"/>
    <cellStyle name="ColStyle5 4 2 20 2 2" xfId="40410"/>
    <cellStyle name="ColStyle5 4 2 20 2 3" xfId="40411"/>
    <cellStyle name="ColStyle5 4 2 20 3" xfId="40412"/>
    <cellStyle name="ColStyle5 4 2 20 4" xfId="40413"/>
    <cellStyle name="ColStyle5 4 2 20 5" xfId="40414"/>
    <cellStyle name="ColStyle5 4 2 21" xfId="40415"/>
    <cellStyle name="ColStyle5 4 2 21 2" xfId="40416"/>
    <cellStyle name="ColStyle5 4 2 21 2 2" xfId="40417"/>
    <cellStyle name="ColStyle5 4 2 21 2 3" xfId="40418"/>
    <cellStyle name="ColStyle5 4 2 21 3" xfId="40419"/>
    <cellStyle name="ColStyle5 4 2 21 4" xfId="40420"/>
    <cellStyle name="ColStyle5 4 2 21 5" xfId="40421"/>
    <cellStyle name="ColStyle5 4 2 22" xfId="40422"/>
    <cellStyle name="ColStyle5 4 2 22 2" xfId="40423"/>
    <cellStyle name="ColStyle5 4 2 22 2 2" xfId="40424"/>
    <cellStyle name="ColStyle5 4 2 22 2 3" xfId="40425"/>
    <cellStyle name="ColStyle5 4 2 22 3" xfId="40426"/>
    <cellStyle name="ColStyle5 4 2 22 4" xfId="40427"/>
    <cellStyle name="ColStyle5 4 2 23" xfId="40428"/>
    <cellStyle name="ColStyle5 4 2 23 2" xfId="40429"/>
    <cellStyle name="ColStyle5 4 2 23 3" xfId="40430"/>
    <cellStyle name="ColStyle5 4 2 24" xfId="40431"/>
    <cellStyle name="ColStyle5 4 2 24 2" xfId="40432"/>
    <cellStyle name="ColStyle5 4 2 24 3" xfId="40433"/>
    <cellStyle name="ColStyle5 4 2 25" xfId="40434"/>
    <cellStyle name="ColStyle5 4 2 25 2" xfId="40435"/>
    <cellStyle name="ColStyle5 4 2 26" xfId="40436"/>
    <cellStyle name="ColStyle5 4 2 27" xfId="40437"/>
    <cellStyle name="ColStyle5 4 2 28" xfId="40438"/>
    <cellStyle name="ColStyle5 4 2 29" xfId="40439"/>
    <cellStyle name="ColStyle5 4 2 3" xfId="40440"/>
    <cellStyle name="ColStyle5 4 2 3 2" xfId="40441"/>
    <cellStyle name="ColStyle5 4 2 3 2 2" xfId="40442"/>
    <cellStyle name="ColStyle5 4 2 3 2 3" xfId="40443"/>
    <cellStyle name="ColStyle5 4 2 3 3" xfId="40444"/>
    <cellStyle name="ColStyle5 4 2 3 4" xfId="40445"/>
    <cellStyle name="ColStyle5 4 2 3 5" xfId="40446"/>
    <cellStyle name="ColStyle5 4 2 30" xfId="40447"/>
    <cellStyle name="ColStyle5 4 2 4" xfId="40448"/>
    <cellStyle name="ColStyle5 4 2 4 2" xfId="40449"/>
    <cellStyle name="ColStyle5 4 2 4 2 2" xfId="40450"/>
    <cellStyle name="ColStyle5 4 2 4 2 3" xfId="40451"/>
    <cellStyle name="ColStyle5 4 2 4 3" xfId="40452"/>
    <cellStyle name="ColStyle5 4 2 4 4" xfId="40453"/>
    <cellStyle name="ColStyle5 4 2 4 5" xfId="40454"/>
    <cellStyle name="ColStyle5 4 2 5" xfId="40455"/>
    <cellStyle name="ColStyle5 4 2 5 2" xfId="40456"/>
    <cellStyle name="ColStyle5 4 2 5 2 2" xfId="40457"/>
    <cellStyle name="ColStyle5 4 2 5 2 3" xfId="40458"/>
    <cellStyle name="ColStyle5 4 2 5 3" xfId="40459"/>
    <cellStyle name="ColStyle5 4 2 5 4" xfId="40460"/>
    <cellStyle name="ColStyle5 4 2 5 5" xfId="40461"/>
    <cellStyle name="ColStyle5 4 2 6" xfId="40462"/>
    <cellStyle name="ColStyle5 4 2 6 2" xfId="40463"/>
    <cellStyle name="ColStyle5 4 2 6 2 2" xfId="40464"/>
    <cellStyle name="ColStyle5 4 2 6 2 3" xfId="40465"/>
    <cellStyle name="ColStyle5 4 2 6 3" xfId="40466"/>
    <cellStyle name="ColStyle5 4 2 6 4" xfId="40467"/>
    <cellStyle name="ColStyle5 4 2 6 5" xfId="40468"/>
    <cellStyle name="ColStyle5 4 2 7" xfId="40469"/>
    <cellStyle name="ColStyle5 4 2 7 2" xfId="40470"/>
    <cellStyle name="ColStyle5 4 2 7 2 2" xfId="40471"/>
    <cellStyle name="ColStyle5 4 2 7 2 3" xfId="40472"/>
    <cellStyle name="ColStyle5 4 2 7 3" xfId="40473"/>
    <cellStyle name="ColStyle5 4 2 7 4" xfId="40474"/>
    <cellStyle name="ColStyle5 4 2 7 5" xfId="40475"/>
    <cellStyle name="ColStyle5 4 2 8" xfId="40476"/>
    <cellStyle name="ColStyle5 4 2 8 2" xfId="40477"/>
    <cellStyle name="ColStyle5 4 2 8 2 2" xfId="40478"/>
    <cellStyle name="ColStyle5 4 2 8 2 3" xfId="40479"/>
    <cellStyle name="ColStyle5 4 2 8 3" xfId="40480"/>
    <cellStyle name="ColStyle5 4 2 8 4" xfId="40481"/>
    <cellStyle name="ColStyle5 4 2 8 5" xfId="40482"/>
    <cellStyle name="ColStyle5 4 2 9" xfId="40483"/>
    <cellStyle name="ColStyle5 4 2 9 2" xfId="40484"/>
    <cellStyle name="ColStyle5 4 2 9 2 2" xfId="40485"/>
    <cellStyle name="ColStyle5 4 2 9 2 3" xfId="40486"/>
    <cellStyle name="ColStyle5 4 2 9 3" xfId="40487"/>
    <cellStyle name="ColStyle5 4 2 9 4" xfId="40488"/>
    <cellStyle name="ColStyle5 4 2 9 5" xfId="40489"/>
    <cellStyle name="ColStyle5 4 3" xfId="40490"/>
    <cellStyle name="ColStyle5 4 3 2" xfId="40491"/>
    <cellStyle name="ColStyle5 4 3 2 2" xfId="40492"/>
    <cellStyle name="ColStyle5 4 3 2 3" xfId="40493"/>
    <cellStyle name="ColStyle5 4 3 3" xfId="40494"/>
    <cellStyle name="ColStyle5 4 3 3 2" xfId="40495"/>
    <cellStyle name="ColStyle5 4 3 4" xfId="40496"/>
    <cellStyle name="ColStyle5 4 3 4 2" xfId="40497"/>
    <cellStyle name="ColStyle5 4 3 5" xfId="40498"/>
    <cellStyle name="ColStyle5 4 3 6" xfId="40499"/>
    <cellStyle name="ColStyle5 4 3 7" xfId="40500"/>
    <cellStyle name="ColStyle5 4 3 8" xfId="40501"/>
    <cellStyle name="ColStyle5 4 4" xfId="40502"/>
    <cellStyle name="ColStyle5 4 4 2" xfId="40503"/>
    <cellStyle name="ColStyle5 4 4 2 2" xfId="40504"/>
    <cellStyle name="ColStyle5 4 4 3" xfId="40505"/>
    <cellStyle name="ColStyle5 4 4 3 2" xfId="40506"/>
    <cellStyle name="ColStyle5 4 4 4" xfId="40507"/>
    <cellStyle name="ColStyle5 4 4 5" xfId="40508"/>
    <cellStyle name="ColStyle5 4 4 6" xfId="40509"/>
    <cellStyle name="ColStyle5 4 5" xfId="40510"/>
    <cellStyle name="ColStyle5 4 5 2" xfId="40511"/>
    <cellStyle name="ColStyle5 4 5 2 2" xfId="40512"/>
    <cellStyle name="ColStyle5 4 5 3" xfId="40513"/>
    <cellStyle name="ColStyle5 4 5 3 2" xfId="40514"/>
    <cellStyle name="ColStyle5 4 5 4" xfId="40515"/>
    <cellStyle name="ColStyle5 4 5 5" xfId="40516"/>
    <cellStyle name="ColStyle5 4 5 6" xfId="40517"/>
    <cellStyle name="ColStyle5 4 5 7" xfId="40518"/>
    <cellStyle name="ColStyle5 4 6" xfId="40519"/>
    <cellStyle name="ColStyle5 4 6 2" xfId="40520"/>
    <cellStyle name="ColStyle5 4 6 2 2" xfId="40521"/>
    <cellStyle name="ColStyle5 4 6 3" xfId="40522"/>
    <cellStyle name="ColStyle5 4 6 3 2" xfId="40523"/>
    <cellStyle name="ColStyle5 4 6 4" xfId="40524"/>
    <cellStyle name="ColStyle5 4 6 5" xfId="40525"/>
    <cellStyle name="ColStyle5 4 6 6" xfId="40526"/>
    <cellStyle name="ColStyle5 4 6 7" xfId="40527"/>
    <cellStyle name="ColStyle5 4 7" xfId="40528"/>
    <cellStyle name="ColStyle5 4 7 2" xfId="40529"/>
    <cellStyle name="ColStyle5 4 7 3" xfId="40530"/>
    <cellStyle name="ColStyle5 4 8" xfId="40531"/>
    <cellStyle name="ColStyle5 4 8 2" xfId="40532"/>
    <cellStyle name="ColStyle5 4 9" xfId="40533"/>
    <cellStyle name="ColStyle5 4 9 2" xfId="40534"/>
    <cellStyle name="ColStyle5 40" xfId="40535"/>
    <cellStyle name="ColStyle5 40 2" xfId="40536"/>
    <cellStyle name="ColStyle5 40 2 2" xfId="40537"/>
    <cellStyle name="ColStyle5 40 2 3" xfId="40538"/>
    <cellStyle name="ColStyle5 40 3" xfId="40539"/>
    <cellStyle name="ColStyle5 40 4" xfId="40540"/>
    <cellStyle name="ColStyle5 41" xfId="40541"/>
    <cellStyle name="ColStyle5 41 2" xfId="40542"/>
    <cellStyle name="ColStyle5 41 2 2" xfId="40543"/>
    <cellStyle name="ColStyle5 41 2 3" xfId="40544"/>
    <cellStyle name="ColStyle5 41 3" xfId="40545"/>
    <cellStyle name="ColStyle5 41 4" xfId="40546"/>
    <cellStyle name="ColStyle5 42" xfId="40547"/>
    <cellStyle name="ColStyle5 42 2" xfId="40548"/>
    <cellStyle name="ColStyle5 42 2 2" xfId="40549"/>
    <cellStyle name="ColStyle5 42 2 3" xfId="40550"/>
    <cellStyle name="ColStyle5 42 3" xfId="40551"/>
    <cellStyle name="ColStyle5 42 4" xfId="40552"/>
    <cellStyle name="ColStyle5 43" xfId="40553"/>
    <cellStyle name="ColStyle5 43 2" xfId="40554"/>
    <cellStyle name="ColStyle5 43 2 2" xfId="40555"/>
    <cellStyle name="ColStyle5 43 2 3" xfId="40556"/>
    <cellStyle name="ColStyle5 43 3" xfId="40557"/>
    <cellStyle name="ColStyle5 43 4" xfId="40558"/>
    <cellStyle name="ColStyle5 44" xfId="40559"/>
    <cellStyle name="ColStyle5 44 2" xfId="40560"/>
    <cellStyle name="ColStyle5 44 3" xfId="40561"/>
    <cellStyle name="ColStyle5 45" xfId="40562"/>
    <cellStyle name="ColStyle5 45 2" xfId="40563"/>
    <cellStyle name="ColStyle5 45 3" xfId="40564"/>
    <cellStyle name="ColStyle5 46" xfId="40565"/>
    <cellStyle name="ColStyle5 47" xfId="40566"/>
    <cellStyle name="ColStyle5 48" xfId="40567"/>
    <cellStyle name="ColStyle5 49" xfId="40568"/>
    <cellStyle name="ColStyle5 5" xfId="40569"/>
    <cellStyle name="ColStyle5 5 10" xfId="40570"/>
    <cellStyle name="ColStyle5 5 10 2" xfId="40571"/>
    <cellStyle name="ColStyle5 5 10 2 2" xfId="40572"/>
    <cellStyle name="ColStyle5 5 10 2 3" xfId="40573"/>
    <cellStyle name="ColStyle5 5 10 3" xfId="40574"/>
    <cellStyle name="ColStyle5 5 10 4" xfId="40575"/>
    <cellStyle name="ColStyle5 5 10 5" xfId="40576"/>
    <cellStyle name="ColStyle5 5 11" xfId="40577"/>
    <cellStyle name="ColStyle5 5 11 2" xfId="40578"/>
    <cellStyle name="ColStyle5 5 11 2 2" xfId="40579"/>
    <cellStyle name="ColStyle5 5 11 2 3" xfId="40580"/>
    <cellStyle name="ColStyle5 5 11 3" xfId="40581"/>
    <cellStyle name="ColStyle5 5 11 4" xfId="40582"/>
    <cellStyle name="ColStyle5 5 11 5" xfId="40583"/>
    <cellStyle name="ColStyle5 5 12" xfId="40584"/>
    <cellStyle name="ColStyle5 5 12 2" xfId="40585"/>
    <cellStyle name="ColStyle5 5 12 2 2" xfId="40586"/>
    <cellStyle name="ColStyle5 5 12 2 3" xfId="40587"/>
    <cellStyle name="ColStyle5 5 12 3" xfId="40588"/>
    <cellStyle name="ColStyle5 5 12 4" xfId="40589"/>
    <cellStyle name="ColStyle5 5 12 5" xfId="40590"/>
    <cellStyle name="ColStyle5 5 13" xfId="40591"/>
    <cellStyle name="ColStyle5 5 13 2" xfId="40592"/>
    <cellStyle name="ColStyle5 5 13 2 2" xfId="40593"/>
    <cellStyle name="ColStyle5 5 13 2 3" xfId="40594"/>
    <cellStyle name="ColStyle5 5 13 3" xfId="40595"/>
    <cellStyle name="ColStyle5 5 13 4" xfId="40596"/>
    <cellStyle name="ColStyle5 5 13 5" xfId="40597"/>
    <cellStyle name="ColStyle5 5 14" xfId="40598"/>
    <cellStyle name="ColStyle5 5 14 2" xfId="40599"/>
    <cellStyle name="ColStyle5 5 14 2 2" xfId="40600"/>
    <cellStyle name="ColStyle5 5 14 2 3" xfId="40601"/>
    <cellStyle name="ColStyle5 5 14 3" xfId="40602"/>
    <cellStyle name="ColStyle5 5 14 4" xfId="40603"/>
    <cellStyle name="ColStyle5 5 14 5" xfId="40604"/>
    <cellStyle name="ColStyle5 5 15" xfId="40605"/>
    <cellStyle name="ColStyle5 5 15 2" xfId="40606"/>
    <cellStyle name="ColStyle5 5 15 2 2" xfId="40607"/>
    <cellStyle name="ColStyle5 5 15 2 3" xfId="40608"/>
    <cellStyle name="ColStyle5 5 15 3" xfId="40609"/>
    <cellStyle name="ColStyle5 5 15 4" xfId="40610"/>
    <cellStyle name="ColStyle5 5 15 5" xfId="40611"/>
    <cellStyle name="ColStyle5 5 16" xfId="40612"/>
    <cellStyle name="ColStyle5 5 16 2" xfId="40613"/>
    <cellStyle name="ColStyle5 5 16 2 2" xfId="40614"/>
    <cellStyle name="ColStyle5 5 16 2 3" xfId="40615"/>
    <cellStyle name="ColStyle5 5 16 3" xfId="40616"/>
    <cellStyle name="ColStyle5 5 16 4" xfId="40617"/>
    <cellStyle name="ColStyle5 5 16 5" xfId="40618"/>
    <cellStyle name="ColStyle5 5 17" xfId="40619"/>
    <cellStyle name="ColStyle5 5 17 2" xfId="40620"/>
    <cellStyle name="ColStyle5 5 17 2 2" xfId="40621"/>
    <cellStyle name="ColStyle5 5 17 2 3" xfId="40622"/>
    <cellStyle name="ColStyle5 5 17 3" xfId="40623"/>
    <cellStyle name="ColStyle5 5 17 4" xfId="40624"/>
    <cellStyle name="ColStyle5 5 17 5" xfId="40625"/>
    <cellStyle name="ColStyle5 5 18" xfId="40626"/>
    <cellStyle name="ColStyle5 5 18 2" xfId="40627"/>
    <cellStyle name="ColStyle5 5 18 2 2" xfId="40628"/>
    <cellStyle name="ColStyle5 5 18 2 3" xfId="40629"/>
    <cellStyle name="ColStyle5 5 18 3" xfId="40630"/>
    <cellStyle name="ColStyle5 5 18 4" xfId="40631"/>
    <cellStyle name="ColStyle5 5 18 5" xfId="40632"/>
    <cellStyle name="ColStyle5 5 19" xfId="40633"/>
    <cellStyle name="ColStyle5 5 19 2" xfId="40634"/>
    <cellStyle name="ColStyle5 5 19 2 2" xfId="40635"/>
    <cellStyle name="ColStyle5 5 19 2 3" xfId="40636"/>
    <cellStyle name="ColStyle5 5 19 3" xfId="40637"/>
    <cellStyle name="ColStyle5 5 19 4" xfId="40638"/>
    <cellStyle name="ColStyle5 5 19 5" xfId="40639"/>
    <cellStyle name="ColStyle5 5 2" xfId="40640"/>
    <cellStyle name="ColStyle5 5 2 10" xfId="40641"/>
    <cellStyle name="ColStyle5 5 2 11" xfId="40642"/>
    <cellStyle name="ColStyle5 5 2 2" xfId="40643"/>
    <cellStyle name="ColStyle5 5 2 2 2" xfId="40644"/>
    <cellStyle name="ColStyle5 5 2 2 2 2" xfId="40645"/>
    <cellStyle name="ColStyle5 5 2 2 2 3" xfId="40646"/>
    <cellStyle name="ColStyle5 5 2 2 3" xfId="40647"/>
    <cellStyle name="ColStyle5 5 2 2 4" xfId="40648"/>
    <cellStyle name="ColStyle5 5 2 3" xfId="40649"/>
    <cellStyle name="ColStyle5 5 2 3 2" xfId="40650"/>
    <cellStyle name="ColStyle5 5 2 3 2 2" xfId="40651"/>
    <cellStyle name="ColStyle5 5 2 3 2 3" xfId="40652"/>
    <cellStyle name="ColStyle5 5 2 3 3" xfId="40653"/>
    <cellStyle name="ColStyle5 5 2 3 4" xfId="40654"/>
    <cellStyle name="ColStyle5 5 2 4" xfId="40655"/>
    <cellStyle name="ColStyle5 5 2 4 2" xfId="40656"/>
    <cellStyle name="ColStyle5 5 2 4 3" xfId="40657"/>
    <cellStyle name="ColStyle5 5 2 5" xfId="40658"/>
    <cellStyle name="ColStyle5 5 2 5 2" xfId="40659"/>
    <cellStyle name="ColStyle5 5 2 5 3" xfId="40660"/>
    <cellStyle name="ColStyle5 5 2 6" xfId="40661"/>
    <cellStyle name="ColStyle5 5 2 6 2" xfId="40662"/>
    <cellStyle name="ColStyle5 5 2 7" xfId="40663"/>
    <cellStyle name="ColStyle5 5 2 8" xfId="40664"/>
    <cellStyle name="ColStyle5 5 2 9" xfId="40665"/>
    <cellStyle name="ColStyle5 5 20" xfId="40666"/>
    <cellStyle name="ColStyle5 5 20 2" xfId="40667"/>
    <cellStyle name="ColStyle5 5 20 2 2" xfId="40668"/>
    <cellStyle name="ColStyle5 5 20 2 3" xfId="40669"/>
    <cellStyle name="ColStyle5 5 20 3" xfId="40670"/>
    <cellStyle name="ColStyle5 5 20 4" xfId="40671"/>
    <cellStyle name="ColStyle5 5 20 5" xfId="40672"/>
    <cellStyle name="ColStyle5 5 21" xfId="40673"/>
    <cellStyle name="ColStyle5 5 21 2" xfId="40674"/>
    <cellStyle name="ColStyle5 5 21 2 2" xfId="40675"/>
    <cellStyle name="ColStyle5 5 21 2 3" xfId="40676"/>
    <cellStyle name="ColStyle5 5 21 3" xfId="40677"/>
    <cellStyle name="ColStyle5 5 21 4" xfId="40678"/>
    <cellStyle name="ColStyle5 5 21 5" xfId="40679"/>
    <cellStyle name="ColStyle5 5 22" xfId="40680"/>
    <cellStyle name="ColStyle5 5 22 2" xfId="40681"/>
    <cellStyle name="ColStyle5 5 22 2 2" xfId="40682"/>
    <cellStyle name="ColStyle5 5 22 2 3" xfId="40683"/>
    <cellStyle name="ColStyle5 5 22 3" xfId="40684"/>
    <cellStyle name="ColStyle5 5 22 4" xfId="40685"/>
    <cellStyle name="ColStyle5 5 23" xfId="40686"/>
    <cellStyle name="ColStyle5 5 23 2" xfId="40687"/>
    <cellStyle name="ColStyle5 5 23 3" xfId="40688"/>
    <cellStyle name="ColStyle5 5 24" xfId="40689"/>
    <cellStyle name="ColStyle5 5 24 2" xfId="40690"/>
    <cellStyle name="ColStyle5 5 24 3" xfId="40691"/>
    <cellStyle name="ColStyle5 5 25" xfId="40692"/>
    <cellStyle name="ColStyle5 5 25 2" xfId="40693"/>
    <cellStyle name="ColStyle5 5 25 3" xfId="40694"/>
    <cellStyle name="ColStyle5 5 26" xfId="40695"/>
    <cellStyle name="ColStyle5 5 26 2" xfId="40696"/>
    <cellStyle name="ColStyle5 5 27" xfId="40697"/>
    <cellStyle name="ColStyle5 5 27 2" xfId="40698"/>
    <cellStyle name="ColStyle5 5 28" xfId="40699"/>
    <cellStyle name="ColStyle5 5 29" xfId="40700"/>
    <cellStyle name="ColStyle5 5 3" xfId="40701"/>
    <cellStyle name="ColStyle5 5 3 10" xfId="40702"/>
    <cellStyle name="ColStyle5 5 3 2" xfId="40703"/>
    <cellStyle name="ColStyle5 5 3 2 2" xfId="40704"/>
    <cellStyle name="ColStyle5 5 3 2 2 2" xfId="40705"/>
    <cellStyle name="ColStyle5 5 3 2 2 3" xfId="40706"/>
    <cellStyle name="ColStyle5 5 3 2 3" xfId="40707"/>
    <cellStyle name="ColStyle5 5 3 2 4" xfId="40708"/>
    <cellStyle name="ColStyle5 5 3 3" xfId="40709"/>
    <cellStyle name="ColStyle5 5 3 3 2" xfId="40710"/>
    <cellStyle name="ColStyle5 5 3 3 3" xfId="40711"/>
    <cellStyle name="ColStyle5 5 3 4" xfId="40712"/>
    <cellStyle name="ColStyle5 5 3 4 2" xfId="40713"/>
    <cellStyle name="ColStyle5 5 3 5" xfId="40714"/>
    <cellStyle name="ColStyle5 5 3 5 2" xfId="40715"/>
    <cellStyle name="ColStyle5 5 3 6" xfId="40716"/>
    <cellStyle name="ColStyle5 5 3 7" xfId="40717"/>
    <cellStyle name="ColStyle5 5 3 8" xfId="40718"/>
    <cellStyle name="ColStyle5 5 3 9" xfId="40719"/>
    <cellStyle name="ColStyle5 5 30" xfId="40720"/>
    <cellStyle name="ColStyle5 5 31" xfId="40721"/>
    <cellStyle name="ColStyle5 5 32" xfId="40722"/>
    <cellStyle name="ColStyle5 5 4" xfId="40723"/>
    <cellStyle name="ColStyle5 5 4 2" xfId="40724"/>
    <cellStyle name="ColStyle5 5 4 2 2" xfId="40725"/>
    <cellStyle name="ColStyle5 5 4 2 3" xfId="40726"/>
    <cellStyle name="ColStyle5 5 4 3" xfId="40727"/>
    <cellStyle name="ColStyle5 5 4 3 2" xfId="40728"/>
    <cellStyle name="ColStyle5 5 4 4" xfId="40729"/>
    <cellStyle name="ColStyle5 5 4 4 2" xfId="40730"/>
    <cellStyle name="ColStyle5 5 4 5" xfId="40731"/>
    <cellStyle name="ColStyle5 5 4 6" xfId="40732"/>
    <cellStyle name="ColStyle5 5 4 7" xfId="40733"/>
    <cellStyle name="ColStyle5 5 4 8" xfId="40734"/>
    <cellStyle name="ColStyle5 5 4 9" xfId="40735"/>
    <cellStyle name="ColStyle5 5 5" xfId="40736"/>
    <cellStyle name="ColStyle5 5 5 2" xfId="40737"/>
    <cellStyle name="ColStyle5 5 5 2 2" xfId="40738"/>
    <cellStyle name="ColStyle5 5 5 2 3" xfId="40739"/>
    <cellStyle name="ColStyle5 5 5 3" xfId="40740"/>
    <cellStyle name="ColStyle5 5 5 3 2" xfId="40741"/>
    <cellStyle name="ColStyle5 5 5 4" xfId="40742"/>
    <cellStyle name="ColStyle5 5 5 4 2" xfId="40743"/>
    <cellStyle name="ColStyle5 5 5 5" xfId="40744"/>
    <cellStyle name="ColStyle5 5 5 6" xfId="40745"/>
    <cellStyle name="ColStyle5 5 5 7" xfId="40746"/>
    <cellStyle name="ColStyle5 5 5 8" xfId="40747"/>
    <cellStyle name="ColStyle5 5 5 9" xfId="40748"/>
    <cellStyle name="ColStyle5 5 6" xfId="40749"/>
    <cellStyle name="ColStyle5 5 6 2" xfId="40750"/>
    <cellStyle name="ColStyle5 5 6 2 2" xfId="40751"/>
    <cellStyle name="ColStyle5 5 6 2 3" xfId="40752"/>
    <cellStyle name="ColStyle5 5 6 3" xfId="40753"/>
    <cellStyle name="ColStyle5 5 6 3 2" xfId="40754"/>
    <cellStyle name="ColStyle5 5 6 4" xfId="40755"/>
    <cellStyle name="ColStyle5 5 6 4 2" xfId="40756"/>
    <cellStyle name="ColStyle5 5 6 5" xfId="40757"/>
    <cellStyle name="ColStyle5 5 6 6" xfId="40758"/>
    <cellStyle name="ColStyle5 5 6 7" xfId="40759"/>
    <cellStyle name="ColStyle5 5 6 8" xfId="40760"/>
    <cellStyle name="ColStyle5 5 6 9" xfId="40761"/>
    <cellStyle name="ColStyle5 5 7" xfId="40762"/>
    <cellStyle name="ColStyle5 5 7 2" xfId="40763"/>
    <cellStyle name="ColStyle5 5 7 2 2" xfId="40764"/>
    <cellStyle name="ColStyle5 5 7 2 3" xfId="40765"/>
    <cellStyle name="ColStyle5 5 7 3" xfId="40766"/>
    <cellStyle name="ColStyle5 5 7 4" xfId="40767"/>
    <cellStyle name="ColStyle5 5 7 5" xfId="40768"/>
    <cellStyle name="ColStyle5 5 8" xfId="40769"/>
    <cellStyle name="ColStyle5 5 8 2" xfId="40770"/>
    <cellStyle name="ColStyle5 5 8 2 2" xfId="40771"/>
    <cellStyle name="ColStyle5 5 8 2 3" xfId="40772"/>
    <cellStyle name="ColStyle5 5 8 3" xfId="40773"/>
    <cellStyle name="ColStyle5 5 8 4" xfId="40774"/>
    <cellStyle name="ColStyle5 5 8 5" xfId="40775"/>
    <cellStyle name="ColStyle5 5 9" xfId="40776"/>
    <cellStyle name="ColStyle5 5 9 2" xfId="40777"/>
    <cellStyle name="ColStyle5 5 9 2 2" xfId="40778"/>
    <cellStyle name="ColStyle5 5 9 2 3" xfId="40779"/>
    <cellStyle name="ColStyle5 5 9 3" xfId="40780"/>
    <cellStyle name="ColStyle5 5 9 4" xfId="40781"/>
    <cellStyle name="ColStyle5 5 9 5" xfId="40782"/>
    <cellStyle name="ColStyle5 50" xfId="40783"/>
    <cellStyle name="ColStyle5 51" xfId="40784"/>
    <cellStyle name="ColStyle5 6" xfId="40785"/>
    <cellStyle name="ColStyle5 6 10" xfId="40786"/>
    <cellStyle name="ColStyle5 6 10 2" xfId="40787"/>
    <cellStyle name="ColStyle5 6 10 2 2" xfId="40788"/>
    <cellStyle name="ColStyle5 6 10 2 3" xfId="40789"/>
    <cellStyle name="ColStyle5 6 10 3" xfId="40790"/>
    <cellStyle name="ColStyle5 6 10 4" xfId="40791"/>
    <cellStyle name="ColStyle5 6 10 5" xfId="40792"/>
    <cellStyle name="ColStyle5 6 11" xfId="40793"/>
    <cellStyle name="ColStyle5 6 11 2" xfId="40794"/>
    <cellStyle name="ColStyle5 6 11 2 2" xfId="40795"/>
    <cellStyle name="ColStyle5 6 11 2 3" xfId="40796"/>
    <cellStyle name="ColStyle5 6 11 3" xfId="40797"/>
    <cellStyle name="ColStyle5 6 11 4" xfId="40798"/>
    <cellStyle name="ColStyle5 6 11 5" xfId="40799"/>
    <cellStyle name="ColStyle5 6 12" xfId="40800"/>
    <cellStyle name="ColStyle5 6 12 2" xfId="40801"/>
    <cellStyle name="ColStyle5 6 12 2 2" xfId="40802"/>
    <cellStyle name="ColStyle5 6 12 2 3" xfId="40803"/>
    <cellStyle name="ColStyle5 6 12 3" xfId="40804"/>
    <cellStyle name="ColStyle5 6 12 4" xfId="40805"/>
    <cellStyle name="ColStyle5 6 12 5" xfId="40806"/>
    <cellStyle name="ColStyle5 6 13" xfId="40807"/>
    <cellStyle name="ColStyle5 6 13 2" xfId="40808"/>
    <cellStyle name="ColStyle5 6 13 2 2" xfId="40809"/>
    <cellStyle name="ColStyle5 6 13 2 3" xfId="40810"/>
    <cellStyle name="ColStyle5 6 13 3" xfId="40811"/>
    <cellStyle name="ColStyle5 6 13 4" xfId="40812"/>
    <cellStyle name="ColStyle5 6 13 5" xfId="40813"/>
    <cellStyle name="ColStyle5 6 14" xfId="40814"/>
    <cellStyle name="ColStyle5 6 14 2" xfId="40815"/>
    <cellStyle name="ColStyle5 6 14 2 2" xfId="40816"/>
    <cellStyle name="ColStyle5 6 14 2 3" xfId="40817"/>
    <cellStyle name="ColStyle5 6 14 3" xfId="40818"/>
    <cellStyle name="ColStyle5 6 14 4" xfId="40819"/>
    <cellStyle name="ColStyle5 6 14 5" xfId="40820"/>
    <cellStyle name="ColStyle5 6 15" xfId="40821"/>
    <cellStyle name="ColStyle5 6 15 2" xfId="40822"/>
    <cellStyle name="ColStyle5 6 15 2 2" xfId="40823"/>
    <cellStyle name="ColStyle5 6 15 2 3" xfId="40824"/>
    <cellStyle name="ColStyle5 6 15 3" xfId="40825"/>
    <cellStyle name="ColStyle5 6 15 4" xfId="40826"/>
    <cellStyle name="ColStyle5 6 15 5" xfId="40827"/>
    <cellStyle name="ColStyle5 6 16" xfId="40828"/>
    <cellStyle name="ColStyle5 6 16 2" xfId="40829"/>
    <cellStyle name="ColStyle5 6 16 2 2" xfId="40830"/>
    <cellStyle name="ColStyle5 6 16 2 3" xfId="40831"/>
    <cellStyle name="ColStyle5 6 16 3" xfId="40832"/>
    <cellStyle name="ColStyle5 6 16 4" xfId="40833"/>
    <cellStyle name="ColStyle5 6 16 5" xfId="40834"/>
    <cellStyle name="ColStyle5 6 17" xfId="40835"/>
    <cellStyle name="ColStyle5 6 17 2" xfId="40836"/>
    <cellStyle name="ColStyle5 6 17 2 2" xfId="40837"/>
    <cellStyle name="ColStyle5 6 17 2 3" xfId="40838"/>
    <cellStyle name="ColStyle5 6 17 3" xfId="40839"/>
    <cellStyle name="ColStyle5 6 17 4" xfId="40840"/>
    <cellStyle name="ColStyle5 6 17 5" xfId="40841"/>
    <cellStyle name="ColStyle5 6 18" xfId="40842"/>
    <cellStyle name="ColStyle5 6 18 2" xfId="40843"/>
    <cellStyle name="ColStyle5 6 18 2 2" xfId="40844"/>
    <cellStyle name="ColStyle5 6 18 2 3" xfId="40845"/>
    <cellStyle name="ColStyle5 6 18 3" xfId="40846"/>
    <cellStyle name="ColStyle5 6 18 4" xfId="40847"/>
    <cellStyle name="ColStyle5 6 18 5" xfId="40848"/>
    <cellStyle name="ColStyle5 6 19" xfId="40849"/>
    <cellStyle name="ColStyle5 6 19 2" xfId="40850"/>
    <cellStyle name="ColStyle5 6 19 2 2" xfId="40851"/>
    <cellStyle name="ColStyle5 6 19 2 3" xfId="40852"/>
    <cellStyle name="ColStyle5 6 19 3" xfId="40853"/>
    <cellStyle name="ColStyle5 6 19 4" xfId="40854"/>
    <cellStyle name="ColStyle5 6 19 5" xfId="40855"/>
    <cellStyle name="ColStyle5 6 2" xfId="40856"/>
    <cellStyle name="ColStyle5 6 2 10" xfId="40857"/>
    <cellStyle name="ColStyle5 6 2 11" xfId="40858"/>
    <cellStyle name="ColStyle5 6 2 2" xfId="40859"/>
    <cellStyle name="ColStyle5 6 2 2 2" xfId="40860"/>
    <cellStyle name="ColStyle5 6 2 2 2 2" xfId="40861"/>
    <cellStyle name="ColStyle5 6 2 2 2 3" xfId="40862"/>
    <cellStyle name="ColStyle5 6 2 2 3" xfId="40863"/>
    <cellStyle name="ColStyle5 6 2 2 4" xfId="40864"/>
    <cellStyle name="ColStyle5 6 2 3" xfId="40865"/>
    <cellStyle name="ColStyle5 6 2 3 2" xfId="40866"/>
    <cellStyle name="ColStyle5 6 2 3 2 2" xfId="40867"/>
    <cellStyle name="ColStyle5 6 2 3 2 3" xfId="40868"/>
    <cellStyle name="ColStyle5 6 2 3 3" xfId="40869"/>
    <cellStyle name="ColStyle5 6 2 3 4" xfId="40870"/>
    <cellStyle name="ColStyle5 6 2 4" xfId="40871"/>
    <cellStyle name="ColStyle5 6 2 4 2" xfId="40872"/>
    <cellStyle name="ColStyle5 6 2 4 3" xfId="40873"/>
    <cellStyle name="ColStyle5 6 2 5" xfId="40874"/>
    <cellStyle name="ColStyle5 6 2 5 2" xfId="40875"/>
    <cellStyle name="ColStyle5 6 2 5 3" xfId="40876"/>
    <cellStyle name="ColStyle5 6 2 6" xfId="40877"/>
    <cellStyle name="ColStyle5 6 2 6 2" xfId="40878"/>
    <cellStyle name="ColStyle5 6 2 7" xfId="40879"/>
    <cellStyle name="ColStyle5 6 2 8" xfId="40880"/>
    <cellStyle name="ColStyle5 6 2 9" xfId="40881"/>
    <cellStyle name="ColStyle5 6 20" xfId="40882"/>
    <cellStyle name="ColStyle5 6 20 2" xfId="40883"/>
    <cellStyle name="ColStyle5 6 20 2 2" xfId="40884"/>
    <cellStyle name="ColStyle5 6 20 2 3" xfId="40885"/>
    <cellStyle name="ColStyle5 6 20 3" xfId="40886"/>
    <cellStyle name="ColStyle5 6 20 4" xfId="40887"/>
    <cellStyle name="ColStyle5 6 20 5" xfId="40888"/>
    <cellStyle name="ColStyle5 6 21" xfId="40889"/>
    <cellStyle name="ColStyle5 6 21 2" xfId="40890"/>
    <cellStyle name="ColStyle5 6 21 2 2" xfId="40891"/>
    <cellStyle name="ColStyle5 6 21 2 3" xfId="40892"/>
    <cellStyle name="ColStyle5 6 21 3" xfId="40893"/>
    <cellStyle name="ColStyle5 6 21 4" xfId="40894"/>
    <cellStyle name="ColStyle5 6 21 5" xfId="40895"/>
    <cellStyle name="ColStyle5 6 22" xfId="40896"/>
    <cellStyle name="ColStyle5 6 22 2" xfId="40897"/>
    <cellStyle name="ColStyle5 6 22 2 2" xfId="40898"/>
    <cellStyle name="ColStyle5 6 22 2 3" xfId="40899"/>
    <cellStyle name="ColStyle5 6 22 3" xfId="40900"/>
    <cellStyle name="ColStyle5 6 22 4" xfId="40901"/>
    <cellStyle name="ColStyle5 6 23" xfId="40902"/>
    <cellStyle name="ColStyle5 6 23 2" xfId="40903"/>
    <cellStyle name="ColStyle5 6 23 3" xfId="40904"/>
    <cellStyle name="ColStyle5 6 24" xfId="40905"/>
    <cellStyle name="ColStyle5 6 24 2" xfId="40906"/>
    <cellStyle name="ColStyle5 6 24 3" xfId="40907"/>
    <cellStyle name="ColStyle5 6 25" xfId="40908"/>
    <cellStyle name="ColStyle5 6 25 2" xfId="40909"/>
    <cellStyle name="ColStyle5 6 25 3" xfId="40910"/>
    <cellStyle name="ColStyle5 6 26" xfId="40911"/>
    <cellStyle name="ColStyle5 6 26 2" xfId="40912"/>
    <cellStyle name="ColStyle5 6 27" xfId="40913"/>
    <cellStyle name="ColStyle5 6 27 2" xfId="40914"/>
    <cellStyle name="ColStyle5 6 28" xfId="40915"/>
    <cellStyle name="ColStyle5 6 29" xfId="40916"/>
    <cellStyle name="ColStyle5 6 3" xfId="40917"/>
    <cellStyle name="ColStyle5 6 3 10" xfId="40918"/>
    <cellStyle name="ColStyle5 6 3 2" xfId="40919"/>
    <cellStyle name="ColStyle5 6 3 2 2" xfId="40920"/>
    <cellStyle name="ColStyle5 6 3 2 2 2" xfId="40921"/>
    <cellStyle name="ColStyle5 6 3 2 2 3" xfId="40922"/>
    <cellStyle name="ColStyle5 6 3 2 3" xfId="40923"/>
    <cellStyle name="ColStyle5 6 3 2 4" xfId="40924"/>
    <cellStyle name="ColStyle5 6 3 3" xfId="40925"/>
    <cellStyle name="ColStyle5 6 3 3 2" xfId="40926"/>
    <cellStyle name="ColStyle5 6 3 3 3" xfId="40927"/>
    <cellStyle name="ColStyle5 6 3 4" xfId="40928"/>
    <cellStyle name="ColStyle5 6 3 4 2" xfId="40929"/>
    <cellStyle name="ColStyle5 6 3 5" xfId="40930"/>
    <cellStyle name="ColStyle5 6 3 5 2" xfId="40931"/>
    <cellStyle name="ColStyle5 6 3 6" xfId="40932"/>
    <cellStyle name="ColStyle5 6 3 7" xfId="40933"/>
    <cellStyle name="ColStyle5 6 3 8" xfId="40934"/>
    <cellStyle name="ColStyle5 6 3 9" xfId="40935"/>
    <cellStyle name="ColStyle5 6 30" xfId="40936"/>
    <cellStyle name="ColStyle5 6 31" xfId="40937"/>
    <cellStyle name="ColStyle5 6 32" xfId="40938"/>
    <cellStyle name="ColStyle5 6 4" xfId="40939"/>
    <cellStyle name="ColStyle5 6 4 2" xfId="40940"/>
    <cellStyle name="ColStyle5 6 4 2 2" xfId="40941"/>
    <cellStyle name="ColStyle5 6 4 2 3" xfId="40942"/>
    <cellStyle name="ColStyle5 6 4 3" xfId="40943"/>
    <cellStyle name="ColStyle5 6 4 3 2" xfId="40944"/>
    <cellStyle name="ColStyle5 6 4 4" xfId="40945"/>
    <cellStyle name="ColStyle5 6 4 4 2" xfId="40946"/>
    <cellStyle name="ColStyle5 6 4 5" xfId="40947"/>
    <cellStyle name="ColStyle5 6 4 6" xfId="40948"/>
    <cellStyle name="ColStyle5 6 4 7" xfId="40949"/>
    <cellStyle name="ColStyle5 6 4 8" xfId="40950"/>
    <cellStyle name="ColStyle5 6 4 9" xfId="40951"/>
    <cellStyle name="ColStyle5 6 5" xfId="40952"/>
    <cellStyle name="ColStyle5 6 5 2" xfId="40953"/>
    <cellStyle name="ColStyle5 6 5 2 2" xfId="40954"/>
    <cellStyle name="ColStyle5 6 5 2 3" xfId="40955"/>
    <cellStyle name="ColStyle5 6 5 3" xfId="40956"/>
    <cellStyle name="ColStyle5 6 5 3 2" xfId="40957"/>
    <cellStyle name="ColStyle5 6 5 4" xfId="40958"/>
    <cellStyle name="ColStyle5 6 5 4 2" xfId="40959"/>
    <cellStyle name="ColStyle5 6 5 5" xfId="40960"/>
    <cellStyle name="ColStyle5 6 5 6" xfId="40961"/>
    <cellStyle name="ColStyle5 6 5 7" xfId="40962"/>
    <cellStyle name="ColStyle5 6 5 8" xfId="40963"/>
    <cellStyle name="ColStyle5 6 5 9" xfId="40964"/>
    <cellStyle name="ColStyle5 6 6" xfId="40965"/>
    <cellStyle name="ColStyle5 6 6 2" xfId="40966"/>
    <cellStyle name="ColStyle5 6 6 2 2" xfId="40967"/>
    <cellStyle name="ColStyle5 6 6 2 3" xfId="40968"/>
    <cellStyle name="ColStyle5 6 6 3" xfId="40969"/>
    <cellStyle name="ColStyle5 6 6 3 2" xfId="40970"/>
    <cellStyle name="ColStyle5 6 6 4" xfId="40971"/>
    <cellStyle name="ColStyle5 6 6 4 2" xfId="40972"/>
    <cellStyle name="ColStyle5 6 6 5" xfId="40973"/>
    <cellStyle name="ColStyle5 6 6 6" xfId="40974"/>
    <cellStyle name="ColStyle5 6 6 7" xfId="40975"/>
    <cellStyle name="ColStyle5 6 6 8" xfId="40976"/>
    <cellStyle name="ColStyle5 6 6 9" xfId="40977"/>
    <cellStyle name="ColStyle5 6 7" xfId="40978"/>
    <cellStyle name="ColStyle5 6 7 2" xfId="40979"/>
    <cellStyle name="ColStyle5 6 7 2 2" xfId="40980"/>
    <cellStyle name="ColStyle5 6 7 2 3" xfId="40981"/>
    <cellStyle name="ColStyle5 6 7 3" xfId="40982"/>
    <cellStyle name="ColStyle5 6 7 4" xfId="40983"/>
    <cellStyle name="ColStyle5 6 7 5" xfId="40984"/>
    <cellStyle name="ColStyle5 6 8" xfId="40985"/>
    <cellStyle name="ColStyle5 6 8 2" xfId="40986"/>
    <cellStyle name="ColStyle5 6 8 2 2" xfId="40987"/>
    <cellStyle name="ColStyle5 6 8 2 3" xfId="40988"/>
    <cellStyle name="ColStyle5 6 8 3" xfId="40989"/>
    <cellStyle name="ColStyle5 6 8 4" xfId="40990"/>
    <cellStyle name="ColStyle5 6 8 5" xfId="40991"/>
    <cellStyle name="ColStyle5 6 9" xfId="40992"/>
    <cellStyle name="ColStyle5 6 9 2" xfId="40993"/>
    <cellStyle name="ColStyle5 6 9 2 2" xfId="40994"/>
    <cellStyle name="ColStyle5 6 9 2 3" xfId="40995"/>
    <cellStyle name="ColStyle5 6 9 3" xfId="40996"/>
    <cellStyle name="ColStyle5 6 9 4" xfId="40997"/>
    <cellStyle name="ColStyle5 6 9 5" xfId="40998"/>
    <cellStyle name="ColStyle5 7" xfId="40999"/>
    <cellStyle name="ColStyle5 7 10" xfId="41000"/>
    <cellStyle name="ColStyle5 7 10 2" xfId="41001"/>
    <cellStyle name="ColStyle5 7 10 2 2" xfId="41002"/>
    <cellStyle name="ColStyle5 7 10 2 3" xfId="41003"/>
    <cellStyle name="ColStyle5 7 10 3" xfId="41004"/>
    <cellStyle name="ColStyle5 7 10 4" xfId="41005"/>
    <cellStyle name="ColStyle5 7 10 5" xfId="41006"/>
    <cellStyle name="ColStyle5 7 11" xfId="41007"/>
    <cellStyle name="ColStyle5 7 11 2" xfId="41008"/>
    <cellStyle name="ColStyle5 7 11 2 2" xfId="41009"/>
    <cellStyle name="ColStyle5 7 11 2 3" xfId="41010"/>
    <cellStyle name="ColStyle5 7 11 3" xfId="41011"/>
    <cellStyle name="ColStyle5 7 11 4" xfId="41012"/>
    <cellStyle name="ColStyle5 7 11 5" xfId="41013"/>
    <cellStyle name="ColStyle5 7 12" xfId="41014"/>
    <cellStyle name="ColStyle5 7 12 2" xfId="41015"/>
    <cellStyle name="ColStyle5 7 12 2 2" xfId="41016"/>
    <cellStyle name="ColStyle5 7 12 2 3" xfId="41017"/>
    <cellStyle name="ColStyle5 7 12 3" xfId="41018"/>
    <cellStyle name="ColStyle5 7 12 4" xfId="41019"/>
    <cellStyle name="ColStyle5 7 12 5" xfId="41020"/>
    <cellStyle name="ColStyle5 7 13" xfId="41021"/>
    <cellStyle name="ColStyle5 7 13 2" xfId="41022"/>
    <cellStyle name="ColStyle5 7 13 2 2" xfId="41023"/>
    <cellStyle name="ColStyle5 7 13 2 3" xfId="41024"/>
    <cellStyle name="ColStyle5 7 13 3" xfId="41025"/>
    <cellStyle name="ColStyle5 7 13 4" xfId="41026"/>
    <cellStyle name="ColStyle5 7 13 5" xfId="41027"/>
    <cellStyle name="ColStyle5 7 14" xfId="41028"/>
    <cellStyle name="ColStyle5 7 14 2" xfId="41029"/>
    <cellStyle name="ColStyle5 7 14 2 2" xfId="41030"/>
    <cellStyle name="ColStyle5 7 14 2 3" xfId="41031"/>
    <cellStyle name="ColStyle5 7 14 3" xfId="41032"/>
    <cellStyle name="ColStyle5 7 14 4" xfId="41033"/>
    <cellStyle name="ColStyle5 7 14 5" xfId="41034"/>
    <cellStyle name="ColStyle5 7 15" xfId="41035"/>
    <cellStyle name="ColStyle5 7 15 2" xfId="41036"/>
    <cellStyle name="ColStyle5 7 15 2 2" xfId="41037"/>
    <cellStyle name="ColStyle5 7 15 2 3" xfId="41038"/>
    <cellStyle name="ColStyle5 7 15 3" xfId="41039"/>
    <cellStyle name="ColStyle5 7 15 4" xfId="41040"/>
    <cellStyle name="ColStyle5 7 15 5" xfId="41041"/>
    <cellStyle name="ColStyle5 7 16" xfId="41042"/>
    <cellStyle name="ColStyle5 7 16 2" xfId="41043"/>
    <cellStyle name="ColStyle5 7 16 2 2" xfId="41044"/>
    <cellStyle name="ColStyle5 7 16 2 3" xfId="41045"/>
    <cellStyle name="ColStyle5 7 16 3" xfId="41046"/>
    <cellStyle name="ColStyle5 7 16 4" xfId="41047"/>
    <cellStyle name="ColStyle5 7 16 5" xfId="41048"/>
    <cellStyle name="ColStyle5 7 17" xfId="41049"/>
    <cellStyle name="ColStyle5 7 17 2" xfId="41050"/>
    <cellStyle name="ColStyle5 7 17 2 2" xfId="41051"/>
    <cellStyle name="ColStyle5 7 17 2 3" xfId="41052"/>
    <cellStyle name="ColStyle5 7 17 3" xfId="41053"/>
    <cellStyle name="ColStyle5 7 17 4" xfId="41054"/>
    <cellStyle name="ColStyle5 7 17 5" xfId="41055"/>
    <cellStyle name="ColStyle5 7 18" xfId="41056"/>
    <cellStyle name="ColStyle5 7 18 2" xfId="41057"/>
    <cellStyle name="ColStyle5 7 18 2 2" xfId="41058"/>
    <cellStyle name="ColStyle5 7 18 2 3" xfId="41059"/>
    <cellStyle name="ColStyle5 7 18 3" xfId="41060"/>
    <cellStyle name="ColStyle5 7 18 4" xfId="41061"/>
    <cellStyle name="ColStyle5 7 18 5" xfId="41062"/>
    <cellStyle name="ColStyle5 7 19" xfId="41063"/>
    <cellStyle name="ColStyle5 7 19 2" xfId="41064"/>
    <cellStyle name="ColStyle5 7 19 2 2" xfId="41065"/>
    <cellStyle name="ColStyle5 7 19 2 3" xfId="41066"/>
    <cellStyle name="ColStyle5 7 19 3" xfId="41067"/>
    <cellStyle name="ColStyle5 7 19 4" xfId="41068"/>
    <cellStyle name="ColStyle5 7 19 5" xfId="41069"/>
    <cellStyle name="ColStyle5 7 2" xfId="41070"/>
    <cellStyle name="ColStyle5 7 2 10" xfId="41071"/>
    <cellStyle name="ColStyle5 7 2 11" xfId="41072"/>
    <cellStyle name="ColStyle5 7 2 2" xfId="41073"/>
    <cellStyle name="ColStyle5 7 2 2 2" xfId="41074"/>
    <cellStyle name="ColStyle5 7 2 2 2 2" xfId="41075"/>
    <cellStyle name="ColStyle5 7 2 2 2 3" xfId="41076"/>
    <cellStyle name="ColStyle5 7 2 2 3" xfId="41077"/>
    <cellStyle name="ColStyle5 7 2 2 4" xfId="41078"/>
    <cellStyle name="ColStyle5 7 2 3" xfId="41079"/>
    <cellStyle name="ColStyle5 7 2 3 2" xfId="41080"/>
    <cellStyle name="ColStyle5 7 2 3 2 2" xfId="41081"/>
    <cellStyle name="ColStyle5 7 2 3 2 3" xfId="41082"/>
    <cellStyle name="ColStyle5 7 2 3 3" xfId="41083"/>
    <cellStyle name="ColStyle5 7 2 3 4" xfId="41084"/>
    <cellStyle name="ColStyle5 7 2 4" xfId="41085"/>
    <cellStyle name="ColStyle5 7 2 4 2" xfId="41086"/>
    <cellStyle name="ColStyle5 7 2 4 3" xfId="41087"/>
    <cellStyle name="ColStyle5 7 2 5" xfId="41088"/>
    <cellStyle name="ColStyle5 7 2 5 2" xfId="41089"/>
    <cellStyle name="ColStyle5 7 2 5 3" xfId="41090"/>
    <cellStyle name="ColStyle5 7 2 6" xfId="41091"/>
    <cellStyle name="ColStyle5 7 2 6 2" xfId="41092"/>
    <cellStyle name="ColStyle5 7 2 7" xfId="41093"/>
    <cellStyle name="ColStyle5 7 2 8" xfId="41094"/>
    <cellStyle name="ColStyle5 7 2 9" xfId="41095"/>
    <cellStyle name="ColStyle5 7 20" xfId="41096"/>
    <cellStyle name="ColStyle5 7 20 2" xfId="41097"/>
    <cellStyle name="ColStyle5 7 20 2 2" xfId="41098"/>
    <cellStyle name="ColStyle5 7 20 2 3" xfId="41099"/>
    <cellStyle name="ColStyle5 7 20 3" xfId="41100"/>
    <cellStyle name="ColStyle5 7 20 4" xfId="41101"/>
    <cellStyle name="ColStyle5 7 20 5" xfId="41102"/>
    <cellStyle name="ColStyle5 7 21" xfId="41103"/>
    <cellStyle name="ColStyle5 7 21 2" xfId="41104"/>
    <cellStyle name="ColStyle5 7 21 2 2" xfId="41105"/>
    <cellStyle name="ColStyle5 7 21 2 3" xfId="41106"/>
    <cellStyle name="ColStyle5 7 21 3" xfId="41107"/>
    <cellStyle name="ColStyle5 7 21 4" xfId="41108"/>
    <cellStyle name="ColStyle5 7 21 5" xfId="41109"/>
    <cellStyle name="ColStyle5 7 22" xfId="41110"/>
    <cellStyle name="ColStyle5 7 22 2" xfId="41111"/>
    <cellStyle name="ColStyle5 7 22 2 2" xfId="41112"/>
    <cellStyle name="ColStyle5 7 22 2 3" xfId="41113"/>
    <cellStyle name="ColStyle5 7 22 3" xfId="41114"/>
    <cellStyle name="ColStyle5 7 22 4" xfId="41115"/>
    <cellStyle name="ColStyle5 7 23" xfId="41116"/>
    <cellStyle name="ColStyle5 7 23 2" xfId="41117"/>
    <cellStyle name="ColStyle5 7 23 3" xfId="41118"/>
    <cellStyle name="ColStyle5 7 24" xfId="41119"/>
    <cellStyle name="ColStyle5 7 24 2" xfId="41120"/>
    <cellStyle name="ColStyle5 7 24 3" xfId="41121"/>
    <cellStyle name="ColStyle5 7 25" xfId="41122"/>
    <cellStyle name="ColStyle5 7 25 2" xfId="41123"/>
    <cellStyle name="ColStyle5 7 25 3" xfId="41124"/>
    <cellStyle name="ColStyle5 7 26" xfId="41125"/>
    <cellStyle name="ColStyle5 7 26 2" xfId="41126"/>
    <cellStyle name="ColStyle5 7 27" xfId="41127"/>
    <cellStyle name="ColStyle5 7 27 2" xfId="41128"/>
    <cellStyle name="ColStyle5 7 28" xfId="41129"/>
    <cellStyle name="ColStyle5 7 29" xfId="41130"/>
    <cellStyle name="ColStyle5 7 3" xfId="41131"/>
    <cellStyle name="ColStyle5 7 3 10" xfId="41132"/>
    <cellStyle name="ColStyle5 7 3 2" xfId="41133"/>
    <cellStyle name="ColStyle5 7 3 2 2" xfId="41134"/>
    <cellStyle name="ColStyle5 7 3 2 2 2" xfId="41135"/>
    <cellStyle name="ColStyle5 7 3 2 2 3" xfId="41136"/>
    <cellStyle name="ColStyle5 7 3 2 3" xfId="41137"/>
    <cellStyle name="ColStyle5 7 3 2 4" xfId="41138"/>
    <cellStyle name="ColStyle5 7 3 3" xfId="41139"/>
    <cellStyle name="ColStyle5 7 3 3 2" xfId="41140"/>
    <cellStyle name="ColStyle5 7 3 3 3" xfId="41141"/>
    <cellStyle name="ColStyle5 7 3 4" xfId="41142"/>
    <cellStyle name="ColStyle5 7 3 4 2" xfId="41143"/>
    <cellStyle name="ColStyle5 7 3 5" xfId="41144"/>
    <cellStyle name="ColStyle5 7 3 5 2" xfId="41145"/>
    <cellStyle name="ColStyle5 7 3 6" xfId="41146"/>
    <cellStyle name="ColStyle5 7 3 7" xfId="41147"/>
    <cellStyle name="ColStyle5 7 3 8" xfId="41148"/>
    <cellStyle name="ColStyle5 7 3 9" xfId="41149"/>
    <cellStyle name="ColStyle5 7 30" xfId="41150"/>
    <cellStyle name="ColStyle5 7 31" xfId="41151"/>
    <cellStyle name="ColStyle5 7 32" xfId="41152"/>
    <cellStyle name="ColStyle5 7 4" xfId="41153"/>
    <cellStyle name="ColStyle5 7 4 2" xfId="41154"/>
    <cellStyle name="ColStyle5 7 4 2 2" xfId="41155"/>
    <cellStyle name="ColStyle5 7 4 2 3" xfId="41156"/>
    <cellStyle name="ColStyle5 7 4 3" xfId="41157"/>
    <cellStyle name="ColStyle5 7 4 3 2" xfId="41158"/>
    <cellStyle name="ColStyle5 7 4 4" xfId="41159"/>
    <cellStyle name="ColStyle5 7 4 4 2" xfId="41160"/>
    <cellStyle name="ColStyle5 7 4 5" xfId="41161"/>
    <cellStyle name="ColStyle5 7 4 6" xfId="41162"/>
    <cellStyle name="ColStyle5 7 4 7" xfId="41163"/>
    <cellStyle name="ColStyle5 7 4 8" xfId="41164"/>
    <cellStyle name="ColStyle5 7 4 9" xfId="41165"/>
    <cellStyle name="ColStyle5 7 5" xfId="41166"/>
    <cellStyle name="ColStyle5 7 5 2" xfId="41167"/>
    <cellStyle name="ColStyle5 7 5 2 2" xfId="41168"/>
    <cellStyle name="ColStyle5 7 5 2 3" xfId="41169"/>
    <cellStyle name="ColStyle5 7 5 3" xfId="41170"/>
    <cellStyle name="ColStyle5 7 5 3 2" xfId="41171"/>
    <cellStyle name="ColStyle5 7 5 4" xfId="41172"/>
    <cellStyle name="ColStyle5 7 5 4 2" xfId="41173"/>
    <cellStyle name="ColStyle5 7 5 5" xfId="41174"/>
    <cellStyle name="ColStyle5 7 5 6" xfId="41175"/>
    <cellStyle name="ColStyle5 7 5 7" xfId="41176"/>
    <cellStyle name="ColStyle5 7 5 8" xfId="41177"/>
    <cellStyle name="ColStyle5 7 5 9" xfId="41178"/>
    <cellStyle name="ColStyle5 7 6" xfId="41179"/>
    <cellStyle name="ColStyle5 7 6 2" xfId="41180"/>
    <cellStyle name="ColStyle5 7 6 2 2" xfId="41181"/>
    <cellStyle name="ColStyle5 7 6 2 3" xfId="41182"/>
    <cellStyle name="ColStyle5 7 6 3" xfId="41183"/>
    <cellStyle name="ColStyle5 7 6 3 2" xfId="41184"/>
    <cellStyle name="ColStyle5 7 6 4" xfId="41185"/>
    <cellStyle name="ColStyle5 7 6 4 2" xfId="41186"/>
    <cellStyle name="ColStyle5 7 6 5" xfId="41187"/>
    <cellStyle name="ColStyle5 7 6 6" xfId="41188"/>
    <cellStyle name="ColStyle5 7 6 7" xfId="41189"/>
    <cellStyle name="ColStyle5 7 6 8" xfId="41190"/>
    <cellStyle name="ColStyle5 7 6 9" xfId="41191"/>
    <cellStyle name="ColStyle5 7 7" xfId="41192"/>
    <cellStyle name="ColStyle5 7 7 2" xfId="41193"/>
    <cellStyle name="ColStyle5 7 7 2 2" xfId="41194"/>
    <cellStyle name="ColStyle5 7 7 2 3" xfId="41195"/>
    <cellStyle name="ColStyle5 7 7 3" xfId="41196"/>
    <cellStyle name="ColStyle5 7 7 4" xfId="41197"/>
    <cellStyle name="ColStyle5 7 7 5" xfId="41198"/>
    <cellStyle name="ColStyle5 7 8" xfId="41199"/>
    <cellStyle name="ColStyle5 7 8 2" xfId="41200"/>
    <cellStyle name="ColStyle5 7 8 2 2" xfId="41201"/>
    <cellStyle name="ColStyle5 7 8 2 3" xfId="41202"/>
    <cellStyle name="ColStyle5 7 8 3" xfId="41203"/>
    <cellStyle name="ColStyle5 7 8 4" xfId="41204"/>
    <cellStyle name="ColStyle5 7 8 5" xfId="41205"/>
    <cellStyle name="ColStyle5 7 9" xfId="41206"/>
    <cellStyle name="ColStyle5 7 9 2" xfId="41207"/>
    <cellStyle name="ColStyle5 7 9 2 2" xfId="41208"/>
    <cellStyle name="ColStyle5 7 9 2 3" xfId="41209"/>
    <cellStyle name="ColStyle5 7 9 3" xfId="41210"/>
    <cellStyle name="ColStyle5 7 9 4" xfId="41211"/>
    <cellStyle name="ColStyle5 7 9 5" xfId="41212"/>
    <cellStyle name="ColStyle5 8" xfId="41213"/>
    <cellStyle name="ColStyle5 8 10" xfId="41214"/>
    <cellStyle name="ColStyle5 8 11" xfId="41215"/>
    <cellStyle name="ColStyle5 8 12" xfId="41216"/>
    <cellStyle name="ColStyle5 8 13" xfId="41217"/>
    <cellStyle name="ColStyle5 8 2" xfId="41218"/>
    <cellStyle name="ColStyle5 8 2 2" xfId="41219"/>
    <cellStyle name="ColStyle5 8 2 2 2" xfId="41220"/>
    <cellStyle name="ColStyle5 8 2 2 2 2" xfId="41221"/>
    <cellStyle name="ColStyle5 8 2 2 2 3" xfId="41222"/>
    <cellStyle name="ColStyle5 8 2 2 3" xfId="41223"/>
    <cellStyle name="ColStyle5 8 2 2 4" xfId="41224"/>
    <cellStyle name="ColStyle5 8 2 3" xfId="41225"/>
    <cellStyle name="ColStyle5 8 2 3 2" xfId="41226"/>
    <cellStyle name="ColStyle5 8 2 3 3" xfId="41227"/>
    <cellStyle name="ColStyle5 8 2 4" xfId="41228"/>
    <cellStyle name="ColStyle5 8 2 4 2" xfId="41229"/>
    <cellStyle name="ColStyle5 8 2 4 3" xfId="41230"/>
    <cellStyle name="ColStyle5 8 2 5" xfId="41231"/>
    <cellStyle name="ColStyle5 8 2 5 2" xfId="41232"/>
    <cellStyle name="ColStyle5 8 2 6" xfId="41233"/>
    <cellStyle name="ColStyle5 8 2 7" xfId="41234"/>
    <cellStyle name="ColStyle5 8 2 8" xfId="41235"/>
    <cellStyle name="ColStyle5 8 2 9" xfId="41236"/>
    <cellStyle name="ColStyle5 8 3" xfId="41237"/>
    <cellStyle name="ColStyle5 8 3 2" xfId="41238"/>
    <cellStyle name="ColStyle5 8 3 2 2" xfId="41239"/>
    <cellStyle name="ColStyle5 8 3 2 3" xfId="41240"/>
    <cellStyle name="ColStyle5 8 3 3" xfId="41241"/>
    <cellStyle name="ColStyle5 8 3 3 2" xfId="41242"/>
    <cellStyle name="ColStyle5 8 3 4" xfId="41243"/>
    <cellStyle name="ColStyle5 8 3 4 2" xfId="41244"/>
    <cellStyle name="ColStyle5 8 3 5" xfId="41245"/>
    <cellStyle name="ColStyle5 8 3 6" xfId="41246"/>
    <cellStyle name="ColStyle5 8 3 7" xfId="41247"/>
    <cellStyle name="ColStyle5 8 3 8" xfId="41248"/>
    <cellStyle name="ColStyle5 8 4" xfId="41249"/>
    <cellStyle name="ColStyle5 8 4 2" xfId="41250"/>
    <cellStyle name="ColStyle5 8 4 2 2" xfId="41251"/>
    <cellStyle name="ColStyle5 8 4 3" xfId="41252"/>
    <cellStyle name="ColStyle5 8 4 3 2" xfId="41253"/>
    <cellStyle name="ColStyle5 8 4 4" xfId="41254"/>
    <cellStyle name="ColStyle5 8 4 5" xfId="41255"/>
    <cellStyle name="ColStyle5 8 4 6" xfId="41256"/>
    <cellStyle name="ColStyle5 8 5" xfId="41257"/>
    <cellStyle name="ColStyle5 8 5 2" xfId="41258"/>
    <cellStyle name="ColStyle5 8 5 2 2" xfId="41259"/>
    <cellStyle name="ColStyle5 8 5 3" xfId="41260"/>
    <cellStyle name="ColStyle5 8 5 3 2" xfId="41261"/>
    <cellStyle name="ColStyle5 8 5 4" xfId="41262"/>
    <cellStyle name="ColStyle5 8 5 5" xfId="41263"/>
    <cellStyle name="ColStyle5 8 5 6" xfId="41264"/>
    <cellStyle name="ColStyle5 8 5 7" xfId="41265"/>
    <cellStyle name="ColStyle5 8 6" xfId="41266"/>
    <cellStyle name="ColStyle5 8 6 2" xfId="41267"/>
    <cellStyle name="ColStyle5 8 6 2 2" xfId="41268"/>
    <cellStyle name="ColStyle5 8 6 3" xfId="41269"/>
    <cellStyle name="ColStyle5 8 6 3 2" xfId="41270"/>
    <cellStyle name="ColStyle5 8 6 4" xfId="41271"/>
    <cellStyle name="ColStyle5 8 6 5" xfId="41272"/>
    <cellStyle name="ColStyle5 8 6 6" xfId="41273"/>
    <cellStyle name="ColStyle5 8 6 7" xfId="41274"/>
    <cellStyle name="ColStyle5 8 7" xfId="41275"/>
    <cellStyle name="ColStyle5 8 7 2" xfId="41276"/>
    <cellStyle name="ColStyle5 8 7 3" xfId="41277"/>
    <cellStyle name="ColStyle5 8 8" xfId="41278"/>
    <cellStyle name="ColStyle5 8 8 2" xfId="41279"/>
    <cellStyle name="ColStyle5 8 9" xfId="41280"/>
    <cellStyle name="ColStyle5 8 9 2" xfId="41281"/>
    <cellStyle name="ColStyle5 9" xfId="41282"/>
    <cellStyle name="ColStyle5 9 10" xfId="41283"/>
    <cellStyle name="ColStyle5 9 11" xfId="41284"/>
    <cellStyle name="ColStyle5 9 12" xfId="41285"/>
    <cellStyle name="ColStyle5 9 13" xfId="41286"/>
    <cellStyle name="ColStyle5 9 2" xfId="41287"/>
    <cellStyle name="ColStyle5 9 2 2" xfId="41288"/>
    <cellStyle name="ColStyle5 9 2 2 2" xfId="41289"/>
    <cellStyle name="ColStyle5 9 2 2 2 2" xfId="41290"/>
    <cellStyle name="ColStyle5 9 2 2 2 3" xfId="41291"/>
    <cellStyle name="ColStyle5 9 2 2 3" xfId="41292"/>
    <cellStyle name="ColStyle5 9 2 2 4" xfId="41293"/>
    <cellStyle name="ColStyle5 9 2 3" xfId="41294"/>
    <cellStyle name="ColStyle5 9 2 3 2" xfId="41295"/>
    <cellStyle name="ColStyle5 9 2 3 3" xfId="41296"/>
    <cellStyle name="ColStyle5 9 2 4" xfId="41297"/>
    <cellStyle name="ColStyle5 9 2 4 2" xfId="41298"/>
    <cellStyle name="ColStyle5 9 2 4 3" xfId="41299"/>
    <cellStyle name="ColStyle5 9 2 5" xfId="41300"/>
    <cellStyle name="ColStyle5 9 2 5 2" xfId="41301"/>
    <cellStyle name="ColStyle5 9 2 6" xfId="41302"/>
    <cellStyle name="ColStyle5 9 2 7" xfId="41303"/>
    <cellStyle name="ColStyle5 9 2 8" xfId="41304"/>
    <cellStyle name="ColStyle5 9 2 9" xfId="41305"/>
    <cellStyle name="ColStyle5 9 3" xfId="41306"/>
    <cellStyle name="ColStyle5 9 3 2" xfId="41307"/>
    <cellStyle name="ColStyle5 9 3 2 2" xfId="41308"/>
    <cellStyle name="ColStyle5 9 3 2 3" xfId="41309"/>
    <cellStyle name="ColStyle5 9 3 3" xfId="41310"/>
    <cellStyle name="ColStyle5 9 3 3 2" xfId="41311"/>
    <cellStyle name="ColStyle5 9 3 4" xfId="41312"/>
    <cellStyle name="ColStyle5 9 3 4 2" xfId="41313"/>
    <cellStyle name="ColStyle5 9 3 5" xfId="41314"/>
    <cellStyle name="ColStyle5 9 3 6" xfId="41315"/>
    <cellStyle name="ColStyle5 9 3 7" xfId="41316"/>
    <cellStyle name="ColStyle5 9 3 8" xfId="41317"/>
    <cellStyle name="ColStyle5 9 4" xfId="41318"/>
    <cellStyle name="ColStyle5 9 4 2" xfId="41319"/>
    <cellStyle name="ColStyle5 9 4 2 2" xfId="41320"/>
    <cellStyle name="ColStyle5 9 4 3" xfId="41321"/>
    <cellStyle name="ColStyle5 9 4 3 2" xfId="41322"/>
    <cellStyle name="ColStyle5 9 4 4" xfId="41323"/>
    <cellStyle name="ColStyle5 9 4 5" xfId="41324"/>
    <cellStyle name="ColStyle5 9 4 6" xfId="41325"/>
    <cellStyle name="ColStyle5 9 5" xfId="41326"/>
    <cellStyle name="ColStyle5 9 5 2" xfId="41327"/>
    <cellStyle name="ColStyle5 9 5 2 2" xfId="41328"/>
    <cellStyle name="ColStyle5 9 5 3" xfId="41329"/>
    <cellStyle name="ColStyle5 9 5 3 2" xfId="41330"/>
    <cellStyle name="ColStyle5 9 5 4" xfId="41331"/>
    <cellStyle name="ColStyle5 9 5 5" xfId="41332"/>
    <cellStyle name="ColStyle5 9 5 6" xfId="41333"/>
    <cellStyle name="ColStyle5 9 5 7" xfId="41334"/>
    <cellStyle name="ColStyle5 9 6" xfId="41335"/>
    <cellStyle name="ColStyle5 9 6 2" xfId="41336"/>
    <cellStyle name="ColStyle5 9 6 2 2" xfId="41337"/>
    <cellStyle name="ColStyle5 9 6 3" xfId="41338"/>
    <cellStyle name="ColStyle5 9 6 3 2" xfId="41339"/>
    <cellStyle name="ColStyle5 9 6 4" xfId="41340"/>
    <cellStyle name="ColStyle5 9 6 5" xfId="41341"/>
    <cellStyle name="ColStyle5 9 6 6" xfId="41342"/>
    <cellStyle name="ColStyle5 9 6 7" xfId="41343"/>
    <cellStyle name="ColStyle5 9 7" xfId="41344"/>
    <cellStyle name="ColStyle5 9 7 2" xfId="41345"/>
    <cellStyle name="ColStyle5 9 7 3" xfId="41346"/>
    <cellStyle name="ColStyle5 9 8" xfId="41347"/>
    <cellStyle name="ColStyle5 9 8 2" xfId="41348"/>
    <cellStyle name="ColStyle5 9 9" xfId="41349"/>
    <cellStyle name="ColStyle5 9 9 2" xfId="41350"/>
    <cellStyle name="ColStyle6" xfId="41351"/>
    <cellStyle name="ColStyle6 10" xfId="41352"/>
    <cellStyle name="ColStyle6 10 10" xfId="41353"/>
    <cellStyle name="ColStyle6 10 11" xfId="41354"/>
    <cellStyle name="ColStyle6 10 12" xfId="41355"/>
    <cellStyle name="ColStyle6 10 13" xfId="41356"/>
    <cellStyle name="ColStyle6 10 2" xfId="41357"/>
    <cellStyle name="ColStyle6 10 2 2" xfId="41358"/>
    <cellStyle name="ColStyle6 10 2 2 2" xfId="41359"/>
    <cellStyle name="ColStyle6 10 2 2 2 2" xfId="41360"/>
    <cellStyle name="ColStyle6 10 2 2 2 3" xfId="41361"/>
    <cellStyle name="ColStyle6 10 2 2 3" xfId="41362"/>
    <cellStyle name="ColStyle6 10 2 2 4" xfId="41363"/>
    <cellStyle name="ColStyle6 10 2 3" xfId="41364"/>
    <cellStyle name="ColStyle6 10 2 3 2" xfId="41365"/>
    <cellStyle name="ColStyle6 10 2 3 3" xfId="41366"/>
    <cellStyle name="ColStyle6 10 2 4" xfId="41367"/>
    <cellStyle name="ColStyle6 10 2 4 2" xfId="41368"/>
    <cellStyle name="ColStyle6 10 2 4 3" xfId="41369"/>
    <cellStyle name="ColStyle6 10 2 5" xfId="41370"/>
    <cellStyle name="ColStyle6 10 2 5 2" xfId="41371"/>
    <cellStyle name="ColStyle6 10 2 6" xfId="41372"/>
    <cellStyle name="ColStyle6 10 2 7" xfId="41373"/>
    <cellStyle name="ColStyle6 10 2 8" xfId="41374"/>
    <cellStyle name="ColStyle6 10 2 9" xfId="41375"/>
    <cellStyle name="ColStyle6 10 3" xfId="41376"/>
    <cellStyle name="ColStyle6 10 3 2" xfId="41377"/>
    <cellStyle name="ColStyle6 10 3 2 2" xfId="41378"/>
    <cellStyle name="ColStyle6 10 3 2 3" xfId="41379"/>
    <cellStyle name="ColStyle6 10 3 3" xfId="41380"/>
    <cellStyle name="ColStyle6 10 3 3 2" xfId="41381"/>
    <cellStyle name="ColStyle6 10 3 4" xfId="41382"/>
    <cellStyle name="ColStyle6 10 3 4 2" xfId="41383"/>
    <cellStyle name="ColStyle6 10 3 5" xfId="41384"/>
    <cellStyle name="ColStyle6 10 3 6" xfId="41385"/>
    <cellStyle name="ColStyle6 10 3 7" xfId="41386"/>
    <cellStyle name="ColStyle6 10 3 8" xfId="41387"/>
    <cellStyle name="ColStyle6 10 4" xfId="41388"/>
    <cellStyle name="ColStyle6 10 4 2" xfId="41389"/>
    <cellStyle name="ColStyle6 10 4 2 2" xfId="41390"/>
    <cellStyle name="ColStyle6 10 4 3" xfId="41391"/>
    <cellStyle name="ColStyle6 10 4 3 2" xfId="41392"/>
    <cellStyle name="ColStyle6 10 4 4" xfId="41393"/>
    <cellStyle name="ColStyle6 10 4 5" xfId="41394"/>
    <cellStyle name="ColStyle6 10 4 6" xfId="41395"/>
    <cellStyle name="ColStyle6 10 5" xfId="41396"/>
    <cellStyle name="ColStyle6 10 5 2" xfId="41397"/>
    <cellStyle name="ColStyle6 10 5 2 2" xfId="41398"/>
    <cellStyle name="ColStyle6 10 5 3" xfId="41399"/>
    <cellStyle name="ColStyle6 10 5 3 2" xfId="41400"/>
    <cellStyle name="ColStyle6 10 5 4" xfId="41401"/>
    <cellStyle name="ColStyle6 10 5 5" xfId="41402"/>
    <cellStyle name="ColStyle6 10 5 6" xfId="41403"/>
    <cellStyle name="ColStyle6 10 5 7" xfId="41404"/>
    <cellStyle name="ColStyle6 10 6" xfId="41405"/>
    <cellStyle name="ColStyle6 10 6 2" xfId="41406"/>
    <cellStyle name="ColStyle6 10 6 2 2" xfId="41407"/>
    <cellStyle name="ColStyle6 10 6 3" xfId="41408"/>
    <cellStyle name="ColStyle6 10 6 3 2" xfId="41409"/>
    <cellStyle name="ColStyle6 10 6 4" xfId="41410"/>
    <cellStyle name="ColStyle6 10 6 5" xfId="41411"/>
    <cellStyle name="ColStyle6 10 6 6" xfId="41412"/>
    <cellStyle name="ColStyle6 10 6 7" xfId="41413"/>
    <cellStyle name="ColStyle6 10 7" xfId="41414"/>
    <cellStyle name="ColStyle6 10 7 2" xfId="41415"/>
    <cellStyle name="ColStyle6 10 7 3" xfId="41416"/>
    <cellStyle name="ColStyle6 10 8" xfId="41417"/>
    <cellStyle name="ColStyle6 10 8 2" xfId="41418"/>
    <cellStyle name="ColStyle6 10 9" xfId="41419"/>
    <cellStyle name="ColStyle6 10 9 2" xfId="41420"/>
    <cellStyle name="ColStyle6 11" xfId="41421"/>
    <cellStyle name="ColStyle6 11 10" xfId="41422"/>
    <cellStyle name="ColStyle6 11 11" xfId="41423"/>
    <cellStyle name="ColStyle6 11 12" xfId="41424"/>
    <cellStyle name="ColStyle6 11 13" xfId="41425"/>
    <cellStyle name="ColStyle6 11 2" xfId="41426"/>
    <cellStyle name="ColStyle6 11 2 2" xfId="41427"/>
    <cellStyle name="ColStyle6 11 2 2 2" xfId="41428"/>
    <cellStyle name="ColStyle6 11 2 2 2 2" xfId="41429"/>
    <cellStyle name="ColStyle6 11 2 2 2 3" xfId="41430"/>
    <cellStyle name="ColStyle6 11 2 2 3" xfId="41431"/>
    <cellStyle name="ColStyle6 11 2 2 4" xfId="41432"/>
    <cellStyle name="ColStyle6 11 2 3" xfId="41433"/>
    <cellStyle name="ColStyle6 11 2 3 2" xfId="41434"/>
    <cellStyle name="ColStyle6 11 2 3 3" xfId="41435"/>
    <cellStyle name="ColStyle6 11 2 4" xfId="41436"/>
    <cellStyle name="ColStyle6 11 2 4 2" xfId="41437"/>
    <cellStyle name="ColStyle6 11 2 4 3" xfId="41438"/>
    <cellStyle name="ColStyle6 11 2 5" xfId="41439"/>
    <cellStyle name="ColStyle6 11 2 5 2" xfId="41440"/>
    <cellStyle name="ColStyle6 11 2 6" xfId="41441"/>
    <cellStyle name="ColStyle6 11 2 7" xfId="41442"/>
    <cellStyle name="ColStyle6 11 2 8" xfId="41443"/>
    <cellStyle name="ColStyle6 11 2 9" xfId="41444"/>
    <cellStyle name="ColStyle6 11 3" xfId="41445"/>
    <cellStyle name="ColStyle6 11 3 2" xfId="41446"/>
    <cellStyle name="ColStyle6 11 3 2 2" xfId="41447"/>
    <cellStyle name="ColStyle6 11 3 2 3" xfId="41448"/>
    <cellStyle name="ColStyle6 11 3 3" xfId="41449"/>
    <cellStyle name="ColStyle6 11 3 3 2" xfId="41450"/>
    <cellStyle name="ColStyle6 11 3 4" xfId="41451"/>
    <cellStyle name="ColStyle6 11 3 4 2" xfId="41452"/>
    <cellStyle name="ColStyle6 11 3 5" xfId="41453"/>
    <cellStyle name="ColStyle6 11 3 6" xfId="41454"/>
    <cellStyle name="ColStyle6 11 3 7" xfId="41455"/>
    <cellStyle name="ColStyle6 11 3 8" xfId="41456"/>
    <cellStyle name="ColStyle6 11 4" xfId="41457"/>
    <cellStyle name="ColStyle6 11 4 2" xfId="41458"/>
    <cellStyle name="ColStyle6 11 4 2 2" xfId="41459"/>
    <cellStyle name="ColStyle6 11 4 3" xfId="41460"/>
    <cellStyle name="ColStyle6 11 4 3 2" xfId="41461"/>
    <cellStyle name="ColStyle6 11 4 4" xfId="41462"/>
    <cellStyle name="ColStyle6 11 4 5" xfId="41463"/>
    <cellStyle name="ColStyle6 11 4 6" xfId="41464"/>
    <cellStyle name="ColStyle6 11 5" xfId="41465"/>
    <cellStyle name="ColStyle6 11 5 2" xfId="41466"/>
    <cellStyle name="ColStyle6 11 5 2 2" xfId="41467"/>
    <cellStyle name="ColStyle6 11 5 3" xfId="41468"/>
    <cellStyle name="ColStyle6 11 5 3 2" xfId="41469"/>
    <cellStyle name="ColStyle6 11 5 4" xfId="41470"/>
    <cellStyle name="ColStyle6 11 5 5" xfId="41471"/>
    <cellStyle name="ColStyle6 11 5 6" xfId="41472"/>
    <cellStyle name="ColStyle6 11 5 7" xfId="41473"/>
    <cellStyle name="ColStyle6 11 6" xfId="41474"/>
    <cellStyle name="ColStyle6 11 6 2" xfId="41475"/>
    <cellStyle name="ColStyle6 11 6 2 2" xfId="41476"/>
    <cellStyle name="ColStyle6 11 6 3" xfId="41477"/>
    <cellStyle name="ColStyle6 11 6 3 2" xfId="41478"/>
    <cellStyle name="ColStyle6 11 6 4" xfId="41479"/>
    <cellStyle name="ColStyle6 11 6 5" xfId="41480"/>
    <cellStyle name="ColStyle6 11 6 6" xfId="41481"/>
    <cellStyle name="ColStyle6 11 6 7" xfId="41482"/>
    <cellStyle name="ColStyle6 11 7" xfId="41483"/>
    <cellStyle name="ColStyle6 11 7 2" xfId="41484"/>
    <cellStyle name="ColStyle6 11 7 3" xfId="41485"/>
    <cellStyle name="ColStyle6 11 8" xfId="41486"/>
    <cellStyle name="ColStyle6 11 8 2" xfId="41487"/>
    <cellStyle name="ColStyle6 11 9" xfId="41488"/>
    <cellStyle name="ColStyle6 11 9 2" xfId="41489"/>
    <cellStyle name="ColStyle6 12" xfId="41490"/>
    <cellStyle name="ColStyle6 12 10" xfId="41491"/>
    <cellStyle name="ColStyle6 12 11" xfId="41492"/>
    <cellStyle name="ColStyle6 12 12" xfId="41493"/>
    <cellStyle name="ColStyle6 12 13" xfId="41494"/>
    <cellStyle name="ColStyle6 12 2" xfId="41495"/>
    <cellStyle name="ColStyle6 12 2 2" xfId="41496"/>
    <cellStyle name="ColStyle6 12 2 2 2" xfId="41497"/>
    <cellStyle name="ColStyle6 12 2 2 2 2" xfId="41498"/>
    <cellStyle name="ColStyle6 12 2 2 2 3" xfId="41499"/>
    <cellStyle name="ColStyle6 12 2 2 3" xfId="41500"/>
    <cellStyle name="ColStyle6 12 2 2 4" xfId="41501"/>
    <cellStyle name="ColStyle6 12 2 3" xfId="41502"/>
    <cellStyle name="ColStyle6 12 2 3 2" xfId="41503"/>
    <cellStyle name="ColStyle6 12 2 3 3" xfId="41504"/>
    <cellStyle name="ColStyle6 12 2 4" xfId="41505"/>
    <cellStyle name="ColStyle6 12 2 4 2" xfId="41506"/>
    <cellStyle name="ColStyle6 12 2 4 3" xfId="41507"/>
    <cellStyle name="ColStyle6 12 2 5" xfId="41508"/>
    <cellStyle name="ColStyle6 12 2 5 2" xfId="41509"/>
    <cellStyle name="ColStyle6 12 2 6" xfId="41510"/>
    <cellStyle name="ColStyle6 12 2 7" xfId="41511"/>
    <cellStyle name="ColStyle6 12 2 8" xfId="41512"/>
    <cellStyle name="ColStyle6 12 2 9" xfId="41513"/>
    <cellStyle name="ColStyle6 12 3" xfId="41514"/>
    <cellStyle name="ColStyle6 12 3 2" xfId="41515"/>
    <cellStyle name="ColStyle6 12 3 2 2" xfId="41516"/>
    <cellStyle name="ColStyle6 12 3 2 3" xfId="41517"/>
    <cellStyle name="ColStyle6 12 3 3" xfId="41518"/>
    <cellStyle name="ColStyle6 12 3 3 2" xfId="41519"/>
    <cellStyle name="ColStyle6 12 3 4" xfId="41520"/>
    <cellStyle name="ColStyle6 12 3 4 2" xfId="41521"/>
    <cellStyle name="ColStyle6 12 3 5" xfId="41522"/>
    <cellStyle name="ColStyle6 12 3 6" xfId="41523"/>
    <cellStyle name="ColStyle6 12 3 7" xfId="41524"/>
    <cellStyle name="ColStyle6 12 3 8" xfId="41525"/>
    <cellStyle name="ColStyle6 12 4" xfId="41526"/>
    <cellStyle name="ColStyle6 12 4 2" xfId="41527"/>
    <cellStyle name="ColStyle6 12 4 2 2" xfId="41528"/>
    <cellStyle name="ColStyle6 12 4 3" xfId="41529"/>
    <cellStyle name="ColStyle6 12 4 3 2" xfId="41530"/>
    <cellStyle name="ColStyle6 12 4 4" xfId="41531"/>
    <cellStyle name="ColStyle6 12 4 5" xfId="41532"/>
    <cellStyle name="ColStyle6 12 4 6" xfId="41533"/>
    <cellStyle name="ColStyle6 12 5" xfId="41534"/>
    <cellStyle name="ColStyle6 12 5 2" xfId="41535"/>
    <cellStyle name="ColStyle6 12 5 2 2" xfId="41536"/>
    <cellStyle name="ColStyle6 12 5 3" xfId="41537"/>
    <cellStyle name="ColStyle6 12 5 3 2" xfId="41538"/>
    <cellStyle name="ColStyle6 12 5 4" xfId="41539"/>
    <cellStyle name="ColStyle6 12 5 5" xfId="41540"/>
    <cellStyle name="ColStyle6 12 5 6" xfId="41541"/>
    <cellStyle name="ColStyle6 12 5 7" xfId="41542"/>
    <cellStyle name="ColStyle6 12 6" xfId="41543"/>
    <cellStyle name="ColStyle6 12 6 2" xfId="41544"/>
    <cellStyle name="ColStyle6 12 6 2 2" xfId="41545"/>
    <cellStyle name="ColStyle6 12 6 3" xfId="41546"/>
    <cellStyle name="ColStyle6 12 6 3 2" xfId="41547"/>
    <cellStyle name="ColStyle6 12 6 4" xfId="41548"/>
    <cellStyle name="ColStyle6 12 6 5" xfId="41549"/>
    <cellStyle name="ColStyle6 12 6 6" xfId="41550"/>
    <cellStyle name="ColStyle6 12 6 7" xfId="41551"/>
    <cellStyle name="ColStyle6 12 7" xfId="41552"/>
    <cellStyle name="ColStyle6 12 7 2" xfId="41553"/>
    <cellStyle name="ColStyle6 12 7 3" xfId="41554"/>
    <cellStyle name="ColStyle6 12 8" xfId="41555"/>
    <cellStyle name="ColStyle6 12 8 2" xfId="41556"/>
    <cellStyle name="ColStyle6 12 9" xfId="41557"/>
    <cellStyle name="ColStyle6 12 9 2" xfId="41558"/>
    <cellStyle name="ColStyle6 13" xfId="41559"/>
    <cellStyle name="ColStyle6 13 10" xfId="41560"/>
    <cellStyle name="ColStyle6 13 11" xfId="41561"/>
    <cellStyle name="ColStyle6 13 12" xfId="41562"/>
    <cellStyle name="ColStyle6 13 13" xfId="41563"/>
    <cellStyle name="ColStyle6 13 2" xfId="41564"/>
    <cellStyle name="ColStyle6 13 2 2" xfId="41565"/>
    <cellStyle name="ColStyle6 13 2 2 2" xfId="41566"/>
    <cellStyle name="ColStyle6 13 2 2 2 2" xfId="41567"/>
    <cellStyle name="ColStyle6 13 2 2 2 3" xfId="41568"/>
    <cellStyle name="ColStyle6 13 2 2 3" xfId="41569"/>
    <cellStyle name="ColStyle6 13 2 2 4" xfId="41570"/>
    <cellStyle name="ColStyle6 13 2 3" xfId="41571"/>
    <cellStyle name="ColStyle6 13 2 3 2" xfId="41572"/>
    <cellStyle name="ColStyle6 13 2 3 3" xfId="41573"/>
    <cellStyle name="ColStyle6 13 2 4" xfId="41574"/>
    <cellStyle name="ColStyle6 13 2 4 2" xfId="41575"/>
    <cellStyle name="ColStyle6 13 2 4 3" xfId="41576"/>
    <cellStyle name="ColStyle6 13 2 5" xfId="41577"/>
    <cellStyle name="ColStyle6 13 2 5 2" xfId="41578"/>
    <cellStyle name="ColStyle6 13 2 6" xfId="41579"/>
    <cellStyle name="ColStyle6 13 2 7" xfId="41580"/>
    <cellStyle name="ColStyle6 13 2 8" xfId="41581"/>
    <cellStyle name="ColStyle6 13 2 9" xfId="41582"/>
    <cellStyle name="ColStyle6 13 3" xfId="41583"/>
    <cellStyle name="ColStyle6 13 3 2" xfId="41584"/>
    <cellStyle name="ColStyle6 13 3 2 2" xfId="41585"/>
    <cellStyle name="ColStyle6 13 3 2 3" xfId="41586"/>
    <cellStyle name="ColStyle6 13 3 3" xfId="41587"/>
    <cellStyle name="ColStyle6 13 3 3 2" xfId="41588"/>
    <cellStyle name="ColStyle6 13 3 4" xfId="41589"/>
    <cellStyle name="ColStyle6 13 3 4 2" xfId="41590"/>
    <cellStyle name="ColStyle6 13 3 5" xfId="41591"/>
    <cellStyle name="ColStyle6 13 3 6" xfId="41592"/>
    <cellStyle name="ColStyle6 13 3 7" xfId="41593"/>
    <cellStyle name="ColStyle6 13 3 8" xfId="41594"/>
    <cellStyle name="ColStyle6 13 4" xfId="41595"/>
    <cellStyle name="ColStyle6 13 4 2" xfId="41596"/>
    <cellStyle name="ColStyle6 13 4 2 2" xfId="41597"/>
    <cellStyle name="ColStyle6 13 4 3" xfId="41598"/>
    <cellStyle name="ColStyle6 13 4 3 2" xfId="41599"/>
    <cellStyle name="ColStyle6 13 4 4" xfId="41600"/>
    <cellStyle name="ColStyle6 13 4 5" xfId="41601"/>
    <cellStyle name="ColStyle6 13 4 6" xfId="41602"/>
    <cellStyle name="ColStyle6 13 5" xfId="41603"/>
    <cellStyle name="ColStyle6 13 5 2" xfId="41604"/>
    <cellStyle name="ColStyle6 13 5 2 2" xfId="41605"/>
    <cellStyle name="ColStyle6 13 5 3" xfId="41606"/>
    <cellStyle name="ColStyle6 13 5 3 2" xfId="41607"/>
    <cellStyle name="ColStyle6 13 5 4" xfId="41608"/>
    <cellStyle name="ColStyle6 13 5 5" xfId="41609"/>
    <cellStyle name="ColStyle6 13 5 6" xfId="41610"/>
    <cellStyle name="ColStyle6 13 5 7" xfId="41611"/>
    <cellStyle name="ColStyle6 13 6" xfId="41612"/>
    <cellStyle name="ColStyle6 13 6 2" xfId="41613"/>
    <cellStyle name="ColStyle6 13 6 2 2" xfId="41614"/>
    <cellStyle name="ColStyle6 13 6 3" xfId="41615"/>
    <cellStyle name="ColStyle6 13 6 3 2" xfId="41616"/>
    <cellStyle name="ColStyle6 13 6 4" xfId="41617"/>
    <cellStyle name="ColStyle6 13 6 5" xfId="41618"/>
    <cellStyle name="ColStyle6 13 6 6" xfId="41619"/>
    <cellStyle name="ColStyle6 13 6 7" xfId="41620"/>
    <cellStyle name="ColStyle6 13 7" xfId="41621"/>
    <cellStyle name="ColStyle6 13 7 2" xfId="41622"/>
    <cellStyle name="ColStyle6 13 7 3" xfId="41623"/>
    <cellStyle name="ColStyle6 13 8" xfId="41624"/>
    <cellStyle name="ColStyle6 13 8 2" xfId="41625"/>
    <cellStyle name="ColStyle6 13 9" xfId="41626"/>
    <cellStyle name="ColStyle6 13 9 2" xfId="41627"/>
    <cellStyle name="ColStyle6 14" xfId="41628"/>
    <cellStyle name="ColStyle6 14 10" xfId="41629"/>
    <cellStyle name="ColStyle6 14 11" xfId="41630"/>
    <cellStyle name="ColStyle6 14 12" xfId="41631"/>
    <cellStyle name="ColStyle6 14 13" xfId="41632"/>
    <cellStyle name="ColStyle6 14 14" xfId="41633"/>
    <cellStyle name="ColStyle6 14 2" xfId="41634"/>
    <cellStyle name="ColStyle6 14 2 2" xfId="41635"/>
    <cellStyle name="ColStyle6 14 2 2 2" xfId="41636"/>
    <cellStyle name="ColStyle6 14 2 2 2 2" xfId="41637"/>
    <cellStyle name="ColStyle6 14 2 2 2 3" xfId="41638"/>
    <cellStyle name="ColStyle6 14 2 2 3" xfId="41639"/>
    <cellStyle name="ColStyle6 14 2 2 4" xfId="41640"/>
    <cellStyle name="ColStyle6 14 2 3" xfId="41641"/>
    <cellStyle name="ColStyle6 14 2 3 2" xfId="41642"/>
    <cellStyle name="ColStyle6 14 2 3 3" xfId="41643"/>
    <cellStyle name="ColStyle6 14 2 4" xfId="41644"/>
    <cellStyle name="ColStyle6 14 2 4 2" xfId="41645"/>
    <cellStyle name="ColStyle6 14 2 4 3" xfId="41646"/>
    <cellStyle name="ColStyle6 14 2 5" xfId="41647"/>
    <cellStyle name="ColStyle6 14 2 5 2" xfId="41648"/>
    <cellStyle name="ColStyle6 14 2 6" xfId="41649"/>
    <cellStyle name="ColStyle6 14 2 7" xfId="41650"/>
    <cellStyle name="ColStyle6 14 2 8" xfId="41651"/>
    <cellStyle name="ColStyle6 14 2 9" xfId="41652"/>
    <cellStyle name="ColStyle6 14 3" xfId="41653"/>
    <cellStyle name="ColStyle6 14 3 2" xfId="41654"/>
    <cellStyle name="ColStyle6 14 3 2 2" xfId="41655"/>
    <cellStyle name="ColStyle6 14 3 2 3" xfId="41656"/>
    <cellStyle name="ColStyle6 14 3 3" xfId="41657"/>
    <cellStyle name="ColStyle6 14 3 3 2" xfId="41658"/>
    <cellStyle name="ColStyle6 14 3 4" xfId="41659"/>
    <cellStyle name="ColStyle6 14 3 4 2" xfId="41660"/>
    <cellStyle name="ColStyle6 14 3 5" xfId="41661"/>
    <cellStyle name="ColStyle6 14 3 6" xfId="41662"/>
    <cellStyle name="ColStyle6 14 3 7" xfId="41663"/>
    <cellStyle name="ColStyle6 14 3 8" xfId="41664"/>
    <cellStyle name="ColStyle6 14 4" xfId="41665"/>
    <cellStyle name="ColStyle6 14 4 2" xfId="41666"/>
    <cellStyle name="ColStyle6 14 4 2 2" xfId="41667"/>
    <cellStyle name="ColStyle6 14 4 2 3" xfId="41668"/>
    <cellStyle name="ColStyle6 14 4 3" xfId="41669"/>
    <cellStyle name="ColStyle6 14 4 3 2" xfId="41670"/>
    <cellStyle name="ColStyle6 14 4 4" xfId="41671"/>
    <cellStyle name="ColStyle6 14 4 4 2" xfId="41672"/>
    <cellStyle name="ColStyle6 14 4 5" xfId="41673"/>
    <cellStyle name="ColStyle6 14 4 6" xfId="41674"/>
    <cellStyle name="ColStyle6 14 4 7" xfId="41675"/>
    <cellStyle name="ColStyle6 14 4 8" xfId="41676"/>
    <cellStyle name="ColStyle6 14 5" xfId="41677"/>
    <cellStyle name="ColStyle6 14 5 2" xfId="41678"/>
    <cellStyle name="ColStyle6 14 5 2 2" xfId="41679"/>
    <cellStyle name="ColStyle6 14 5 3" xfId="41680"/>
    <cellStyle name="ColStyle6 14 5 3 2" xfId="41681"/>
    <cellStyle name="ColStyle6 14 5 4" xfId="41682"/>
    <cellStyle name="ColStyle6 14 5 5" xfId="41683"/>
    <cellStyle name="ColStyle6 14 5 6" xfId="41684"/>
    <cellStyle name="ColStyle6 14 5 7" xfId="41685"/>
    <cellStyle name="ColStyle6 14 6" xfId="41686"/>
    <cellStyle name="ColStyle6 14 6 2" xfId="41687"/>
    <cellStyle name="ColStyle6 14 6 2 2" xfId="41688"/>
    <cellStyle name="ColStyle6 14 6 3" xfId="41689"/>
    <cellStyle name="ColStyle6 14 6 3 2" xfId="41690"/>
    <cellStyle name="ColStyle6 14 6 4" xfId="41691"/>
    <cellStyle name="ColStyle6 14 6 5" xfId="41692"/>
    <cellStyle name="ColStyle6 14 6 6" xfId="41693"/>
    <cellStyle name="ColStyle6 14 6 7" xfId="41694"/>
    <cellStyle name="ColStyle6 14 7" xfId="41695"/>
    <cellStyle name="ColStyle6 14 7 2" xfId="41696"/>
    <cellStyle name="ColStyle6 14 7 3" xfId="41697"/>
    <cellStyle name="ColStyle6 14 8" xfId="41698"/>
    <cellStyle name="ColStyle6 14 8 2" xfId="41699"/>
    <cellStyle name="ColStyle6 14 9" xfId="41700"/>
    <cellStyle name="ColStyle6 14 9 2" xfId="41701"/>
    <cellStyle name="ColStyle6 15" xfId="41702"/>
    <cellStyle name="ColStyle6 15 10" xfId="41703"/>
    <cellStyle name="ColStyle6 15 2" xfId="41704"/>
    <cellStyle name="ColStyle6 15 2 2" xfId="41705"/>
    <cellStyle name="ColStyle6 15 2 2 2" xfId="41706"/>
    <cellStyle name="ColStyle6 15 2 2 2 2" xfId="41707"/>
    <cellStyle name="ColStyle6 15 2 2 2 3" xfId="41708"/>
    <cellStyle name="ColStyle6 15 2 2 3" xfId="41709"/>
    <cellStyle name="ColStyle6 15 2 2 4" xfId="41710"/>
    <cellStyle name="ColStyle6 15 2 3" xfId="41711"/>
    <cellStyle name="ColStyle6 15 2 3 2" xfId="41712"/>
    <cellStyle name="ColStyle6 15 2 3 3" xfId="41713"/>
    <cellStyle name="ColStyle6 15 2 4" xfId="41714"/>
    <cellStyle name="ColStyle6 15 2 4 2" xfId="41715"/>
    <cellStyle name="ColStyle6 15 2 5" xfId="41716"/>
    <cellStyle name="ColStyle6 15 3" xfId="41717"/>
    <cellStyle name="ColStyle6 15 3 2" xfId="41718"/>
    <cellStyle name="ColStyle6 15 3 2 2" xfId="41719"/>
    <cellStyle name="ColStyle6 15 3 2 3" xfId="41720"/>
    <cellStyle name="ColStyle6 15 3 3" xfId="41721"/>
    <cellStyle name="ColStyle6 15 3 4" xfId="41722"/>
    <cellStyle name="ColStyle6 15 4" xfId="41723"/>
    <cellStyle name="ColStyle6 15 4 2" xfId="41724"/>
    <cellStyle name="ColStyle6 15 4 2 2" xfId="41725"/>
    <cellStyle name="ColStyle6 15 4 2 3" xfId="41726"/>
    <cellStyle name="ColStyle6 15 4 3" xfId="41727"/>
    <cellStyle name="ColStyle6 15 4 4" xfId="41728"/>
    <cellStyle name="ColStyle6 15 5" xfId="41729"/>
    <cellStyle name="ColStyle6 15 5 2" xfId="41730"/>
    <cellStyle name="ColStyle6 15 5 3" xfId="41731"/>
    <cellStyle name="ColStyle6 15 6" xfId="41732"/>
    <cellStyle name="ColStyle6 15 6 2" xfId="41733"/>
    <cellStyle name="ColStyle6 15 6 3" xfId="41734"/>
    <cellStyle name="ColStyle6 15 7" xfId="41735"/>
    <cellStyle name="ColStyle6 15 7 2" xfId="41736"/>
    <cellStyle name="ColStyle6 15 7 3" xfId="41737"/>
    <cellStyle name="ColStyle6 15 8" xfId="41738"/>
    <cellStyle name="ColStyle6 15 9" xfId="41739"/>
    <cellStyle name="ColStyle6 16" xfId="41740"/>
    <cellStyle name="ColStyle6 16 10" xfId="41741"/>
    <cellStyle name="ColStyle6 16 2" xfId="41742"/>
    <cellStyle name="ColStyle6 16 2 2" xfId="41743"/>
    <cellStyle name="ColStyle6 16 2 2 2" xfId="41744"/>
    <cellStyle name="ColStyle6 16 2 2 2 2" xfId="41745"/>
    <cellStyle name="ColStyle6 16 2 2 2 3" xfId="41746"/>
    <cellStyle name="ColStyle6 16 2 2 3" xfId="41747"/>
    <cellStyle name="ColStyle6 16 2 2 4" xfId="41748"/>
    <cellStyle name="ColStyle6 16 2 3" xfId="41749"/>
    <cellStyle name="ColStyle6 16 2 3 2" xfId="41750"/>
    <cellStyle name="ColStyle6 16 2 3 3" xfId="41751"/>
    <cellStyle name="ColStyle6 16 2 4" xfId="41752"/>
    <cellStyle name="ColStyle6 16 2 4 2" xfId="41753"/>
    <cellStyle name="ColStyle6 16 2 5" xfId="41754"/>
    <cellStyle name="ColStyle6 16 3" xfId="41755"/>
    <cellStyle name="ColStyle6 16 3 2" xfId="41756"/>
    <cellStyle name="ColStyle6 16 3 2 2" xfId="41757"/>
    <cellStyle name="ColStyle6 16 3 2 3" xfId="41758"/>
    <cellStyle name="ColStyle6 16 3 3" xfId="41759"/>
    <cellStyle name="ColStyle6 16 3 4" xfId="41760"/>
    <cellStyle name="ColStyle6 16 4" xfId="41761"/>
    <cellStyle name="ColStyle6 16 4 2" xfId="41762"/>
    <cellStyle name="ColStyle6 16 4 2 2" xfId="41763"/>
    <cellStyle name="ColStyle6 16 4 2 3" xfId="41764"/>
    <cellStyle name="ColStyle6 16 4 3" xfId="41765"/>
    <cellStyle name="ColStyle6 16 4 4" xfId="41766"/>
    <cellStyle name="ColStyle6 16 5" xfId="41767"/>
    <cellStyle name="ColStyle6 16 5 2" xfId="41768"/>
    <cellStyle name="ColStyle6 16 5 3" xfId="41769"/>
    <cellStyle name="ColStyle6 16 6" xfId="41770"/>
    <cellStyle name="ColStyle6 16 6 2" xfId="41771"/>
    <cellStyle name="ColStyle6 16 6 3" xfId="41772"/>
    <cellStyle name="ColStyle6 16 7" xfId="41773"/>
    <cellStyle name="ColStyle6 16 7 2" xfId="41774"/>
    <cellStyle name="ColStyle6 16 7 3" xfId="41775"/>
    <cellStyle name="ColStyle6 16 8" xfId="41776"/>
    <cellStyle name="ColStyle6 16 9" xfId="41777"/>
    <cellStyle name="ColStyle6 17" xfId="41778"/>
    <cellStyle name="ColStyle6 17 10" xfId="41779"/>
    <cellStyle name="ColStyle6 17 2" xfId="41780"/>
    <cellStyle name="ColStyle6 17 2 2" xfId="41781"/>
    <cellStyle name="ColStyle6 17 2 2 2" xfId="41782"/>
    <cellStyle name="ColStyle6 17 2 2 2 2" xfId="41783"/>
    <cellStyle name="ColStyle6 17 2 2 2 3" xfId="41784"/>
    <cellStyle name="ColStyle6 17 2 2 3" xfId="41785"/>
    <cellStyle name="ColStyle6 17 2 2 4" xfId="41786"/>
    <cellStyle name="ColStyle6 17 2 3" xfId="41787"/>
    <cellStyle name="ColStyle6 17 2 3 2" xfId="41788"/>
    <cellStyle name="ColStyle6 17 2 3 3" xfId="41789"/>
    <cellStyle name="ColStyle6 17 2 4" xfId="41790"/>
    <cellStyle name="ColStyle6 17 2 4 2" xfId="41791"/>
    <cellStyle name="ColStyle6 17 2 5" xfId="41792"/>
    <cellStyle name="ColStyle6 17 3" xfId="41793"/>
    <cellStyle name="ColStyle6 17 3 2" xfId="41794"/>
    <cellStyle name="ColStyle6 17 3 2 2" xfId="41795"/>
    <cellStyle name="ColStyle6 17 3 2 3" xfId="41796"/>
    <cellStyle name="ColStyle6 17 3 3" xfId="41797"/>
    <cellStyle name="ColStyle6 17 3 4" xfId="41798"/>
    <cellStyle name="ColStyle6 17 4" xfId="41799"/>
    <cellStyle name="ColStyle6 17 4 2" xfId="41800"/>
    <cellStyle name="ColStyle6 17 4 2 2" xfId="41801"/>
    <cellStyle name="ColStyle6 17 4 2 3" xfId="41802"/>
    <cellStyle name="ColStyle6 17 4 3" xfId="41803"/>
    <cellStyle name="ColStyle6 17 4 4" xfId="41804"/>
    <cellStyle name="ColStyle6 17 5" xfId="41805"/>
    <cellStyle name="ColStyle6 17 5 2" xfId="41806"/>
    <cellStyle name="ColStyle6 17 5 3" xfId="41807"/>
    <cellStyle name="ColStyle6 17 6" xfId="41808"/>
    <cellStyle name="ColStyle6 17 6 2" xfId="41809"/>
    <cellStyle name="ColStyle6 17 6 3" xfId="41810"/>
    <cellStyle name="ColStyle6 17 7" xfId="41811"/>
    <cellStyle name="ColStyle6 17 7 2" xfId="41812"/>
    <cellStyle name="ColStyle6 17 7 3" xfId="41813"/>
    <cellStyle name="ColStyle6 17 8" xfId="41814"/>
    <cellStyle name="ColStyle6 17 9" xfId="41815"/>
    <cellStyle name="ColStyle6 18" xfId="41816"/>
    <cellStyle name="ColStyle6 18 10" xfId="41817"/>
    <cellStyle name="ColStyle6 18 2" xfId="41818"/>
    <cellStyle name="ColStyle6 18 2 2" xfId="41819"/>
    <cellStyle name="ColStyle6 18 2 2 2" xfId="41820"/>
    <cellStyle name="ColStyle6 18 2 2 2 2" xfId="41821"/>
    <cellStyle name="ColStyle6 18 2 2 2 3" xfId="41822"/>
    <cellStyle name="ColStyle6 18 2 2 3" xfId="41823"/>
    <cellStyle name="ColStyle6 18 2 2 4" xfId="41824"/>
    <cellStyle name="ColStyle6 18 2 3" xfId="41825"/>
    <cellStyle name="ColStyle6 18 2 3 2" xfId="41826"/>
    <cellStyle name="ColStyle6 18 2 3 3" xfId="41827"/>
    <cellStyle name="ColStyle6 18 2 4" xfId="41828"/>
    <cellStyle name="ColStyle6 18 2 4 2" xfId="41829"/>
    <cellStyle name="ColStyle6 18 2 5" xfId="41830"/>
    <cellStyle name="ColStyle6 18 3" xfId="41831"/>
    <cellStyle name="ColStyle6 18 3 2" xfId="41832"/>
    <cellStyle name="ColStyle6 18 3 2 2" xfId="41833"/>
    <cellStyle name="ColStyle6 18 3 2 3" xfId="41834"/>
    <cellStyle name="ColStyle6 18 3 3" xfId="41835"/>
    <cellStyle name="ColStyle6 18 3 4" xfId="41836"/>
    <cellStyle name="ColStyle6 18 4" xfId="41837"/>
    <cellStyle name="ColStyle6 18 4 2" xfId="41838"/>
    <cellStyle name="ColStyle6 18 4 2 2" xfId="41839"/>
    <cellStyle name="ColStyle6 18 4 2 3" xfId="41840"/>
    <cellStyle name="ColStyle6 18 4 3" xfId="41841"/>
    <cellStyle name="ColStyle6 18 4 4" xfId="41842"/>
    <cellStyle name="ColStyle6 18 5" xfId="41843"/>
    <cellStyle name="ColStyle6 18 5 2" xfId="41844"/>
    <cellStyle name="ColStyle6 18 5 3" xfId="41845"/>
    <cellStyle name="ColStyle6 18 6" xfId="41846"/>
    <cellStyle name="ColStyle6 18 6 2" xfId="41847"/>
    <cellStyle name="ColStyle6 18 6 3" xfId="41848"/>
    <cellStyle name="ColStyle6 18 7" xfId="41849"/>
    <cellStyle name="ColStyle6 18 7 2" xfId="41850"/>
    <cellStyle name="ColStyle6 18 7 3" xfId="41851"/>
    <cellStyle name="ColStyle6 18 8" xfId="41852"/>
    <cellStyle name="ColStyle6 18 9" xfId="41853"/>
    <cellStyle name="ColStyle6 19" xfId="41854"/>
    <cellStyle name="ColStyle6 19 10" xfId="41855"/>
    <cellStyle name="ColStyle6 19 2" xfId="41856"/>
    <cellStyle name="ColStyle6 19 2 2" xfId="41857"/>
    <cellStyle name="ColStyle6 19 2 2 2" xfId="41858"/>
    <cellStyle name="ColStyle6 19 2 2 2 2" xfId="41859"/>
    <cellStyle name="ColStyle6 19 2 2 2 3" xfId="41860"/>
    <cellStyle name="ColStyle6 19 2 2 3" xfId="41861"/>
    <cellStyle name="ColStyle6 19 2 2 4" xfId="41862"/>
    <cellStyle name="ColStyle6 19 2 3" xfId="41863"/>
    <cellStyle name="ColStyle6 19 2 3 2" xfId="41864"/>
    <cellStyle name="ColStyle6 19 2 3 3" xfId="41865"/>
    <cellStyle name="ColStyle6 19 2 4" xfId="41866"/>
    <cellStyle name="ColStyle6 19 2 4 2" xfId="41867"/>
    <cellStyle name="ColStyle6 19 2 5" xfId="41868"/>
    <cellStyle name="ColStyle6 19 3" xfId="41869"/>
    <cellStyle name="ColStyle6 19 3 2" xfId="41870"/>
    <cellStyle name="ColStyle6 19 3 2 2" xfId="41871"/>
    <cellStyle name="ColStyle6 19 3 2 3" xfId="41872"/>
    <cellStyle name="ColStyle6 19 3 3" xfId="41873"/>
    <cellStyle name="ColStyle6 19 3 4" xfId="41874"/>
    <cellStyle name="ColStyle6 19 4" xfId="41875"/>
    <cellStyle name="ColStyle6 19 4 2" xfId="41876"/>
    <cellStyle name="ColStyle6 19 4 2 2" xfId="41877"/>
    <cellStyle name="ColStyle6 19 4 2 3" xfId="41878"/>
    <cellStyle name="ColStyle6 19 4 3" xfId="41879"/>
    <cellStyle name="ColStyle6 19 4 4" xfId="41880"/>
    <cellStyle name="ColStyle6 19 5" xfId="41881"/>
    <cellStyle name="ColStyle6 19 5 2" xfId="41882"/>
    <cellStyle name="ColStyle6 19 5 3" xfId="41883"/>
    <cellStyle name="ColStyle6 19 6" xfId="41884"/>
    <cellStyle name="ColStyle6 19 6 2" xfId="41885"/>
    <cellStyle name="ColStyle6 19 6 3" xfId="41886"/>
    <cellStyle name="ColStyle6 19 7" xfId="41887"/>
    <cellStyle name="ColStyle6 19 7 2" xfId="41888"/>
    <cellStyle name="ColStyle6 19 7 3" xfId="41889"/>
    <cellStyle name="ColStyle6 19 8" xfId="41890"/>
    <cellStyle name="ColStyle6 19 9" xfId="41891"/>
    <cellStyle name="ColStyle6 2" xfId="41892"/>
    <cellStyle name="ColStyle6 2 10" xfId="41893"/>
    <cellStyle name="ColStyle6 2 11" xfId="41894"/>
    <cellStyle name="ColStyle6 2 2" xfId="41895"/>
    <cellStyle name="ColStyle6 2 2 10" xfId="41896"/>
    <cellStyle name="ColStyle6 2 2 10 2" xfId="41897"/>
    <cellStyle name="ColStyle6 2 2 10 2 2" xfId="41898"/>
    <cellStyle name="ColStyle6 2 2 10 2 3" xfId="41899"/>
    <cellStyle name="ColStyle6 2 2 10 3" xfId="41900"/>
    <cellStyle name="ColStyle6 2 2 10 4" xfId="41901"/>
    <cellStyle name="ColStyle6 2 2 10 5" xfId="41902"/>
    <cellStyle name="ColStyle6 2 2 11" xfId="41903"/>
    <cellStyle name="ColStyle6 2 2 11 2" xfId="41904"/>
    <cellStyle name="ColStyle6 2 2 11 2 2" xfId="41905"/>
    <cellStyle name="ColStyle6 2 2 11 2 3" xfId="41906"/>
    <cellStyle name="ColStyle6 2 2 11 3" xfId="41907"/>
    <cellStyle name="ColStyle6 2 2 11 4" xfId="41908"/>
    <cellStyle name="ColStyle6 2 2 11 5" xfId="41909"/>
    <cellStyle name="ColStyle6 2 2 12" xfId="41910"/>
    <cellStyle name="ColStyle6 2 2 12 2" xfId="41911"/>
    <cellStyle name="ColStyle6 2 2 12 2 2" xfId="41912"/>
    <cellStyle name="ColStyle6 2 2 12 2 3" xfId="41913"/>
    <cellStyle name="ColStyle6 2 2 12 3" xfId="41914"/>
    <cellStyle name="ColStyle6 2 2 12 4" xfId="41915"/>
    <cellStyle name="ColStyle6 2 2 12 5" xfId="41916"/>
    <cellStyle name="ColStyle6 2 2 13" xfId="41917"/>
    <cellStyle name="ColStyle6 2 2 13 2" xfId="41918"/>
    <cellStyle name="ColStyle6 2 2 13 2 2" xfId="41919"/>
    <cellStyle name="ColStyle6 2 2 13 2 3" xfId="41920"/>
    <cellStyle name="ColStyle6 2 2 13 3" xfId="41921"/>
    <cellStyle name="ColStyle6 2 2 13 4" xfId="41922"/>
    <cellStyle name="ColStyle6 2 2 13 5" xfId="41923"/>
    <cellStyle name="ColStyle6 2 2 14" xfId="41924"/>
    <cellStyle name="ColStyle6 2 2 14 2" xfId="41925"/>
    <cellStyle name="ColStyle6 2 2 14 2 2" xfId="41926"/>
    <cellStyle name="ColStyle6 2 2 14 2 3" xfId="41927"/>
    <cellStyle name="ColStyle6 2 2 14 3" xfId="41928"/>
    <cellStyle name="ColStyle6 2 2 14 4" xfId="41929"/>
    <cellStyle name="ColStyle6 2 2 14 5" xfId="41930"/>
    <cellStyle name="ColStyle6 2 2 15" xfId="41931"/>
    <cellStyle name="ColStyle6 2 2 15 2" xfId="41932"/>
    <cellStyle name="ColStyle6 2 2 15 2 2" xfId="41933"/>
    <cellStyle name="ColStyle6 2 2 15 2 3" xfId="41934"/>
    <cellStyle name="ColStyle6 2 2 15 3" xfId="41935"/>
    <cellStyle name="ColStyle6 2 2 15 4" xfId="41936"/>
    <cellStyle name="ColStyle6 2 2 15 5" xfId="41937"/>
    <cellStyle name="ColStyle6 2 2 16" xfId="41938"/>
    <cellStyle name="ColStyle6 2 2 16 2" xfId="41939"/>
    <cellStyle name="ColStyle6 2 2 16 2 2" xfId="41940"/>
    <cellStyle name="ColStyle6 2 2 16 2 3" xfId="41941"/>
    <cellStyle name="ColStyle6 2 2 16 3" xfId="41942"/>
    <cellStyle name="ColStyle6 2 2 16 4" xfId="41943"/>
    <cellStyle name="ColStyle6 2 2 16 5" xfId="41944"/>
    <cellStyle name="ColStyle6 2 2 17" xfId="41945"/>
    <cellStyle name="ColStyle6 2 2 17 2" xfId="41946"/>
    <cellStyle name="ColStyle6 2 2 17 2 2" xfId="41947"/>
    <cellStyle name="ColStyle6 2 2 17 2 3" xfId="41948"/>
    <cellStyle name="ColStyle6 2 2 17 3" xfId="41949"/>
    <cellStyle name="ColStyle6 2 2 17 4" xfId="41950"/>
    <cellStyle name="ColStyle6 2 2 17 5" xfId="41951"/>
    <cellStyle name="ColStyle6 2 2 18" xfId="41952"/>
    <cellStyle name="ColStyle6 2 2 18 2" xfId="41953"/>
    <cellStyle name="ColStyle6 2 2 18 2 2" xfId="41954"/>
    <cellStyle name="ColStyle6 2 2 18 2 3" xfId="41955"/>
    <cellStyle name="ColStyle6 2 2 18 3" xfId="41956"/>
    <cellStyle name="ColStyle6 2 2 18 4" xfId="41957"/>
    <cellStyle name="ColStyle6 2 2 18 5" xfId="41958"/>
    <cellStyle name="ColStyle6 2 2 19" xfId="41959"/>
    <cellStyle name="ColStyle6 2 2 19 2" xfId="41960"/>
    <cellStyle name="ColStyle6 2 2 19 2 2" xfId="41961"/>
    <cellStyle name="ColStyle6 2 2 19 2 3" xfId="41962"/>
    <cellStyle name="ColStyle6 2 2 19 3" xfId="41963"/>
    <cellStyle name="ColStyle6 2 2 19 4" xfId="41964"/>
    <cellStyle name="ColStyle6 2 2 19 5" xfId="41965"/>
    <cellStyle name="ColStyle6 2 2 2" xfId="41966"/>
    <cellStyle name="ColStyle6 2 2 2 2" xfId="41967"/>
    <cellStyle name="ColStyle6 2 2 2 2 2" xfId="41968"/>
    <cellStyle name="ColStyle6 2 2 2 2 3" xfId="41969"/>
    <cellStyle name="ColStyle6 2 2 2 3" xfId="41970"/>
    <cellStyle name="ColStyle6 2 2 2 4" xfId="41971"/>
    <cellStyle name="ColStyle6 2 2 2 5" xfId="41972"/>
    <cellStyle name="ColStyle6 2 2 20" xfId="41973"/>
    <cellStyle name="ColStyle6 2 2 20 2" xfId="41974"/>
    <cellStyle name="ColStyle6 2 2 20 2 2" xfId="41975"/>
    <cellStyle name="ColStyle6 2 2 20 2 3" xfId="41976"/>
    <cellStyle name="ColStyle6 2 2 20 3" xfId="41977"/>
    <cellStyle name="ColStyle6 2 2 20 4" xfId="41978"/>
    <cellStyle name="ColStyle6 2 2 20 5" xfId="41979"/>
    <cellStyle name="ColStyle6 2 2 21" xfId="41980"/>
    <cellStyle name="ColStyle6 2 2 21 2" xfId="41981"/>
    <cellStyle name="ColStyle6 2 2 21 2 2" xfId="41982"/>
    <cellStyle name="ColStyle6 2 2 21 2 3" xfId="41983"/>
    <cellStyle name="ColStyle6 2 2 21 3" xfId="41984"/>
    <cellStyle name="ColStyle6 2 2 21 4" xfId="41985"/>
    <cellStyle name="ColStyle6 2 2 21 5" xfId="41986"/>
    <cellStyle name="ColStyle6 2 2 22" xfId="41987"/>
    <cellStyle name="ColStyle6 2 2 22 2" xfId="41988"/>
    <cellStyle name="ColStyle6 2 2 22 3" xfId="41989"/>
    <cellStyle name="ColStyle6 2 2 23" xfId="41990"/>
    <cellStyle name="ColStyle6 2 2 23 2" xfId="41991"/>
    <cellStyle name="ColStyle6 2 2 24" xfId="41992"/>
    <cellStyle name="ColStyle6 2 2 24 2" xfId="41993"/>
    <cellStyle name="ColStyle6 2 2 25" xfId="41994"/>
    <cellStyle name="ColStyle6 2 2 26" xfId="41995"/>
    <cellStyle name="ColStyle6 2 2 27" xfId="41996"/>
    <cellStyle name="ColStyle6 2 2 28" xfId="41997"/>
    <cellStyle name="ColStyle6 2 2 29" xfId="41998"/>
    <cellStyle name="ColStyle6 2 2 3" xfId="41999"/>
    <cellStyle name="ColStyle6 2 2 3 2" xfId="42000"/>
    <cellStyle name="ColStyle6 2 2 3 2 2" xfId="42001"/>
    <cellStyle name="ColStyle6 2 2 3 2 3" xfId="42002"/>
    <cellStyle name="ColStyle6 2 2 3 3" xfId="42003"/>
    <cellStyle name="ColStyle6 2 2 3 4" xfId="42004"/>
    <cellStyle name="ColStyle6 2 2 3 5" xfId="42005"/>
    <cellStyle name="ColStyle6 2 2 4" xfId="42006"/>
    <cellStyle name="ColStyle6 2 2 4 2" xfId="42007"/>
    <cellStyle name="ColStyle6 2 2 4 2 2" xfId="42008"/>
    <cellStyle name="ColStyle6 2 2 4 2 3" xfId="42009"/>
    <cellStyle name="ColStyle6 2 2 4 3" xfId="42010"/>
    <cellStyle name="ColStyle6 2 2 4 4" xfId="42011"/>
    <cellStyle name="ColStyle6 2 2 4 5" xfId="42012"/>
    <cellStyle name="ColStyle6 2 2 5" xfId="42013"/>
    <cellStyle name="ColStyle6 2 2 5 2" xfId="42014"/>
    <cellStyle name="ColStyle6 2 2 5 2 2" xfId="42015"/>
    <cellStyle name="ColStyle6 2 2 5 2 3" xfId="42016"/>
    <cellStyle name="ColStyle6 2 2 5 3" xfId="42017"/>
    <cellStyle name="ColStyle6 2 2 5 4" xfId="42018"/>
    <cellStyle name="ColStyle6 2 2 5 5" xfId="42019"/>
    <cellStyle name="ColStyle6 2 2 6" xfId="42020"/>
    <cellStyle name="ColStyle6 2 2 6 2" xfId="42021"/>
    <cellStyle name="ColStyle6 2 2 6 2 2" xfId="42022"/>
    <cellStyle name="ColStyle6 2 2 6 2 3" xfId="42023"/>
    <cellStyle name="ColStyle6 2 2 6 3" xfId="42024"/>
    <cellStyle name="ColStyle6 2 2 6 4" xfId="42025"/>
    <cellStyle name="ColStyle6 2 2 6 5" xfId="42026"/>
    <cellStyle name="ColStyle6 2 2 7" xfId="42027"/>
    <cellStyle name="ColStyle6 2 2 7 2" xfId="42028"/>
    <cellStyle name="ColStyle6 2 2 7 2 2" xfId="42029"/>
    <cellStyle name="ColStyle6 2 2 7 2 3" xfId="42030"/>
    <cellStyle name="ColStyle6 2 2 7 3" xfId="42031"/>
    <cellStyle name="ColStyle6 2 2 7 4" xfId="42032"/>
    <cellStyle name="ColStyle6 2 2 7 5" xfId="42033"/>
    <cellStyle name="ColStyle6 2 2 8" xfId="42034"/>
    <cellStyle name="ColStyle6 2 2 8 2" xfId="42035"/>
    <cellStyle name="ColStyle6 2 2 8 2 2" xfId="42036"/>
    <cellStyle name="ColStyle6 2 2 8 2 3" xfId="42037"/>
    <cellStyle name="ColStyle6 2 2 8 3" xfId="42038"/>
    <cellStyle name="ColStyle6 2 2 8 4" xfId="42039"/>
    <cellStyle name="ColStyle6 2 2 8 5" xfId="42040"/>
    <cellStyle name="ColStyle6 2 2 9" xfId="42041"/>
    <cellStyle name="ColStyle6 2 2 9 2" xfId="42042"/>
    <cellStyle name="ColStyle6 2 2 9 2 2" xfId="42043"/>
    <cellStyle name="ColStyle6 2 2 9 2 3" xfId="42044"/>
    <cellStyle name="ColStyle6 2 2 9 3" xfId="42045"/>
    <cellStyle name="ColStyle6 2 2 9 4" xfId="42046"/>
    <cellStyle name="ColStyle6 2 2 9 5" xfId="42047"/>
    <cellStyle name="ColStyle6 2 3" xfId="42048"/>
    <cellStyle name="ColStyle6 2 3 2" xfId="42049"/>
    <cellStyle name="ColStyle6 2 3 2 2" xfId="42050"/>
    <cellStyle name="ColStyle6 2 3 3" xfId="42051"/>
    <cellStyle name="ColStyle6 2 3 4" xfId="42052"/>
    <cellStyle name="ColStyle6 2 3 5" xfId="42053"/>
    <cellStyle name="ColStyle6 2 4" xfId="42054"/>
    <cellStyle name="ColStyle6 2 4 2" xfId="42055"/>
    <cellStyle name="ColStyle6 2 4 2 2" xfId="42056"/>
    <cellStyle name="ColStyle6 2 4 3" xfId="42057"/>
    <cellStyle name="ColStyle6 2 4 4" xfId="42058"/>
    <cellStyle name="ColStyle6 2 4 5" xfId="42059"/>
    <cellStyle name="ColStyle6 2 5" xfId="42060"/>
    <cellStyle name="ColStyle6 2 5 2" xfId="42061"/>
    <cellStyle name="ColStyle6 2 5 2 2" xfId="42062"/>
    <cellStyle name="ColStyle6 2 5 3" xfId="42063"/>
    <cellStyle name="ColStyle6 2 5 4" xfId="42064"/>
    <cellStyle name="ColStyle6 2 5 5" xfId="42065"/>
    <cellStyle name="ColStyle6 2 6" xfId="42066"/>
    <cellStyle name="ColStyle6 2 6 2" xfId="42067"/>
    <cellStyle name="ColStyle6 2 6 2 2" xfId="42068"/>
    <cellStyle name="ColStyle6 2 6 3" xfId="42069"/>
    <cellStyle name="ColStyle6 2 6 4" xfId="42070"/>
    <cellStyle name="ColStyle6 2 6 5" xfId="42071"/>
    <cellStyle name="ColStyle6 2 7" xfId="42072"/>
    <cellStyle name="ColStyle6 2 7 2" xfId="42073"/>
    <cellStyle name="ColStyle6 2 8" xfId="42074"/>
    <cellStyle name="ColStyle6 2 8 2" xfId="42075"/>
    <cellStyle name="ColStyle6 2 9" xfId="42076"/>
    <cellStyle name="ColStyle6 20" xfId="42077"/>
    <cellStyle name="ColStyle6 20 10" xfId="42078"/>
    <cellStyle name="ColStyle6 20 2" xfId="42079"/>
    <cellStyle name="ColStyle6 20 2 2" xfId="42080"/>
    <cellStyle name="ColStyle6 20 2 2 2" xfId="42081"/>
    <cellStyle name="ColStyle6 20 2 2 2 2" xfId="42082"/>
    <cellStyle name="ColStyle6 20 2 2 2 3" xfId="42083"/>
    <cellStyle name="ColStyle6 20 2 2 3" xfId="42084"/>
    <cellStyle name="ColStyle6 20 2 2 4" xfId="42085"/>
    <cellStyle name="ColStyle6 20 2 3" xfId="42086"/>
    <cellStyle name="ColStyle6 20 2 3 2" xfId="42087"/>
    <cellStyle name="ColStyle6 20 2 3 3" xfId="42088"/>
    <cellStyle name="ColStyle6 20 2 4" xfId="42089"/>
    <cellStyle name="ColStyle6 20 2 4 2" xfId="42090"/>
    <cellStyle name="ColStyle6 20 2 5" xfId="42091"/>
    <cellStyle name="ColStyle6 20 3" xfId="42092"/>
    <cellStyle name="ColStyle6 20 3 2" xfId="42093"/>
    <cellStyle name="ColStyle6 20 3 2 2" xfId="42094"/>
    <cellStyle name="ColStyle6 20 3 2 3" xfId="42095"/>
    <cellStyle name="ColStyle6 20 3 3" xfId="42096"/>
    <cellStyle name="ColStyle6 20 3 4" xfId="42097"/>
    <cellStyle name="ColStyle6 20 4" xfId="42098"/>
    <cellStyle name="ColStyle6 20 4 2" xfId="42099"/>
    <cellStyle name="ColStyle6 20 4 2 2" xfId="42100"/>
    <cellStyle name="ColStyle6 20 4 2 3" xfId="42101"/>
    <cellStyle name="ColStyle6 20 4 3" xfId="42102"/>
    <cellStyle name="ColStyle6 20 4 4" xfId="42103"/>
    <cellStyle name="ColStyle6 20 5" xfId="42104"/>
    <cellStyle name="ColStyle6 20 5 2" xfId="42105"/>
    <cellStyle name="ColStyle6 20 5 3" xfId="42106"/>
    <cellStyle name="ColStyle6 20 6" xfId="42107"/>
    <cellStyle name="ColStyle6 20 6 2" xfId="42108"/>
    <cellStyle name="ColStyle6 20 6 3" xfId="42109"/>
    <cellStyle name="ColStyle6 20 7" xfId="42110"/>
    <cellStyle name="ColStyle6 20 7 2" xfId="42111"/>
    <cellStyle name="ColStyle6 20 7 3" xfId="42112"/>
    <cellStyle name="ColStyle6 20 8" xfId="42113"/>
    <cellStyle name="ColStyle6 20 9" xfId="42114"/>
    <cellStyle name="ColStyle6 21" xfId="42115"/>
    <cellStyle name="ColStyle6 21 10" xfId="42116"/>
    <cellStyle name="ColStyle6 21 2" xfId="42117"/>
    <cellStyle name="ColStyle6 21 2 2" xfId="42118"/>
    <cellStyle name="ColStyle6 21 2 2 2" xfId="42119"/>
    <cellStyle name="ColStyle6 21 2 2 2 2" xfId="42120"/>
    <cellStyle name="ColStyle6 21 2 2 2 3" xfId="42121"/>
    <cellStyle name="ColStyle6 21 2 2 3" xfId="42122"/>
    <cellStyle name="ColStyle6 21 2 2 4" xfId="42123"/>
    <cellStyle name="ColStyle6 21 2 3" xfId="42124"/>
    <cellStyle name="ColStyle6 21 2 3 2" xfId="42125"/>
    <cellStyle name="ColStyle6 21 2 3 3" xfId="42126"/>
    <cellStyle name="ColStyle6 21 2 4" xfId="42127"/>
    <cellStyle name="ColStyle6 21 2 4 2" xfId="42128"/>
    <cellStyle name="ColStyle6 21 2 5" xfId="42129"/>
    <cellStyle name="ColStyle6 21 3" xfId="42130"/>
    <cellStyle name="ColStyle6 21 3 2" xfId="42131"/>
    <cellStyle name="ColStyle6 21 3 2 2" xfId="42132"/>
    <cellStyle name="ColStyle6 21 3 2 3" xfId="42133"/>
    <cellStyle name="ColStyle6 21 3 3" xfId="42134"/>
    <cellStyle name="ColStyle6 21 3 4" xfId="42135"/>
    <cellStyle name="ColStyle6 21 4" xfId="42136"/>
    <cellStyle name="ColStyle6 21 4 2" xfId="42137"/>
    <cellStyle name="ColStyle6 21 4 2 2" xfId="42138"/>
    <cellStyle name="ColStyle6 21 4 2 3" xfId="42139"/>
    <cellStyle name="ColStyle6 21 4 3" xfId="42140"/>
    <cellStyle name="ColStyle6 21 4 4" xfId="42141"/>
    <cellStyle name="ColStyle6 21 5" xfId="42142"/>
    <cellStyle name="ColStyle6 21 5 2" xfId="42143"/>
    <cellStyle name="ColStyle6 21 5 3" xfId="42144"/>
    <cellStyle name="ColStyle6 21 6" xfId="42145"/>
    <cellStyle name="ColStyle6 21 6 2" xfId="42146"/>
    <cellStyle name="ColStyle6 21 6 3" xfId="42147"/>
    <cellStyle name="ColStyle6 21 7" xfId="42148"/>
    <cellStyle name="ColStyle6 21 7 2" xfId="42149"/>
    <cellStyle name="ColStyle6 21 7 3" xfId="42150"/>
    <cellStyle name="ColStyle6 21 8" xfId="42151"/>
    <cellStyle name="ColStyle6 21 9" xfId="42152"/>
    <cellStyle name="ColStyle6 22" xfId="42153"/>
    <cellStyle name="ColStyle6 22 10" xfId="42154"/>
    <cellStyle name="ColStyle6 22 2" xfId="42155"/>
    <cellStyle name="ColStyle6 22 2 2" xfId="42156"/>
    <cellStyle name="ColStyle6 22 2 2 2" xfId="42157"/>
    <cellStyle name="ColStyle6 22 2 2 2 2" xfId="42158"/>
    <cellStyle name="ColStyle6 22 2 2 2 3" xfId="42159"/>
    <cellStyle name="ColStyle6 22 2 2 3" xfId="42160"/>
    <cellStyle name="ColStyle6 22 2 2 4" xfId="42161"/>
    <cellStyle name="ColStyle6 22 2 3" xfId="42162"/>
    <cellStyle name="ColStyle6 22 2 3 2" xfId="42163"/>
    <cellStyle name="ColStyle6 22 2 3 3" xfId="42164"/>
    <cellStyle name="ColStyle6 22 2 4" xfId="42165"/>
    <cellStyle name="ColStyle6 22 2 4 2" xfId="42166"/>
    <cellStyle name="ColStyle6 22 2 5" xfId="42167"/>
    <cellStyle name="ColStyle6 22 3" xfId="42168"/>
    <cellStyle name="ColStyle6 22 3 2" xfId="42169"/>
    <cellStyle name="ColStyle6 22 3 2 2" xfId="42170"/>
    <cellStyle name="ColStyle6 22 3 2 3" xfId="42171"/>
    <cellStyle name="ColStyle6 22 3 3" xfId="42172"/>
    <cellStyle name="ColStyle6 22 3 4" xfId="42173"/>
    <cellStyle name="ColStyle6 22 4" xfId="42174"/>
    <cellStyle name="ColStyle6 22 4 2" xfId="42175"/>
    <cellStyle name="ColStyle6 22 4 2 2" xfId="42176"/>
    <cellStyle name="ColStyle6 22 4 2 3" xfId="42177"/>
    <cellStyle name="ColStyle6 22 4 3" xfId="42178"/>
    <cellStyle name="ColStyle6 22 4 4" xfId="42179"/>
    <cellStyle name="ColStyle6 22 5" xfId="42180"/>
    <cellStyle name="ColStyle6 22 5 2" xfId="42181"/>
    <cellStyle name="ColStyle6 22 5 3" xfId="42182"/>
    <cellStyle name="ColStyle6 22 6" xfId="42183"/>
    <cellStyle name="ColStyle6 22 6 2" xfId="42184"/>
    <cellStyle name="ColStyle6 22 6 3" xfId="42185"/>
    <cellStyle name="ColStyle6 22 7" xfId="42186"/>
    <cellStyle name="ColStyle6 22 7 2" xfId="42187"/>
    <cellStyle name="ColStyle6 22 7 3" xfId="42188"/>
    <cellStyle name="ColStyle6 22 8" xfId="42189"/>
    <cellStyle name="ColStyle6 22 9" xfId="42190"/>
    <cellStyle name="ColStyle6 23" xfId="42191"/>
    <cellStyle name="ColStyle6 23 10" xfId="42192"/>
    <cellStyle name="ColStyle6 23 2" xfId="42193"/>
    <cellStyle name="ColStyle6 23 2 2" xfId="42194"/>
    <cellStyle name="ColStyle6 23 2 2 2" xfId="42195"/>
    <cellStyle name="ColStyle6 23 2 2 2 2" xfId="42196"/>
    <cellStyle name="ColStyle6 23 2 2 2 3" xfId="42197"/>
    <cellStyle name="ColStyle6 23 2 2 3" xfId="42198"/>
    <cellStyle name="ColStyle6 23 2 2 4" xfId="42199"/>
    <cellStyle name="ColStyle6 23 2 3" xfId="42200"/>
    <cellStyle name="ColStyle6 23 2 3 2" xfId="42201"/>
    <cellStyle name="ColStyle6 23 2 3 3" xfId="42202"/>
    <cellStyle name="ColStyle6 23 2 4" xfId="42203"/>
    <cellStyle name="ColStyle6 23 2 4 2" xfId="42204"/>
    <cellStyle name="ColStyle6 23 2 5" xfId="42205"/>
    <cellStyle name="ColStyle6 23 3" xfId="42206"/>
    <cellStyle name="ColStyle6 23 3 2" xfId="42207"/>
    <cellStyle name="ColStyle6 23 3 2 2" xfId="42208"/>
    <cellStyle name="ColStyle6 23 3 2 3" xfId="42209"/>
    <cellStyle name="ColStyle6 23 3 3" xfId="42210"/>
    <cellStyle name="ColStyle6 23 3 4" xfId="42211"/>
    <cellStyle name="ColStyle6 23 4" xfId="42212"/>
    <cellStyle name="ColStyle6 23 4 2" xfId="42213"/>
    <cellStyle name="ColStyle6 23 4 2 2" xfId="42214"/>
    <cellStyle name="ColStyle6 23 4 2 3" xfId="42215"/>
    <cellStyle name="ColStyle6 23 4 3" xfId="42216"/>
    <cellStyle name="ColStyle6 23 4 4" xfId="42217"/>
    <cellStyle name="ColStyle6 23 5" xfId="42218"/>
    <cellStyle name="ColStyle6 23 5 2" xfId="42219"/>
    <cellStyle name="ColStyle6 23 5 3" xfId="42220"/>
    <cellStyle name="ColStyle6 23 6" xfId="42221"/>
    <cellStyle name="ColStyle6 23 6 2" xfId="42222"/>
    <cellStyle name="ColStyle6 23 6 3" xfId="42223"/>
    <cellStyle name="ColStyle6 23 7" xfId="42224"/>
    <cellStyle name="ColStyle6 23 7 2" xfId="42225"/>
    <cellStyle name="ColStyle6 23 7 3" xfId="42226"/>
    <cellStyle name="ColStyle6 23 8" xfId="42227"/>
    <cellStyle name="ColStyle6 23 9" xfId="42228"/>
    <cellStyle name="ColStyle6 24" xfId="42229"/>
    <cellStyle name="ColStyle6 24 10" xfId="42230"/>
    <cellStyle name="ColStyle6 24 2" xfId="42231"/>
    <cellStyle name="ColStyle6 24 2 2" xfId="42232"/>
    <cellStyle name="ColStyle6 24 2 2 2" xfId="42233"/>
    <cellStyle name="ColStyle6 24 2 2 2 2" xfId="42234"/>
    <cellStyle name="ColStyle6 24 2 2 2 3" xfId="42235"/>
    <cellStyle name="ColStyle6 24 2 2 3" xfId="42236"/>
    <cellStyle name="ColStyle6 24 2 2 4" xfId="42237"/>
    <cellStyle name="ColStyle6 24 2 3" xfId="42238"/>
    <cellStyle name="ColStyle6 24 2 3 2" xfId="42239"/>
    <cellStyle name="ColStyle6 24 2 3 3" xfId="42240"/>
    <cellStyle name="ColStyle6 24 2 4" xfId="42241"/>
    <cellStyle name="ColStyle6 24 2 4 2" xfId="42242"/>
    <cellStyle name="ColStyle6 24 2 5" xfId="42243"/>
    <cellStyle name="ColStyle6 24 3" xfId="42244"/>
    <cellStyle name="ColStyle6 24 3 2" xfId="42245"/>
    <cellStyle name="ColStyle6 24 3 2 2" xfId="42246"/>
    <cellStyle name="ColStyle6 24 3 2 3" xfId="42247"/>
    <cellStyle name="ColStyle6 24 3 3" xfId="42248"/>
    <cellStyle name="ColStyle6 24 3 4" xfId="42249"/>
    <cellStyle name="ColStyle6 24 4" xfId="42250"/>
    <cellStyle name="ColStyle6 24 4 2" xfId="42251"/>
    <cellStyle name="ColStyle6 24 4 2 2" xfId="42252"/>
    <cellStyle name="ColStyle6 24 4 2 3" xfId="42253"/>
    <cellStyle name="ColStyle6 24 4 3" xfId="42254"/>
    <cellStyle name="ColStyle6 24 4 4" xfId="42255"/>
    <cellStyle name="ColStyle6 24 5" xfId="42256"/>
    <cellStyle name="ColStyle6 24 5 2" xfId="42257"/>
    <cellStyle name="ColStyle6 24 5 3" xfId="42258"/>
    <cellStyle name="ColStyle6 24 6" xfId="42259"/>
    <cellStyle name="ColStyle6 24 6 2" xfId="42260"/>
    <cellStyle name="ColStyle6 24 6 3" xfId="42261"/>
    <cellStyle name="ColStyle6 24 7" xfId="42262"/>
    <cellStyle name="ColStyle6 24 7 2" xfId="42263"/>
    <cellStyle name="ColStyle6 24 7 3" xfId="42264"/>
    <cellStyle name="ColStyle6 24 8" xfId="42265"/>
    <cellStyle name="ColStyle6 24 9" xfId="42266"/>
    <cellStyle name="ColStyle6 25" xfId="42267"/>
    <cellStyle name="ColStyle6 25 10" xfId="42268"/>
    <cellStyle name="ColStyle6 25 2" xfId="42269"/>
    <cellStyle name="ColStyle6 25 2 2" xfId="42270"/>
    <cellStyle name="ColStyle6 25 2 2 2" xfId="42271"/>
    <cellStyle name="ColStyle6 25 2 2 2 2" xfId="42272"/>
    <cellStyle name="ColStyle6 25 2 2 2 3" xfId="42273"/>
    <cellStyle name="ColStyle6 25 2 2 3" xfId="42274"/>
    <cellStyle name="ColStyle6 25 2 2 4" xfId="42275"/>
    <cellStyle name="ColStyle6 25 2 3" xfId="42276"/>
    <cellStyle name="ColStyle6 25 2 3 2" xfId="42277"/>
    <cellStyle name="ColStyle6 25 2 3 3" xfId="42278"/>
    <cellStyle name="ColStyle6 25 2 4" xfId="42279"/>
    <cellStyle name="ColStyle6 25 2 4 2" xfId="42280"/>
    <cellStyle name="ColStyle6 25 2 5" xfId="42281"/>
    <cellStyle name="ColStyle6 25 3" xfId="42282"/>
    <cellStyle name="ColStyle6 25 3 2" xfId="42283"/>
    <cellStyle name="ColStyle6 25 3 2 2" xfId="42284"/>
    <cellStyle name="ColStyle6 25 3 2 3" xfId="42285"/>
    <cellStyle name="ColStyle6 25 3 3" xfId="42286"/>
    <cellStyle name="ColStyle6 25 3 4" xfId="42287"/>
    <cellStyle name="ColStyle6 25 4" xfId="42288"/>
    <cellStyle name="ColStyle6 25 4 2" xfId="42289"/>
    <cellStyle name="ColStyle6 25 4 2 2" xfId="42290"/>
    <cellStyle name="ColStyle6 25 4 2 3" xfId="42291"/>
    <cellStyle name="ColStyle6 25 4 3" xfId="42292"/>
    <cellStyle name="ColStyle6 25 4 4" xfId="42293"/>
    <cellStyle name="ColStyle6 25 5" xfId="42294"/>
    <cellStyle name="ColStyle6 25 5 2" xfId="42295"/>
    <cellStyle name="ColStyle6 25 5 3" xfId="42296"/>
    <cellStyle name="ColStyle6 25 6" xfId="42297"/>
    <cellStyle name="ColStyle6 25 6 2" xfId="42298"/>
    <cellStyle name="ColStyle6 25 6 3" xfId="42299"/>
    <cellStyle name="ColStyle6 25 7" xfId="42300"/>
    <cellStyle name="ColStyle6 25 7 2" xfId="42301"/>
    <cellStyle name="ColStyle6 25 7 3" xfId="42302"/>
    <cellStyle name="ColStyle6 25 8" xfId="42303"/>
    <cellStyle name="ColStyle6 25 9" xfId="42304"/>
    <cellStyle name="ColStyle6 26" xfId="42305"/>
    <cellStyle name="ColStyle6 26 10" xfId="42306"/>
    <cellStyle name="ColStyle6 26 2" xfId="42307"/>
    <cellStyle name="ColStyle6 26 2 2" xfId="42308"/>
    <cellStyle name="ColStyle6 26 2 2 2" xfId="42309"/>
    <cellStyle name="ColStyle6 26 2 2 2 2" xfId="42310"/>
    <cellStyle name="ColStyle6 26 2 2 2 3" xfId="42311"/>
    <cellStyle name="ColStyle6 26 2 2 3" xfId="42312"/>
    <cellStyle name="ColStyle6 26 2 2 4" xfId="42313"/>
    <cellStyle name="ColStyle6 26 2 3" xfId="42314"/>
    <cellStyle name="ColStyle6 26 2 3 2" xfId="42315"/>
    <cellStyle name="ColStyle6 26 2 3 3" xfId="42316"/>
    <cellStyle name="ColStyle6 26 2 4" xfId="42317"/>
    <cellStyle name="ColStyle6 26 2 4 2" xfId="42318"/>
    <cellStyle name="ColStyle6 26 2 5" xfId="42319"/>
    <cellStyle name="ColStyle6 26 3" xfId="42320"/>
    <cellStyle name="ColStyle6 26 3 2" xfId="42321"/>
    <cellStyle name="ColStyle6 26 3 2 2" xfId="42322"/>
    <cellStyle name="ColStyle6 26 3 2 3" xfId="42323"/>
    <cellStyle name="ColStyle6 26 3 3" xfId="42324"/>
    <cellStyle name="ColStyle6 26 3 4" xfId="42325"/>
    <cellStyle name="ColStyle6 26 4" xfId="42326"/>
    <cellStyle name="ColStyle6 26 4 2" xfId="42327"/>
    <cellStyle name="ColStyle6 26 4 2 2" xfId="42328"/>
    <cellStyle name="ColStyle6 26 4 2 3" xfId="42329"/>
    <cellStyle name="ColStyle6 26 4 3" xfId="42330"/>
    <cellStyle name="ColStyle6 26 4 4" xfId="42331"/>
    <cellStyle name="ColStyle6 26 5" xfId="42332"/>
    <cellStyle name="ColStyle6 26 5 2" xfId="42333"/>
    <cellStyle name="ColStyle6 26 5 3" xfId="42334"/>
    <cellStyle name="ColStyle6 26 6" xfId="42335"/>
    <cellStyle name="ColStyle6 26 6 2" xfId="42336"/>
    <cellStyle name="ColStyle6 26 6 3" xfId="42337"/>
    <cellStyle name="ColStyle6 26 7" xfId="42338"/>
    <cellStyle name="ColStyle6 26 7 2" xfId="42339"/>
    <cellStyle name="ColStyle6 26 7 3" xfId="42340"/>
    <cellStyle name="ColStyle6 26 8" xfId="42341"/>
    <cellStyle name="ColStyle6 26 9" xfId="42342"/>
    <cellStyle name="ColStyle6 27" xfId="42343"/>
    <cellStyle name="ColStyle6 27 2" xfId="42344"/>
    <cellStyle name="ColStyle6 27 2 2" xfId="42345"/>
    <cellStyle name="ColStyle6 27 2 2 2" xfId="42346"/>
    <cellStyle name="ColStyle6 27 2 2 2 2" xfId="42347"/>
    <cellStyle name="ColStyle6 27 2 2 2 3" xfId="42348"/>
    <cellStyle name="ColStyle6 27 2 2 3" xfId="42349"/>
    <cellStyle name="ColStyle6 27 2 2 4" xfId="42350"/>
    <cellStyle name="ColStyle6 27 2 3" xfId="42351"/>
    <cellStyle name="ColStyle6 27 2 3 2" xfId="42352"/>
    <cellStyle name="ColStyle6 27 2 3 3" xfId="42353"/>
    <cellStyle name="ColStyle6 27 2 4" xfId="42354"/>
    <cellStyle name="ColStyle6 27 2 4 2" xfId="42355"/>
    <cellStyle name="ColStyle6 27 2 5" xfId="42356"/>
    <cellStyle name="ColStyle6 27 3" xfId="42357"/>
    <cellStyle name="ColStyle6 27 3 2" xfId="42358"/>
    <cellStyle name="ColStyle6 27 3 2 2" xfId="42359"/>
    <cellStyle name="ColStyle6 27 3 2 3" xfId="42360"/>
    <cellStyle name="ColStyle6 27 3 3" xfId="42361"/>
    <cellStyle name="ColStyle6 27 3 4" xfId="42362"/>
    <cellStyle name="ColStyle6 27 4" xfId="42363"/>
    <cellStyle name="ColStyle6 27 4 2" xfId="42364"/>
    <cellStyle name="ColStyle6 27 4 2 2" xfId="42365"/>
    <cellStyle name="ColStyle6 27 4 2 3" xfId="42366"/>
    <cellStyle name="ColStyle6 27 4 3" xfId="42367"/>
    <cellStyle name="ColStyle6 27 4 4" xfId="42368"/>
    <cellStyle name="ColStyle6 27 5" xfId="42369"/>
    <cellStyle name="ColStyle6 27 6" xfId="42370"/>
    <cellStyle name="ColStyle6 27 6 2" xfId="42371"/>
    <cellStyle name="ColStyle6 27 6 3" xfId="42372"/>
    <cellStyle name="ColStyle6 27 7" xfId="42373"/>
    <cellStyle name="ColStyle6 27 7 2" xfId="42374"/>
    <cellStyle name="ColStyle6 27 8" xfId="42375"/>
    <cellStyle name="ColStyle6 27 9" xfId="42376"/>
    <cellStyle name="ColStyle6 28" xfId="42377"/>
    <cellStyle name="ColStyle6 28 2" xfId="42378"/>
    <cellStyle name="ColStyle6 28 2 2" xfId="42379"/>
    <cellStyle name="ColStyle6 28 2 2 2" xfId="42380"/>
    <cellStyle name="ColStyle6 28 2 2 2 2" xfId="42381"/>
    <cellStyle name="ColStyle6 28 2 2 2 3" xfId="42382"/>
    <cellStyle name="ColStyle6 28 2 2 3" xfId="42383"/>
    <cellStyle name="ColStyle6 28 2 2 4" xfId="42384"/>
    <cellStyle name="ColStyle6 28 2 3" xfId="42385"/>
    <cellStyle name="ColStyle6 28 2 3 2" xfId="42386"/>
    <cellStyle name="ColStyle6 28 2 3 3" xfId="42387"/>
    <cellStyle name="ColStyle6 28 2 4" xfId="42388"/>
    <cellStyle name="ColStyle6 28 2 4 2" xfId="42389"/>
    <cellStyle name="ColStyle6 28 2 5" xfId="42390"/>
    <cellStyle name="ColStyle6 28 3" xfId="42391"/>
    <cellStyle name="ColStyle6 28 3 2" xfId="42392"/>
    <cellStyle name="ColStyle6 28 3 2 2" xfId="42393"/>
    <cellStyle name="ColStyle6 28 3 2 3" xfId="42394"/>
    <cellStyle name="ColStyle6 28 3 3" xfId="42395"/>
    <cellStyle name="ColStyle6 28 3 4" xfId="42396"/>
    <cellStyle name="ColStyle6 28 4" xfId="42397"/>
    <cellStyle name="ColStyle6 28 4 2" xfId="42398"/>
    <cellStyle name="ColStyle6 28 4 2 2" xfId="42399"/>
    <cellStyle name="ColStyle6 28 4 2 3" xfId="42400"/>
    <cellStyle name="ColStyle6 28 4 3" xfId="42401"/>
    <cellStyle name="ColStyle6 28 4 4" xfId="42402"/>
    <cellStyle name="ColStyle6 28 5" xfId="42403"/>
    <cellStyle name="ColStyle6 28 5 2" xfId="42404"/>
    <cellStyle name="ColStyle6 28 5 3" xfId="42405"/>
    <cellStyle name="ColStyle6 28 6" xfId="42406"/>
    <cellStyle name="ColStyle6 28 6 2" xfId="42407"/>
    <cellStyle name="ColStyle6 28 7" xfId="42408"/>
    <cellStyle name="ColStyle6 28 8" xfId="42409"/>
    <cellStyle name="ColStyle6 29" xfId="42410"/>
    <cellStyle name="ColStyle6 29 2" xfId="42411"/>
    <cellStyle name="ColStyle6 29 2 2" xfId="42412"/>
    <cellStyle name="ColStyle6 29 2 2 2" xfId="42413"/>
    <cellStyle name="ColStyle6 29 2 2 2 2" xfId="42414"/>
    <cellStyle name="ColStyle6 29 2 2 2 3" xfId="42415"/>
    <cellStyle name="ColStyle6 29 2 2 3" xfId="42416"/>
    <cellStyle name="ColStyle6 29 2 2 4" xfId="42417"/>
    <cellStyle name="ColStyle6 29 2 3" xfId="42418"/>
    <cellStyle name="ColStyle6 29 2 3 2" xfId="42419"/>
    <cellStyle name="ColStyle6 29 2 3 3" xfId="42420"/>
    <cellStyle name="ColStyle6 29 2 4" xfId="42421"/>
    <cellStyle name="ColStyle6 29 2 4 2" xfId="42422"/>
    <cellStyle name="ColStyle6 29 2 5" xfId="42423"/>
    <cellStyle name="ColStyle6 29 3" xfId="42424"/>
    <cellStyle name="ColStyle6 29 3 2" xfId="42425"/>
    <cellStyle name="ColStyle6 29 3 2 2" xfId="42426"/>
    <cellStyle name="ColStyle6 29 3 2 3" xfId="42427"/>
    <cellStyle name="ColStyle6 29 3 3" xfId="42428"/>
    <cellStyle name="ColStyle6 29 3 4" xfId="42429"/>
    <cellStyle name="ColStyle6 29 4" xfId="42430"/>
    <cellStyle name="ColStyle6 29 4 2" xfId="42431"/>
    <cellStyle name="ColStyle6 29 4 2 2" xfId="42432"/>
    <cellStyle name="ColStyle6 29 4 2 3" xfId="42433"/>
    <cellStyle name="ColStyle6 29 4 3" xfId="42434"/>
    <cellStyle name="ColStyle6 29 4 4" xfId="42435"/>
    <cellStyle name="ColStyle6 29 5" xfId="42436"/>
    <cellStyle name="ColStyle6 29 5 2" xfId="42437"/>
    <cellStyle name="ColStyle6 29 5 3" xfId="42438"/>
    <cellStyle name="ColStyle6 29 6" xfId="42439"/>
    <cellStyle name="ColStyle6 29 6 2" xfId="42440"/>
    <cellStyle name="ColStyle6 29 7" xfId="42441"/>
    <cellStyle name="ColStyle6 29 8" xfId="42442"/>
    <cellStyle name="ColStyle6 3" xfId="42443"/>
    <cellStyle name="ColStyle6 3 10" xfId="42444"/>
    <cellStyle name="ColStyle6 3 10 2" xfId="42445"/>
    <cellStyle name="ColStyle6 3 10 2 2" xfId="42446"/>
    <cellStyle name="ColStyle6 3 10 2 3" xfId="42447"/>
    <cellStyle name="ColStyle6 3 10 3" xfId="42448"/>
    <cellStyle name="ColStyle6 3 10 4" xfId="42449"/>
    <cellStyle name="ColStyle6 3 10 5" xfId="42450"/>
    <cellStyle name="ColStyle6 3 11" xfId="42451"/>
    <cellStyle name="ColStyle6 3 11 2" xfId="42452"/>
    <cellStyle name="ColStyle6 3 11 2 2" xfId="42453"/>
    <cellStyle name="ColStyle6 3 11 2 3" xfId="42454"/>
    <cellStyle name="ColStyle6 3 11 3" xfId="42455"/>
    <cellStyle name="ColStyle6 3 11 4" xfId="42456"/>
    <cellStyle name="ColStyle6 3 11 5" xfId="42457"/>
    <cellStyle name="ColStyle6 3 12" xfId="42458"/>
    <cellStyle name="ColStyle6 3 12 2" xfId="42459"/>
    <cellStyle name="ColStyle6 3 12 2 2" xfId="42460"/>
    <cellStyle name="ColStyle6 3 12 2 3" xfId="42461"/>
    <cellStyle name="ColStyle6 3 12 3" xfId="42462"/>
    <cellStyle name="ColStyle6 3 12 4" xfId="42463"/>
    <cellStyle name="ColStyle6 3 12 5" xfId="42464"/>
    <cellStyle name="ColStyle6 3 13" xfId="42465"/>
    <cellStyle name="ColStyle6 3 13 2" xfId="42466"/>
    <cellStyle name="ColStyle6 3 13 2 2" xfId="42467"/>
    <cellStyle name="ColStyle6 3 13 2 3" xfId="42468"/>
    <cellStyle name="ColStyle6 3 13 3" xfId="42469"/>
    <cellStyle name="ColStyle6 3 13 4" xfId="42470"/>
    <cellStyle name="ColStyle6 3 13 5" xfId="42471"/>
    <cellStyle name="ColStyle6 3 14" xfId="42472"/>
    <cellStyle name="ColStyle6 3 14 2" xfId="42473"/>
    <cellStyle name="ColStyle6 3 14 2 2" xfId="42474"/>
    <cellStyle name="ColStyle6 3 14 2 3" xfId="42475"/>
    <cellStyle name="ColStyle6 3 14 3" xfId="42476"/>
    <cellStyle name="ColStyle6 3 14 4" xfId="42477"/>
    <cellStyle name="ColStyle6 3 14 5" xfId="42478"/>
    <cellStyle name="ColStyle6 3 15" xfId="42479"/>
    <cellStyle name="ColStyle6 3 15 2" xfId="42480"/>
    <cellStyle name="ColStyle6 3 15 2 2" xfId="42481"/>
    <cellStyle name="ColStyle6 3 15 2 3" xfId="42482"/>
    <cellStyle name="ColStyle6 3 15 3" xfId="42483"/>
    <cellStyle name="ColStyle6 3 15 4" xfId="42484"/>
    <cellStyle name="ColStyle6 3 15 5" xfId="42485"/>
    <cellStyle name="ColStyle6 3 16" xfId="42486"/>
    <cellStyle name="ColStyle6 3 16 2" xfId="42487"/>
    <cellStyle name="ColStyle6 3 16 2 2" xfId="42488"/>
    <cellStyle name="ColStyle6 3 16 2 3" xfId="42489"/>
    <cellStyle name="ColStyle6 3 16 3" xfId="42490"/>
    <cellStyle name="ColStyle6 3 16 4" xfId="42491"/>
    <cellStyle name="ColStyle6 3 16 5" xfId="42492"/>
    <cellStyle name="ColStyle6 3 17" xfId="42493"/>
    <cellStyle name="ColStyle6 3 17 2" xfId="42494"/>
    <cellStyle name="ColStyle6 3 17 2 2" xfId="42495"/>
    <cellStyle name="ColStyle6 3 17 2 3" xfId="42496"/>
    <cellStyle name="ColStyle6 3 17 3" xfId="42497"/>
    <cellStyle name="ColStyle6 3 17 4" xfId="42498"/>
    <cellStyle name="ColStyle6 3 17 5" xfId="42499"/>
    <cellStyle name="ColStyle6 3 18" xfId="42500"/>
    <cellStyle name="ColStyle6 3 18 2" xfId="42501"/>
    <cellStyle name="ColStyle6 3 18 2 2" xfId="42502"/>
    <cellStyle name="ColStyle6 3 18 2 3" xfId="42503"/>
    <cellStyle name="ColStyle6 3 18 3" xfId="42504"/>
    <cellStyle name="ColStyle6 3 18 4" xfId="42505"/>
    <cellStyle name="ColStyle6 3 18 5" xfId="42506"/>
    <cellStyle name="ColStyle6 3 19" xfId="42507"/>
    <cellStyle name="ColStyle6 3 19 2" xfId="42508"/>
    <cellStyle name="ColStyle6 3 19 2 2" xfId="42509"/>
    <cellStyle name="ColStyle6 3 19 2 3" xfId="42510"/>
    <cellStyle name="ColStyle6 3 19 3" xfId="42511"/>
    <cellStyle name="ColStyle6 3 19 4" xfId="42512"/>
    <cellStyle name="ColStyle6 3 19 5" xfId="42513"/>
    <cellStyle name="ColStyle6 3 2" xfId="42514"/>
    <cellStyle name="ColStyle6 3 2 10" xfId="42515"/>
    <cellStyle name="ColStyle6 3 2 10 2" xfId="42516"/>
    <cellStyle name="ColStyle6 3 2 10 2 2" xfId="42517"/>
    <cellStyle name="ColStyle6 3 2 10 2 3" xfId="42518"/>
    <cellStyle name="ColStyle6 3 2 10 3" xfId="42519"/>
    <cellStyle name="ColStyle6 3 2 10 4" xfId="42520"/>
    <cellStyle name="ColStyle6 3 2 10 5" xfId="42521"/>
    <cellStyle name="ColStyle6 3 2 11" xfId="42522"/>
    <cellStyle name="ColStyle6 3 2 11 2" xfId="42523"/>
    <cellStyle name="ColStyle6 3 2 11 2 2" xfId="42524"/>
    <cellStyle name="ColStyle6 3 2 11 2 3" xfId="42525"/>
    <cellStyle name="ColStyle6 3 2 11 3" xfId="42526"/>
    <cellStyle name="ColStyle6 3 2 11 4" xfId="42527"/>
    <cellStyle name="ColStyle6 3 2 11 5" xfId="42528"/>
    <cellStyle name="ColStyle6 3 2 12" xfId="42529"/>
    <cellStyle name="ColStyle6 3 2 12 2" xfId="42530"/>
    <cellStyle name="ColStyle6 3 2 12 2 2" xfId="42531"/>
    <cellStyle name="ColStyle6 3 2 12 2 3" xfId="42532"/>
    <cellStyle name="ColStyle6 3 2 12 3" xfId="42533"/>
    <cellStyle name="ColStyle6 3 2 12 4" xfId="42534"/>
    <cellStyle name="ColStyle6 3 2 12 5" xfId="42535"/>
    <cellStyle name="ColStyle6 3 2 13" xfId="42536"/>
    <cellStyle name="ColStyle6 3 2 13 2" xfId="42537"/>
    <cellStyle name="ColStyle6 3 2 13 2 2" xfId="42538"/>
    <cellStyle name="ColStyle6 3 2 13 2 3" xfId="42539"/>
    <cellStyle name="ColStyle6 3 2 13 3" xfId="42540"/>
    <cellStyle name="ColStyle6 3 2 13 4" xfId="42541"/>
    <cellStyle name="ColStyle6 3 2 13 5" xfId="42542"/>
    <cellStyle name="ColStyle6 3 2 14" xfId="42543"/>
    <cellStyle name="ColStyle6 3 2 14 2" xfId="42544"/>
    <cellStyle name="ColStyle6 3 2 14 2 2" xfId="42545"/>
    <cellStyle name="ColStyle6 3 2 14 2 3" xfId="42546"/>
    <cellStyle name="ColStyle6 3 2 14 3" xfId="42547"/>
    <cellStyle name="ColStyle6 3 2 14 4" xfId="42548"/>
    <cellStyle name="ColStyle6 3 2 14 5" xfId="42549"/>
    <cellStyle name="ColStyle6 3 2 15" xfId="42550"/>
    <cellStyle name="ColStyle6 3 2 15 2" xfId="42551"/>
    <cellStyle name="ColStyle6 3 2 15 2 2" xfId="42552"/>
    <cellStyle name="ColStyle6 3 2 15 2 3" xfId="42553"/>
    <cellStyle name="ColStyle6 3 2 15 3" xfId="42554"/>
    <cellStyle name="ColStyle6 3 2 15 4" xfId="42555"/>
    <cellStyle name="ColStyle6 3 2 15 5" xfId="42556"/>
    <cellStyle name="ColStyle6 3 2 16" xfId="42557"/>
    <cellStyle name="ColStyle6 3 2 16 2" xfId="42558"/>
    <cellStyle name="ColStyle6 3 2 16 2 2" xfId="42559"/>
    <cellStyle name="ColStyle6 3 2 16 2 3" xfId="42560"/>
    <cellStyle name="ColStyle6 3 2 16 3" xfId="42561"/>
    <cellStyle name="ColStyle6 3 2 16 4" xfId="42562"/>
    <cellStyle name="ColStyle6 3 2 16 5" xfId="42563"/>
    <cellStyle name="ColStyle6 3 2 17" xfId="42564"/>
    <cellStyle name="ColStyle6 3 2 17 2" xfId="42565"/>
    <cellStyle name="ColStyle6 3 2 17 2 2" xfId="42566"/>
    <cellStyle name="ColStyle6 3 2 17 2 3" xfId="42567"/>
    <cellStyle name="ColStyle6 3 2 17 3" xfId="42568"/>
    <cellStyle name="ColStyle6 3 2 17 4" xfId="42569"/>
    <cellStyle name="ColStyle6 3 2 17 5" xfId="42570"/>
    <cellStyle name="ColStyle6 3 2 18" xfId="42571"/>
    <cellStyle name="ColStyle6 3 2 18 2" xfId="42572"/>
    <cellStyle name="ColStyle6 3 2 18 2 2" xfId="42573"/>
    <cellStyle name="ColStyle6 3 2 18 2 3" xfId="42574"/>
    <cellStyle name="ColStyle6 3 2 18 3" xfId="42575"/>
    <cellStyle name="ColStyle6 3 2 18 4" xfId="42576"/>
    <cellStyle name="ColStyle6 3 2 18 5" xfId="42577"/>
    <cellStyle name="ColStyle6 3 2 19" xfId="42578"/>
    <cellStyle name="ColStyle6 3 2 19 2" xfId="42579"/>
    <cellStyle name="ColStyle6 3 2 19 2 2" xfId="42580"/>
    <cellStyle name="ColStyle6 3 2 19 2 3" xfId="42581"/>
    <cellStyle name="ColStyle6 3 2 19 3" xfId="42582"/>
    <cellStyle name="ColStyle6 3 2 19 4" xfId="42583"/>
    <cellStyle name="ColStyle6 3 2 19 5" xfId="42584"/>
    <cellStyle name="ColStyle6 3 2 2" xfId="42585"/>
    <cellStyle name="ColStyle6 3 2 2 2" xfId="42586"/>
    <cellStyle name="ColStyle6 3 2 2 2 2" xfId="42587"/>
    <cellStyle name="ColStyle6 3 2 2 2 2 2" xfId="42588"/>
    <cellStyle name="ColStyle6 3 2 2 2 2 3" xfId="42589"/>
    <cellStyle name="ColStyle6 3 2 2 2 3" xfId="42590"/>
    <cellStyle name="ColStyle6 3 2 2 2 4" xfId="42591"/>
    <cellStyle name="ColStyle6 3 2 2 3" xfId="42592"/>
    <cellStyle name="ColStyle6 3 2 2 3 2" xfId="42593"/>
    <cellStyle name="ColStyle6 3 2 2 3 3" xfId="42594"/>
    <cellStyle name="ColStyle6 3 2 2 4" xfId="42595"/>
    <cellStyle name="ColStyle6 3 2 2 5" xfId="42596"/>
    <cellStyle name="ColStyle6 3 2 2 6" xfId="42597"/>
    <cellStyle name="ColStyle6 3 2 20" xfId="42598"/>
    <cellStyle name="ColStyle6 3 2 20 2" xfId="42599"/>
    <cellStyle name="ColStyle6 3 2 20 2 2" xfId="42600"/>
    <cellStyle name="ColStyle6 3 2 20 2 3" xfId="42601"/>
    <cellStyle name="ColStyle6 3 2 20 3" xfId="42602"/>
    <cellStyle name="ColStyle6 3 2 20 4" xfId="42603"/>
    <cellStyle name="ColStyle6 3 2 20 5" xfId="42604"/>
    <cellStyle name="ColStyle6 3 2 21" xfId="42605"/>
    <cellStyle name="ColStyle6 3 2 21 2" xfId="42606"/>
    <cellStyle name="ColStyle6 3 2 21 2 2" xfId="42607"/>
    <cellStyle name="ColStyle6 3 2 21 2 3" xfId="42608"/>
    <cellStyle name="ColStyle6 3 2 21 3" xfId="42609"/>
    <cellStyle name="ColStyle6 3 2 21 4" xfId="42610"/>
    <cellStyle name="ColStyle6 3 2 21 5" xfId="42611"/>
    <cellStyle name="ColStyle6 3 2 22" xfId="42612"/>
    <cellStyle name="ColStyle6 3 2 22 2" xfId="42613"/>
    <cellStyle name="ColStyle6 3 2 22 2 2" xfId="42614"/>
    <cellStyle name="ColStyle6 3 2 22 2 3" xfId="42615"/>
    <cellStyle name="ColStyle6 3 2 22 3" xfId="42616"/>
    <cellStyle name="ColStyle6 3 2 22 4" xfId="42617"/>
    <cellStyle name="ColStyle6 3 2 23" xfId="42618"/>
    <cellStyle name="ColStyle6 3 2 23 2" xfId="42619"/>
    <cellStyle name="ColStyle6 3 2 23 3" xfId="42620"/>
    <cellStyle name="ColStyle6 3 2 24" xfId="42621"/>
    <cellStyle name="ColStyle6 3 2 24 2" xfId="42622"/>
    <cellStyle name="ColStyle6 3 2 24 3" xfId="42623"/>
    <cellStyle name="ColStyle6 3 2 25" xfId="42624"/>
    <cellStyle name="ColStyle6 3 2 25 2" xfId="42625"/>
    <cellStyle name="ColStyle6 3 2 26" xfId="42626"/>
    <cellStyle name="ColStyle6 3 2 27" xfId="42627"/>
    <cellStyle name="ColStyle6 3 2 28" xfId="42628"/>
    <cellStyle name="ColStyle6 3 2 29" xfId="42629"/>
    <cellStyle name="ColStyle6 3 2 3" xfId="42630"/>
    <cellStyle name="ColStyle6 3 2 3 2" xfId="42631"/>
    <cellStyle name="ColStyle6 3 2 3 2 2" xfId="42632"/>
    <cellStyle name="ColStyle6 3 2 3 2 3" xfId="42633"/>
    <cellStyle name="ColStyle6 3 2 3 3" xfId="42634"/>
    <cellStyle name="ColStyle6 3 2 3 4" xfId="42635"/>
    <cellStyle name="ColStyle6 3 2 3 5" xfId="42636"/>
    <cellStyle name="ColStyle6 3 2 30" xfId="42637"/>
    <cellStyle name="ColStyle6 3 2 31" xfId="42638"/>
    <cellStyle name="ColStyle6 3 2 4" xfId="42639"/>
    <cellStyle name="ColStyle6 3 2 4 2" xfId="42640"/>
    <cellStyle name="ColStyle6 3 2 4 2 2" xfId="42641"/>
    <cellStyle name="ColStyle6 3 2 4 2 3" xfId="42642"/>
    <cellStyle name="ColStyle6 3 2 4 3" xfId="42643"/>
    <cellStyle name="ColStyle6 3 2 4 4" xfId="42644"/>
    <cellStyle name="ColStyle6 3 2 4 5" xfId="42645"/>
    <cellStyle name="ColStyle6 3 2 5" xfId="42646"/>
    <cellStyle name="ColStyle6 3 2 5 2" xfId="42647"/>
    <cellStyle name="ColStyle6 3 2 5 2 2" xfId="42648"/>
    <cellStyle name="ColStyle6 3 2 5 2 3" xfId="42649"/>
    <cellStyle name="ColStyle6 3 2 5 3" xfId="42650"/>
    <cellStyle name="ColStyle6 3 2 5 4" xfId="42651"/>
    <cellStyle name="ColStyle6 3 2 5 5" xfId="42652"/>
    <cellStyle name="ColStyle6 3 2 6" xfId="42653"/>
    <cellStyle name="ColStyle6 3 2 6 2" xfId="42654"/>
    <cellStyle name="ColStyle6 3 2 6 2 2" xfId="42655"/>
    <cellStyle name="ColStyle6 3 2 6 2 3" xfId="42656"/>
    <cellStyle name="ColStyle6 3 2 6 3" xfId="42657"/>
    <cellStyle name="ColStyle6 3 2 6 4" xfId="42658"/>
    <cellStyle name="ColStyle6 3 2 6 5" xfId="42659"/>
    <cellStyle name="ColStyle6 3 2 7" xfId="42660"/>
    <cellStyle name="ColStyle6 3 2 7 2" xfId="42661"/>
    <cellStyle name="ColStyle6 3 2 7 2 2" xfId="42662"/>
    <cellStyle name="ColStyle6 3 2 7 2 3" xfId="42663"/>
    <cellStyle name="ColStyle6 3 2 7 3" xfId="42664"/>
    <cellStyle name="ColStyle6 3 2 7 4" xfId="42665"/>
    <cellStyle name="ColStyle6 3 2 7 5" xfId="42666"/>
    <cellStyle name="ColStyle6 3 2 8" xfId="42667"/>
    <cellStyle name="ColStyle6 3 2 8 2" xfId="42668"/>
    <cellStyle name="ColStyle6 3 2 8 2 2" xfId="42669"/>
    <cellStyle name="ColStyle6 3 2 8 2 3" xfId="42670"/>
    <cellStyle name="ColStyle6 3 2 8 3" xfId="42671"/>
    <cellStyle name="ColStyle6 3 2 8 4" xfId="42672"/>
    <cellStyle name="ColStyle6 3 2 8 5" xfId="42673"/>
    <cellStyle name="ColStyle6 3 2 9" xfId="42674"/>
    <cellStyle name="ColStyle6 3 2 9 2" xfId="42675"/>
    <cellStyle name="ColStyle6 3 2 9 2 2" xfId="42676"/>
    <cellStyle name="ColStyle6 3 2 9 2 3" xfId="42677"/>
    <cellStyle name="ColStyle6 3 2 9 3" xfId="42678"/>
    <cellStyle name="ColStyle6 3 2 9 4" xfId="42679"/>
    <cellStyle name="ColStyle6 3 2 9 5" xfId="42680"/>
    <cellStyle name="ColStyle6 3 20" xfId="42681"/>
    <cellStyle name="ColStyle6 3 20 2" xfId="42682"/>
    <cellStyle name="ColStyle6 3 20 2 2" xfId="42683"/>
    <cellStyle name="ColStyle6 3 20 2 3" xfId="42684"/>
    <cellStyle name="ColStyle6 3 20 3" xfId="42685"/>
    <cellStyle name="ColStyle6 3 20 4" xfId="42686"/>
    <cellStyle name="ColStyle6 3 20 5" xfId="42687"/>
    <cellStyle name="ColStyle6 3 21" xfId="42688"/>
    <cellStyle name="ColStyle6 3 21 2" xfId="42689"/>
    <cellStyle name="ColStyle6 3 21 2 2" xfId="42690"/>
    <cellStyle name="ColStyle6 3 21 2 3" xfId="42691"/>
    <cellStyle name="ColStyle6 3 21 3" xfId="42692"/>
    <cellStyle name="ColStyle6 3 21 4" xfId="42693"/>
    <cellStyle name="ColStyle6 3 21 5" xfId="42694"/>
    <cellStyle name="ColStyle6 3 22" xfId="42695"/>
    <cellStyle name="ColStyle6 3 22 2" xfId="42696"/>
    <cellStyle name="ColStyle6 3 22 2 2" xfId="42697"/>
    <cellStyle name="ColStyle6 3 22 2 3" xfId="42698"/>
    <cellStyle name="ColStyle6 3 22 3" xfId="42699"/>
    <cellStyle name="ColStyle6 3 22 4" xfId="42700"/>
    <cellStyle name="ColStyle6 3 22 5" xfId="42701"/>
    <cellStyle name="ColStyle6 3 23" xfId="42702"/>
    <cellStyle name="ColStyle6 3 23 2" xfId="42703"/>
    <cellStyle name="ColStyle6 3 23 2 2" xfId="42704"/>
    <cellStyle name="ColStyle6 3 23 2 3" xfId="42705"/>
    <cellStyle name="ColStyle6 3 23 3" xfId="42706"/>
    <cellStyle name="ColStyle6 3 23 4" xfId="42707"/>
    <cellStyle name="ColStyle6 3 23 5" xfId="42708"/>
    <cellStyle name="ColStyle6 3 24" xfId="42709"/>
    <cellStyle name="ColStyle6 3 24 2" xfId="42710"/>
    <cellStyle name="ColStyle6 3 24 2 2" xfId="42711"/>
    <cellStyle name="ColStyle6 3 24 2 3" xfId="42712"/>
    <cellStyle name="ColStyle6 3 24 3" xfId="42713"/>
    <cellStyle name="ColStyle6 3 24 4" xfId="42714"/>
    <cellStyle name="ColStyle6 3 24 5" xfId="42715"/>
    <cellStyle name="ColStyle6 3 25" xfId="42716"/>
    <cellStyle name="ColStyle6 3 25 2" xfId="42717"/>
    <cellStyle name="ColStyle6 3 25 2 2" xfId="42718"/>
    <cellStyle name="ColStyle6 3 25 2 3" xfId="42719"/>
    <cellStyle name="ColStyle6 3 25 3" xfId="42720"/>
    <cellStyle name="ColStyle6 3 25 4" xfId="42721"/>
    <cellStyle name="ColStyle6 3 26" xfId="42722"/>
    <cellStyle name="ColStyle6 3 26 2" xfId="42723"/>
    <cellStyle name="ColStyle6 3 26 3" xfId="42724"/>
    <cellStyle name="ColStyle6 3 27" xfId="42725"/>
    <cellStyle name="ColStyle6 3 27 2" xfId="42726"/>
    <cellStyle name="ColStyle6 3 27 3" xfId="42727"/>
    <cellStyle name="ColStyle6 3 28" xfId="42728"/>
    <cellStyle name="ColStyle6 3 28 2" xfId="42729"/>
    <cellStyle name="ColStyle6 3 28 3" xfId="42730"/>
    <cellStyle name="ColStyle6 3 29" xfId="42731"/>
    <cellStyle name="ColStyle6 3 29 2" xfId="42732"/>
    <cellStyle name="ColStyle6 3 3" xfId="42733"/>
    <cellStyle name="ColStyle6 3 3 10" xfId="42734"/>
    <cellStyle name="ColStyle6 3 3 10 2" xfId="42735"/>
    <cellStyle name="ColStyle6 3 3 10 2 2" xfId="42736"/>
    <cellStyle name="ColStyle6 3 3 10 2 3" xfId="42737"/>
    <cellStyle name="ColStyle6 3 3 10 3" xfId="42738"/>
    <cellStyle name="ColStyle6 3 3 10 4" xfId="42739"/>
    <cellStyle name="ColStyle6 3 3 10 5" xfId="42740"/>
    <cellStyle name="ColStyle6 3 3 11" xfId="42741"/>
    <cellStyle name="ColStyle6 3 3 11 2" xfId="42742"/>
    <cellStyle name="ColStyle6 3 3 11 2 2" xfId="42743"/>
    <cellStyle name="ColStyle6 3 3 11 2 3" xfId="42744"/>
    <cellStyle name="ColStyle6 3 3 11 3" xfId="42745"/>
    <cellStyle name="ColStyle6 3 3 11 4" xfId="42746"/>
    <cellStyle name="ColStyle6 3 3 11 5" xfId="42747"/>
    <cellStyle name="ColStyle6 3 3 12" xfId="42748"/>
    <cellStyle name="ColStyle6 3 3 12 2" xfId="42749"/>
    <cellStyle name="ColStyle6 3 3 12 2 2" xfId="42750"/>
    <cellStyle name="ColStyle6 3 3 12 2 3" xfId="42751"/>
    <cellStyle name="ColStyle6 3 3 12 3" xfId="42752"/>
    <cellStyle name="ColStyle6 3 3 12 4" xfId="42753"/>
    <cellStyle name="ColStyle6 3 3 12 5" xfId="42754"/>
    <cellStyle name="ColStyle6 3 3 13" xfId="42755"/>
    <cellStyle name="ColStyle6 3 3 13 2" xfId="42756"/>
    <cellStyle name="ColStyle6 3 3 13 2 2" xfId="42757"/>
    <cellStyle name="ColStyle6 3 3 13 2 3" xfId="42758"/>
    <cellStyle name="ColStyle6 3 3 13 3" xfId="42759"/>
    <cellStyle name="ColStyle6 3 3 13 4" xfId="42760"/>
    <cellStyle name="ColStyle6 3 3 13 5" xfId="42761"/>
    <cellStyle name="ColStyle6 3 3 14" xfId="42762"/>
    <cellStyle name="ColStyle6 3 3 14 2" xfId="42763"/>
    <cellStyle name="ColStyle6 3 3 14 2 2" xfId="42764"/>
    <cellStyle name="ColStyle6 3 3 14 2 3" xfId="42765"/>
    <cellStyle name="ColStyle6 3 3 14 3" xfId="42766"/>
    <cellStyle name="ColStyle6 3 3 14 4" xfId="42767"/>
    <cellStyle name="ColStyle6 3 3 14 5" xfId="42768"/>
    <cellStyle name="ColStyle6 3 3 15" xfId="42769"/>
    <cellStyle name="ColStyle6 3 3 15 2" xfId="42770"/>
    <cellStyle name="ColStyle6 3 3 15 2 2" xfId="42771"/>
    <cellStyle name="ColStyle6 3 3 15 2 3" xfId="42772"/>
    <cellStyle name="ColStyle6 3 3 15 3" xfId="42773"/>
    <cellStyle name="ColStyle6 3 3 15 4" xfId="42774"/>
    <cellStyle name="ColStyle6 3 3 15 5" xfId="42775"/>
    <cellStyle name="ColStyle6 3 3 16" xfId="42776"/>
    <cellStyle name="ColStyle6 3 3 16 2" xfId="42777"/>
    <cellStyle name="ColStyle6 3 3 16 2 2" xfId="42778"/>
    <cellStyle name="ColStyle6 3 3 16 2 3" xfId="42779"/>
    <cellStyle name="ColStyle6 3 3 16 3" xfId="42780"/>
    <cellStyle name="ColStyle6 3 3 16 4" xfId="42781"/>
    <cellStyle name="ColStyle6 3 3 16 5" xfId="42782"/>
    <cellStyle name="ColStyle6 3 3 17" xfId="42783"/>
    <cellStyle name="ColStyle6 3 3 17 2" xfId="42784"/>
    <cellStyle name="ColStyle6 3 3 17 2 2" xfId="42785"/>
    <cellStyle name="ColStyle6 3 3 17 2 3" xfId="42786"/>
    <cellStyle name="ColStyle6 3 3 17 3" xfId="42787"/>
    <cellStyle name="ColStyle6 3 3 17 4" xfId="42788"/>
    <cellStyle name="ColStyle6 3 3 17 5" xfId="42789"/>
    <cellStyle name="ColStyle6 3 3 18" xfId="42790"/>
    <cellStyle name="ColStyle6 3 3 18 2" xfId="42791"/>
    <cellStyle name="ColStyle6 3 3 18 2 2" xfId="42792"/>
    <cellStyle name="ColStyle6 3 3 18 2 3" xfId="42793"/>
    <cellStyle name="ColStyle6 3 3 18 3" xfId="42794"/>
    <cellStyle name="ColStyle6 3 3 18 4" xfId="42795"/>
    <cellStyle name="ColStyle6 3 3 18 5" xfId="42796"/>
    <cellStyle name="ColStyle6 3 3 19" xfId="42797"/>
    <cellStyle name="ColStyle6 3 3 19 2" xfId="42798"/>
    <cellStyle name="ColStyle6 3 3 19 2 2" xfId="42799"/>
    <cellStyle name="ColStyle6 3 3 19 2 3" xfId="42800"/>
    <cellStyle name="ColStyle6 3 3 19 3" xfId="42801"/>
    <cellStyle name="ColStyle6 3 3 19 4" xfId="42802"/>
    <cellStyle name="ColStyle6 3 3 19 5" xfId="42803"/>
    <cellStyle name="ColStyle6 3 3 2" xfId="42804"/>
    <cellStyle name="ColStyle6 3 3 2 2" xfId="42805"/>
    <cellStyle name="ColStyle6 3 3 2 2 2" xfId="42806"/>
    <cellStyle name="ColStyle6 3 3 2 2 3" xfId="42807"/>
    <cellStyle name="ColStyle6 3 3 2 3" xfId="42808"/>
    <cellStyle name="ColStyle6 3 3 2 4" xfId="42809"/>
    <cellStyle name="ColStyle6 3 3 2 5" xfId="42810"/>
    <cellStyle name="ColStyle6 3 3 20" xfId="42811"/>
    <cellStyle name="ColStyle6 3 3 20 2" xfId="42812"/>
    <cellStyle name="ColStyle6 3 3 20 2 2" xfId="42813"/>
    <cellStyle name="ColStyle6 3 3 20 2 3" xfId="42814"/>
    <cellStyle name="ColStyle6 3 3 20 3" xfId="42815"/>
    <cellStyle name="ColStyle6 3 3 20 4" xfId="42816"/>
    <cellStyle name="ColStyle6 3 3 20 5" xfId="42817"/>
    <cellStyle name="ColStyle6 3 3 21" xfId="42818"/>
    <cellStyle name="ColStyle6 3 3 21 2" xfId="42819"/>
    <cellStyle name="ColStyle6 3 3 21 2 2" xfId="42820"/>
    <cellStyle name="ColStyle6 3 3 21 2 3" xfId="42821"/>
    <cellStyle name="ColStyle6 3 3 21 3" xfId="42822"/>
    <cellStyle name="ColStyle6 3 3 21 4" xfId="42823"/>
    <cellStyle name="ColStyle6 3 3 21 5" xfId="42824"/>
    <cellStyle name="ColStyle6 3 3 22" xfId="42825"/>
    <cellStyle name="ColStyle6 3 3 22 2" xfId="42826"/>
    <cellStyle name="ColStyle6 3 3 22 2 2" xfId="42827"/>
    <cellStyle name="ColStyle6 3 3 22 2 3" xfId="42828"/>
    <cellStyle name="ColStyle6 3 3 22 3" xfId="42829"/>
    <cellStyle name="ColStyle6 3 3 22 4" xfId="42830"/>
    <cellStyle name="ColStyle6 3 3 23" xfId="42831"/>
    <cellStyle name="ColStyle6 3 3 23 2" xfId="42832"/>
    <cellStyle name="ColStyle6 3 3 23 3" xfId="42833"/>
    <cellStyle name="ColStyle6 3 3 24" xfId="42834"/>
    <cellStyle name="ColStyle6 3 3 24 2" xfId="42835"/>
    <cellStyle name="ColStyle6 3 3 24 3" xfId="42836"/>
    <cellStyle name="ColStyle6 3 3 25" xfId="42837"/>
    <cellStyle name="ColStyle6 3 3 25 2" xfId="42838"/>
    <cellStyle name="ColStyle6 3 3 26" xfId="42839"/>
    <cellStyle name="ColStyle6 3 3 27" xfId="42840"/>
    <cellStyle name="ColStyle6 3 3 28" xfId="42841"/>
    <cellStyle name="ColStyle6 3 3 29" xfId="42842"/>
    <cellStyle name="ColStyle6 3 3 3" xfId="42843"/>
    <cellStyle name="ColStyle6 3 3 3 2" xfId="42844"/>
    <cellStyle name="ColStyle6 3 3 3 2 2" xfId="42845"/>
    <cellStyle name="ColStyle6 3 3 3 2 3" xfId="42846"/>
    <cellStyle name="ColStyle6 3 3 3 3" xfId="42847"/>
    <cellStyle name="ColStyle6 3 3 3 4" xfId="42848"/>
    <cellStyle name="ColStyle6 3 3 3 5" xfId="42849"/>
    <cellStyle name="ColStyle6 3 3 30" xfId="42850"/>
    <cellStyle name="ColStyle6 3 3 31" xfId="42851"/>
    <cellStyle name="ColStyle6 3 3 4" xfId="42852"/>
    <cellStyle name="ColStyle6 3 3 4 2" xfId="42853"/>
    <cellStyle name="ColStyle6 3 3 4 2 2" xfId="42854"/>
    <cellStyle name="ColStyle6 3 3 4 2 3" xfId="42855"/>
    <cellStyle name="ColStyle6 3 3 4 3" xfId="42856"/>
    <cellStyle name="ColStyle6 3 3 4 4" xfId="42857"/>
    <cellStyle name="ColStyle6 3 3 4 5" xfId="42858"/>
    <cellStyle name="ColStyle6 3 3 5" xfId="42859"/>
    <cellStyle name="ColStyle6 3 3 5 2" xfId="42860"/>
    <cellStyle name="ColStyle6 3 3 5 2 2" xfId="42861"/>
    <cellStyle name="ColStyle6 3 3 5 2 3" xfId="42862"/>
    <cellStyle name="ColStyle6 3 3 5 3" xfId="42863"/>
    <cellStyle name="ColStyle6 3 3 5 4" xfId="42864"/>
    <cellStyle name="ColStyle6 3 3 5 5" xfId="42865"/>
    <cellStyle name="ColStyle6 3 3 6" xfId="42866"/>
    <cellStyle name="ColStyle6 3 3 6 2" xfId="42867"/>
    <cellStyle name="ColStyle6 3 3 6 2 2" xfId="42868"/>
    <cellStyle name="ColStyle6 3 3 6 2 3" xfId="42869"/>
    <cellStyle name="ColStyle6 3 3 6 3" xfId="42870"/>
    <cellStyle name="ColStyle6 3 3 6 4" xfId="42871"/>
    <cellStyle name="ColStyle6 3 3 6 5" xfId="42872"/>
    <cellStyle name="ColStyle6 3 3 7" xfId="42873"/>
    <cellStyle name="ColStyle6 3 3 7 2" xfId="42874"/>
    <cellStyle name="ColStyle6 3 3 7 2 2" xfId="42875"/>
    <cellStyle name="ColStyle6 3 3 7 2 3" xfId="42876"/>
    <cellStyle name="ColStyle6 3 3 7 3" xfId="42877"/>
    <cellStyle name="ColStyle6 3 3 7 4" xfId="42878"/>
    <cellStyle name="ColStyle6 3 3 7 5" xfId="42879"/>
    <cellStyle name="ColStyle6 3 3 8" xfId="42880"/>
    <cellStyle name="ColStyle6 3 3 8 2" xfId="42881"/>
    <cellStyle name="ColStyle6 3 3 8 2 2" xfId="42882"/>
    <cellStyle name="ColStyle6 3 3 8 2 3" xfId="42883"/>
    <cellStyle name="ColStyle6 3 3 8 3" xfId="42884"/>
    <cellStyle name="ColStyle6 3 3 8 4" xfId="42885"/>
    <cellStyle name="ColStyle6 3 3 8 5" xfId="42886"/>
    <cellStyle name="ColStyle6 3 3 9" xfId="42887"/>
    <cellStyle name="ColStyle6 3 3 9 2" xfId="42888"/>
    <cellStyle name="ColStyle6 3 3 9 2 2" xfId="42889"/>
    <cellStyle name="ColStyle6 3 3 9 2 3" xfId="42890"/>
    <cellStyle name="ColStyle6 3 3 9 3" xfId="42891"/>
    <cellStyle name="ColStyle6 3 3 9 4" xfId="42892"/>
    <cellStyle name="ColStyle6 3 3 9 5" xfId="42893"/>
    <cellStyle name="ColStyle6 3 30" xfId="42894"/>
    <cellStyle name="ColStyle6 3 30 2" xfId="42895"/>
    <cellStyle name="ColStyle6 3 31" xfId="42896"/>
    <cellStyle name="ColStyle6 3 32" xfId="42897"/>
    <cellStyle name="ColStyle6 3 33" xfId="42898"/>
    <cellStyle name="ColStyle6 3 34" xfId="42899"/>
    <cellStyle name="ColStyle6 3 35" xfId="42900"/>
    <cellStyle name="ColStyle6 3 4" xfId="42901"/>
    <cellStyle name="ColStyle6 3 4 10" xfId="42902"/>
    <cellStyle name="ColStyle6 3 4 10 2" xfId="42903"/>
    <cellStyle name="ColStyle6 3 4 10 2 2" xfId="42904"/>
    <cellStyle name="ColStyle6 3 4 10 2 3" xfId="42905"/>
    <cellStyle name="ColStyle6 3 4 10 3" xfId="42906"/>
    <cellStyle name="ColStyle6 3 4 10 4" xfId="42907"/>
    <cellStyle name="ColStyle6 3 4 10 5" xfId="42908"/>
    <cellStyle name="ColStyle6 3 4 11" xfId="42909"/>
    <cellStyle name="ColStyle6 3 4 11 2" xfId="42910"/>
    <cellStyle name="ColStyle6 3 4 11 2 2" xfId="42911"/>
    <cellStyle name="ColStyle6 3 4 11 2 3" xfId="42912"/>
    <cellStyle name="ColStyle6 3 4 11 3" xfId="42913"/>
    <cellStyle name="ColStyle6 3 4 11 4" xfId="42914"/>
    <cellStyle name="ColStyle6 3 4 11 5" xfId="42915"/>
    <cellStyle name="ColStyle6 3 4 12" xfId="42916"/>
    <cellStyle name="ColStyle6 3 4 12 2" xfId="42917"/>
    <cellStyle name="ColStyle6 3 4 12 2 2" xfId="42918"/>
    <cellStyle name="ColStyle6 3 4 12 2 3" xfId="42919"/>
    <cellStyle name="ColStyle6 3 4 12 3" xfId="42920"/>
    <cellStyle name="ColStyle6 3 4 12 4" xfId="42921"/>
    <cellStyle name="ColStyle6 3 4 12 5" xfId="42922"/>
    <cellStyle name="ColStyle6 3 4 13" xfId="42923"/>
    <cellStyle name="ColStyle6 3 4 13 2" xfId="42924"/>
    <cellStyle name="ColStyle6 3 4 13 2 2" xfId="42925"/>
    <cellStyle name="ColStyle6 3 4 13 2 3" xfId="42926"/>
    <cellStyle name="ColStyle6 3 4 13 3" xfId="42927"/>
    <cellStyle name="ColStyle6 3 4 13 4" xfId="42928"/>
    <cellStyle name="ColStyle6 3 4 13 5" xfId="42929"/>
    <cellStyle name="ColStyle6 3 4 14" xfId="42930"/>
    <cellStyle name="ColStyle6 3 4 14 2" xfId="42931"/>
    <cellStyle name="ColStyle6 3 4 14 2 2" xfId="42932"/>
    <cellStyle name="ColStyle6 3 4 14 2 3" xfId="42933"/>
    <cellStyle name="ColStyle6 3 4 14 3" xfId="42934"/>
    <cellStyle name="ColStyle6 3 4 14 4" xfId="42935"/>
    <cellStyle name="ColStyle6 3 4 14 5" xfId="42936"/>
    <cellStyle name="ColStyle6 3 4 15" xfId="42937"/>
    <cellStyle name="ColStyle6 3 4 15 2" xfId="42938"/>
    <cellStyle name="ColStyle6 3 4 15 2 2" xfId="42939"/>
    <cellStyle name="ColStyle6 3 4 15 2 3" xfId="42940"/>
    <cellStyle name="ColStyle6 3 4 15 3" xfId="42941"/>
    <cellStyle name="ColStyle6 3 4 15 4" xfId="42942"/>
    <cellStyle name="ColStyle6 3 4 15 5" xfId="42943"/>
    <cellStyle name="ColStyle6 3 4 16" xfId="42944"/>
    <cellStyle name="ColStyle6 3 4 16 2" xfId="42945"/>
    <cellStyle name="ColStyle6 3 4 16 2 2" xfId="42946"/>
    <cellStyle name="ColStyle6 3 4 16 2 3" xfId="42947"/>
    <cellStyle name="ColStyle6 3 4 16 3" xfId="42948"/>
    <cellStyle name="ColStyle6 3 4 16 4" xfId="42949"/>
    <cellStyle name="ColStyle6 3 4 16 5" xfId="42950"/>
    <cellStyle name="ColStyle6 3 4 17" xfId="42951"/>
    <cellStyle name="ColStyle6 3 4 17 2" xfId="42952"/>
    <cellStyle name="ColStyle6 3 4 17 2 2" xfId="42953"/>
    <cellStyle name="ColStyle6 3 4 17 2 3" xfId="42954"/>
    <cellStyle name="ColStyle6 3 4 17 3" xfId="42955"/>
    <cellStyle name="ColStyle6 3 4 17 4" xfId="42956"/>
    <cellStyle name="ColStyle6 3 4 17 5" xfId="42957"/>
    <cellStyle name="ColStyle6 3 4 18" xfId="42958"/>
    <cellStyle name="ColStyle6 3 4 18 2" xfId="42959"/>
    <cellStyle name="ColStyle6 3 4 18 2 2" xfId="42960"/>
    <cellStyle name="ColStyle6 3 4 18 2 3" xfId="42961"/>
    <cellStyle name="ColStyle6 3 4 18 3" xfId="42962"/>
    <cellStyle name="ColStyle6 3 4 18 4" xfId="42963"/>
    <cellStyle name="ColStyle6 3 4 18 5" xfId="42964"/>
    <cellStyle name="ColStyle6 3 4 19" xfId="42965"/>
    <cellStyle name="ColStyle6 3 4 19 2" xfId="42966"/>
    <cellStyle name="ColStyle6 3 4 19 2 2" xfId="42967"/>
    <cellStyle name="ColStyle6 3 4 19 2 3" xfId="42968"/>
    <cellStyle name="ColStyle6 3 4 19 3" xfId="42969"/>
    <cellStyle name="ColStyle6 3 4 19 4" xfId="42970"/>
    <cellStyle name="ColStyle6 3 4 19 5" xfId="42971"/>
    <cellStyle name="ColStyle6 3 4 2" xfId="42972"/>
    <cellStyle name="ColStyle6 3 4 2 2" xfId="42973"/>
    <cellStyle name="ColStyle6 3 4 2 2 2" xfId="42974"/>
    <cellStyle name="ColStyle6 3 4 2 2 3" xfId="42975"/>
    <cellStyle name="ColStyle6 3 4 2 3" xfId="42976"/>
    <cellStyle name="ColStyle6 3 4 2 4" xfId="42977"/>
    <cellStyle name="ColStyle6 3 4 2 5" xfId="42978"/>
    <cellStyle name="ColStyle6 3 4 20" xfId="42979"/>
    <cellStyle name="ColStyle6 3 4 20 2" xfId="42980"/>
    <cellStyle name="ColStyle6 3 4 20 2 2" xfId="42981"/>
    <cellStyle name="ColStyle6 3 4 20 2 3" xfId="42982"/>
    <cellStyle name="ColStyle6 3 4 20 3" xfId="42983"/>
    <cellStyle name="ColStyle6 3 4 20 4" xfId="42984"/>
    <cellStyle name="ColStyle6 3 4 20 5" xfId="42985"/>
    <cellStyle name="ColStyle6 3 4 21" xfId="42986"/>
    <cellStyle name="ColStyle6 3 4 21 2" xfId="42987"/>
    <cellStyle name="ColStyle6 3 4 21 2 2" xfId="42988"/>
    <cellStyle name="ColStyle6 3 4 21 2 3" xfId="42989"/>
    <cellStyle name="ColStyle6 3 4 21 3" xfId="42990"/>
    <cellStyle name="ColStyle6 3 4 21 4" xfId="42991"/>
    <cellStyle name="ColStyle6 3 4 21 5" xfId="42992"/>
    <cellStyle name="ColStyle6 3 4 22" xfId="42993"/>
    <cellStyle name="ColStyle6 3 4 22 2" xfId="42994"/>
    <cellStyle name="ColStyle6 3 4 22 2 2" xfId="42995"/>
    <cellStyle name="ColStyle6 3 4 22 2 3" xfId="42996"/>
    <cellStyle name="ColStyle6 3 4 22 3" xfId="42997"/>
    <cellStyle name="ColStyle6 3 4 22 4" xfId="42998"/>
    <cellStyle name="ColStyle6 3 4 23" xfId="42999"/>
    <cellStyle name="ColStyle6 3 4 23 2" xfId="43000"/>
    <cellStyle name="ColStyle6 3 4 23 3" xfId="43001"/>
    <cellStyle name="ColStyle6 3 4 24" xfId="43002"/>
    <cellStyle name="ColStyle6 3 4 24 2" xfId="43003"/>
    <cellStyle name="ColStyle6 3 4 25" xfId="43004"/>
    <cellStyle name="ColStyle6 3 4 25 2" xfId="43005"/>
    <cellStyle name="ColStyle6 3 4 26" xfId="43006"/>
    <cellStyle name="ColStyle6 3 4 27" xfId="43007"/>
    <cellStyle name="ColStyle6 3 4 28" xfId="43008"/>
    <cellStyle name="ColStyle6 3 4 29" xfId="43009"/>
    <cellStyle name="ColStyle6 3 4 3" xfId="43010"/>
    <cellStyle name="ColStyle6 3 4 3 2" xfId="43011"/>
    <cellStyle name="ColStyle6 3 4 3 2 2" xfId="43012"/>
    <cellStyle name="ColStyle6 3 4 3 2 3" xfId="43013"/>
    <cellStyle name="ColStyle6 3 4 3 3" xfId="43014"/>
    <cellStyle name="ColStyle6 3 4 3 4" xfId="43015"/>
    <cellStyle name="ColStyle6 3 4 3 5" xfId="43016"/>
    <cellStyle name="ColStyle6 3 4 30" xfId="43017"/>
    <cellStyle name="ColStyle6 3 4 31" xfId="43018"/>
    <cellStyle name="ColStyle6 3 4 4" xfId="43019"/>
    <cellStyle name="ColStyle6 3 4 4 2" xfId="43020"/>
    <cellStyle name="ColStyle6 3 4 4 2 2" xfId="43021"/>
    <cellStyle name="ColStyle6 3 4 4 2 3" xfId="43022"/>
    <cellStyle name="ColStyle6 3 4 4 3" xfId="43023"/>
    <cellStyle name="ColStyle6 3 4 4 4" xfId="43024"/>
    <cellStyle name="ColStyle6 3 4 4 5" xfId="43025"/>
    <cellStyle name="ColStyle6 3 4 5" xfId="43026"/>
    <cellStyle name="ColStyle6 3 4 5 2" xfId="43027"/>
    <cellStyle name="ColStyle6 3 4 5 2 2" xfId="43028"/>
    <cellStyle name="ColStyle6 3 4 5 2 3" xfId="43029"/>
    <cellStyle name="ColStyle6 3 4 5 3" xfId="43030"/>
    <cellStyle name="ColStyle6 3 4 5 4" xfId="43031"/>
    <cellStyle name="ColStyle6 3 4 5 5" xfId="43032"/>
    <cellStyle name="ColStyle6 3 4 6" xfId="43033"/>
    <cellStyle name="ColStyle6 3 4 6 2" xfId="43034"/>
    <cellStyle name="ColStyle6 3 4 6 2 2" xfId="43035"/>
    <cellStyle name="ColStyle6 3 4 6 2 3" xfId="43036"/>
    <cellStyle name="ColStyle6 3 4 6 3" xfId="43037"/>
    <cellStyle name="ColStyle6 3 4 6 4" xfId="43038"/>
    <cellStyle name="ColStyle6 3 4 6 5" xfId="43039"/>
    <cellStyle name="ColStyle6 3 4 7" xfId="43040"/>
    <cellStyle name="ColStyle6 3 4 7 2" xfId="43041"/>
    <cellStyle name="ColStyle6 3 4 7 2 2" xfId="43042"/>
    <cellStyle name="ColStyle6 3 4 7 2 3" xfId="43043"/>
    <cellStyle name="ColStyle6 3 4 7 3" xfId="43044"/>
    <cellStyle name="ColStyle6 3 4 7 4" xfId="43045"/>
    <cellStyle name="ColStyle6 3 4 7 5" xfId="43046"/>
    <cellStyle name="ColStyle6 3 4 8" xfId="43047"/>
    <cellStyle name="ColStyle6 3 4 8 2" xfId="43048"/>
    <cellStyle name="ColStyle6 3 4 8 2 2" xfId="43049"/>
    <cellStyle name="ColStyle6 3 4 8 2 3" xfId="43050"/>
    <cellStyle name="ColStyle6 3 4 8 3" xfId="43051"/>
    <cellStyle name="ColStyle6 3 4 8 4" xfId="43052"/>
    <cellStyle name="ColStyle6 3 4 8 5" xfId="43053"/>
    <cellStyle name="ColStyle6 3 4 9" xfId="43054"/>
    <cellStyle name="ColStyle6 3 4 9 2" xfId="43055"/>
    <cellStyle name="ColStyle6 3 4 9 2 2" xfId="43056"/>
    <cellStyle name="ColStyle6 3 4 9 2 3" xfId="43057"/>
    <cellStyle name="ColStyle6 3 4 9 3" xfId="43058"/>
    <cellStyle name="ColStyle6 3 4 9 4" xfId="43059"/>
    <cellStyle name="ColStyle6 3 4 9 5" xfId="43060"/>
    <cellStyle name="ColStyle6 3 5" xfId="43061"/>
    <cellStyle name="ColStyle6 3 5 2" xfId="43062"/>
    <cellStyle name="ColStyle6 3 5 2 2" xfId="43063"/>
    <cellStyle name="ColStyle6 3 5 2 3" xfId="43064"/>
    <cellStyle name="ColStyle6 3 5 3" xfId="43065"/>
    <cellStyle name="ColStyle6 3 5 3 2" xfId="43066"/>
    <cellStyle name="ColStyle6 3 5 4" xfId="43067"/>
    <cellStyle name="ColStyle6 3 5 4 2" xfId="43068"/>
    <cellStyle name="ColStyle6 3 5 5" xfId="43069"/>
    <cellStyle name="ColStyle6 3 5 6" xfId="43070"/>
    <cellStyle name="ColStyle6 3 5 7" xfId="43071"/>
    <cellStyle name="ColStyle6 3 5 8" xfId="43072"/>
    <cellStyle name="ColStyle6 3 5 9" xfId="43073"/>
    <cellStyle name="ColStyle6 3 6" xfId="43074"/>
    <cellStyle name="ColStyle6 3 6 2" xfId="43075"/>
    <cellStyle name="ColStyle6 3 6 2 2" xfId="43076"/>
    <cellStyle name="ColStyle6 3 6 2 3" xfId="43077"/>
    <cellStyle name="ColStyle6 3 6 3" xfId="43078"/>
    <cellStyle name="ColStyle6 3 6 3 2" xfId="43079"/>
    <cellStyle name="ColStyle6 3 6 4" xfId="43080"/>
    <cellStyle name="ColStyle6 3 6 4 2" xfId="43081"/>
    <cellStyle name="ColStyle6 3 6 5" xfId="43082"/>
    <cellStyle name="ColStyle6 3 6 6" xfId="43083"/>
    <cellStyle name="ColStyle6 3 6 7" xfId="43084"/>
    <cellStyle name="ColStyle6 3 6 8" xfId="43085"/>
    <cellStyle name="ColStyle6 3 6 9" xfId="43086"/>
    <cellStyle name="ColStyle6 3 7" xfId="43087"/>
    <cellStyle name="ColStyle6 3 7 2" xfId="43088"/>
    <cellStyle name="ColStyle6 3 7 2 2" xfId="43089"/>
    <cellStyle name="ColStyle6 3 7 2 3" xfId="43090"/>
    <cellStyle name="ColStyle6 3 7 3" xfId="43091"/>
    <cellStyle name="ColStyle6 3 7 4" xfId="43092"/>
    <cellStyle name="ColStyle6 3 7 5" xfId="43093"/>
    <cellStyle name="ColStyle6 3 8" xfId="43094"/>
    <cellStyle name="ColStyle6 3 8 2" xfId="43095"/>
    <cellStyle name="ColStyle6 3 8 2 2" xfId="43096"/>
    <cellStyle name="ColStyle6 3 8 2 3" xfId="43097"/>
    <cellStyle name="ColStyle6 3 8 3" xfId="43098"/>
    <cellStyle name="ColStyle6 3 8 4" xfId="43099"/>
    <cellStyle name="ColStyle6 3 8 5" xfId="43100"/>
    <cellStyle name="ColStyle6 3 9" xfId="43101"/>
    <cellStyle name="ColStyle6 3 9 2" xfId="43102"/>
    <cellStyle name="ColStyle6 3 9 2 2" xfId="43103"/>
    <cellStyle name="ColStyle6 3 9 2 3" xfId="43104"/>
    <cellStyle name="ColStyle6 3 9 3" xfId="43105"/>
    <cellStyle name="ColStyle6 3 9 4" xfId="43106"/>
    <cellStyle name="ColStyle6 3 9 5" xfId="43107"/>
    <cellStyle name="ColStyle6 30" xfId="43108"/>
    <cellStyle name="ColStyle6 30 2" xfId="43109"/>
    <cellStyle name="ColStyle6 30 2 2" xfId="43110"/>
    <cellStyle name="ColStyle6 30 2 2 2" xfId="43111"/>
    <cellStyle name="ColStyle6 30 2 2 2 2" xfId="43112"/>
    <cellStyle name="ColStyle6 30 2 2 2 3" xfId="43113"/>
    <cellStyle name="ColStyle6 30 2 2 3" xfId="43114"/>
    <cellStyle name="ColStyle6 30 2 2 4" xfId="43115"/>
    <cellStyle name="ColStyle6 30 2 3" xfId="43116"/>
    <cellStyle name="ColStyle6 30 2 3 2" xfId="43117"/>
    <cellStyle name="ColStyle6 30 2 3 3" xfId="43118"/>
    <cellStyle name="ColStyle6 30 2 4" xfId="43119"/>
    <cellStyle name="ColStyle6 30 2 4 2" xfId="43120"/>
    <cellStyle name="ColStyle6 30 2 5" xfId="43121"/>
    <cellStyle name="ColStyle6 30 3" xfId="43122"/>
    <cellStyle name="ColStyle6 30 3 2" xfId="43123"/>
    <cellStyle name="ColStyle6 30 3 2 2" xfId="43124"/>
    <cellStyle name="ColStyle6 30 3 2 3" xfId="43125"/>
    <cellStyle name="ColStyle6 30 3 3" xfId="43126"/>
    <cellStyle name="ColStyle6 30 3 4" xfId="43127"/>
    <cellStyle name="ColStyle6 30 4" xfId="43128"/>
    <cellStyle name="ColStyle6 30 4 2" xfId="43129"/>
    <cellStyle name="ColStyle6 30 4 2 2" xfId="43130"/>
    <cellStyle name="ColStyle6 30 4 2 3" xfId="43131"/>
    <cellStyle name="ColStyle6 30 4 3" xfId="43132"/>
    <cellStyle name="ColStyle6 30 4 4" xfId="43133"/>
    <cellStyle name="ColStyle6 30 5" xfId="43134"/>
    <cellStyle name="ColStyle6 30 5 2" xfId="43135"/>
    <cellStyle name="ColStyle6 30 5 3" xfId="43136"/>
    <cellStyle name="ColStyle6 30 6" xfId="43137"/>
    <cellStyle name="ColStyle6 30 6 2" xfId="43138"/>
    <cellStyle name="ColStyle6 30 7" xfId="43139"/>
    <cellStyle name="ColStyle6 30 8" xfId="43140"/>
    <cellStyle name="ColStyle6 31" xfId="43141"/>
    <cellStyle name="ColStyle6 31 2" xfId="43142"/>
    <cellStyle name="ColStyle6 31 2 2" xfId="43143"/>
    <cellStyle name="ColStyle6 31 2 2 2" xfId="43144"/>
    <cellStyle name="ColStyle6 31 2 2 2 2" xfId="43145"/>
    <cellStyle name="ColStyle6 31 2 2 2 3" xfId="43146"/>
    <cellStyle name="ColStyle6 31 2 2 3" xfId="43147"/>
    <cellStyle name="ColStyle6 31 2 2 4" xfId="43148"/>
    <cellStyle name="ColStyle6 31 2 3" xfId="43149"/>
    <cellStyle name="ColStyle6 31 2 3 2" xfId="43150"/>
    <cellStyle name="ColStyle6 31 2 3 3" xfId="43151"/>
    <cellStyle name="ColStyle6 31 2 4" xfId="43152"/>
    <cellStyle name="ColStyle6 31 2 4 2" xfId="43153"/>
    <cellStyle name="ColStyle6 31 2 5" xfId="43154"/>
    <cellStyle name="ColStyle6 31 3" xfId="43155"/>
    <cellStyle name="ColStyle6 31 3 2" xfId="43156"/>
    <cellStyle name="ColStyle6 31 3 2 2" xfId="43157"/>
    <cellStyle name="ColStyle6 31 3 2 3" xfId="43158"/>
    <cellStyle name="ColStyle6 31 3 3" xfId="43159"/>
    <cellStyle name="ColStyle6 31 3 4" xfId="43160"/>
    <cellStyle name="ColStyle6 31 4" xfId="43161"/>
    <cellStyle name="ColStyle6 31 4 2" xfId="43162"/>
    <cellStyle name="ColStyle6 31 4 2 2" xfId="43163"/>
    <cellStyle name="ColStyle6 31 4 2 3" xfId="43164"/>
    <cellStyle name="ColStyle6 31 4 3" xfId="43165"/>
    <cellStyle name="ColStyle6 31 4 4" xfId="43166"/>
    <cellStyle name="ColStyle6 31 5" xfId="43167"/>
    <cellStyle name="ColStyle6 31 5 2" xfId="43168"/>
    <cellStyle name="ColStyle6 31 5 3" xfId="43169"/>
    <cellStyle name="ColStyle6 31 6" xfId="43170"/>
    <cellStyle name="ColStyle6 31 6 2" xfId="43171"/>
    <cellStyle name="ColStyle6 31 7" xfId="43172"/>
    <cellStyle name="ColStyle6 31 8" xfId="43173"/>
    <cellStyle name="ColStyle6 32" xfId="43174"/>
    <cellStyle name="ColStyle6 32 2" xfId="43175"/>
    <cellStyle name="ColStyle6 32 2 2" xfId="43176"/>
    <cellStyle name="ColStyle6 32 2 2 2" xfId="43177"/>
    <cellStyle name="ColStyle6 32 2 2 2 2" xfId="43178"/>
    <cellStyle name="ColStyle6 32 2 2 2 3" xfId="43179"/>
    <cellStyle name="ColStyle6 32 2 2 3" xfId="43180"/>
    <cellStyle name="ColStyle6 32 2 2 4" xfId="43181"/>
    <cellStyle name="ColStyle6 32 2 3" xfId="43182"/>
    <cellStyle name="ColStyle6 32 2 3 2" xfId="43183"/>
    <cellStyle name="ColStyle6 32 2 3 3" xfId="43184"/>
    <cellStyle name="ColStyle6 32 2 4" xfId="43185"/>
    <cellStyle name="ColStyle6 32 2 4 2" xfId="43186"/>
    <cellStyle name="ColStyle6 32 2 5" xfId="43187"/>
    <cellStyle name="ColStyle6 32 3" xfId="43188"/>
    <cellStyle name="ColStyle6 32 3 2" xfId="43189"/>
    <cellStyle name="ColStyle6 32 3 2 2" xfId="43190"/>
    <cellStyle name="ColStyle6 32 3 2 3" xfId="43191"/>
    <cellStyle name="ColStyle6 32 3 3" xfId="43192"/>
    <cellStyle name="ColStyle6 32 3 4" xfId="43193"/>
    <cellStyle name="ColStyle6 32 4" xfId="43194"/>
    <cellStyle name="ColStyle6 32 4 2" xfId="43195"/>
    <cellStyle name="ColStyle6 32 4 2 2" xfId="43196"/>
    <cellStyle name="ColStyle6 32 4 2 3" xfId="43197"/>
    <cellStyle name="ColStyle6 32 4 3" xfId="43198"/>
    <cellStyle name="ColStyle6 32 4 4" xfId="43199"/>
    <cellStyle name="ColStyle6 32 5" xfId="43200"/>
    <cellStyle name="ColStyle6 32 5 2" xfId="43201"/>
    <cellStyle name="ColStyle6 32 5 3" xfId="43202"/>
    <cellStyle name="ColStyle6 32 6" xfId="43203"/>
    <cellStyle name="ColStyle6 32 6 2" xfId="43204"/>
    <cellStyle name="ColStyle6 32 7" xfId="43205"/>
    <cellStyle name="ColStyle6 32 8" xfId="43206"/>
    <cellStyle name="ColStyle6 33" xfId="43207"/>
    <cellStyle name="ColStyle6 33 2" xfId="43208"/>
    <cellStyle name="ColStyle6 33 2 2" xfId="43209"/>
    <cellStyle name="ColStyle6 33 2 2 2" xfId="43210"/>
    <cellStyle name="ColStyle6 33 2 2 2 2" xfId="43211"/>
    <cellStyle name="ColStyle6 33 2 2 2 3" xfId="43212"/>
    <cellStyle name="ColStyle6 33 2 2 3" xfId="43213"/>
    <cellStyle name="ColStyle6 33 2 2 4" xfId="43214"/>
    <cellStyle name="ColStyle6 33 2 3" xfId="43215"/>
    <cellStyle name="ColStyle6 33 2 3 2" xfId="43216"/>
    <cellStyle name="ColStyle6 33 2 3 3" xfId="43217"/>
    <cellStyle name="ColStyle6 33 2 4" xfId="43218"/>
    <cellStyle name="ColStyle6 33 2 4 2" xfId="43219"/>
    <cellStyle name="ColStyle6 33 2 5" xfId="43220"/>
    <cellStyle name="ColStyle6 33 3" xfId="43221"/>
    <cellStyle name="ColStyle6 33 3 2" xfId="43222"/>
    <cellStyle name="ColStyle6 33 3 2 2" xfId="43223"/>
    <cellStyle name="ColStyle6 33 3 2 3" xfId="43224"/>
    <cellStyle name="ColStyle6 33 3 3" xfId="43225"/>
    <cellStyle name="ColStyle6 33 3 4" xfId="43226"/>
    <cellStyle name="ColStyle6 33 4" xfId="43227"/>
    <cellStyle name="ColStyle6 33 4 2" xfId="43228"/>
    <cellStyle name="ColStyle6 33 4 2 2" xfId="43229"/>
    <cellStyle name="ColStyle6 33 4 2 3" xfId="43230"/>
    <cellStyle name="ColStyle6 33 4 3" xfId="43231"/>
    <cellStyle name="ColStyle6 33 4 4" xfId="43232"/>
    <cellStyle name="ColStyle6 33 5" xfId="43233"/>
    <cellStyle name="ColStyle6 33 5 2" xfId="43234"/>
    <cellStyle name="ColStyle6 33 5 3" xfId="43235"/>
    <cellStyle name="ColStyle6 33 6" xfId="43236"/>
    <cellStyle name="ColStyle6 33 6 2" xfId="43237"/>
    <cellStyle name="ColStyle6 33 7" xfId="43238"/>
    <cellStyle name="ColStyle6 33 8" xfId="43239"/>
    <cellStyle name="ColStyle6 34" xfId="43240"/>
    <cellStyle name="ColStyle6 34 2" xfId="43241"/>
    <cellStyle name="ColStyle6 34 2 2" xfId="43242"/>
    <cellStyle name="ColStyle6 34 2 2 2" xfId="43243"/>
    <cellStyle name="ColStyle6 34 2 2 2 2" xfId="43244"/>
    <cellStyle name="ColStyle6 34 2 2 2 3" xfId="43245"/>
    <cellStyle name="ColStyle6 34 2 2 3" xfId="43246"/>
    <cellStyle name="ColStyle6 34 2 2 4" xfId="43247"/>
    <cellStyle name="ColStyle6 34 2 3" xfId="43248"/>
    <cellStyle name="ColStyle6 34 2 3 2" xfId="43249"/>
    <cellStyle name="ColStyle6 34 2 3 3" xfId="43250"/>
    <cellStyle name="ColStyle6 34 2 4" xfId="43251"/>
    <cellStyle name="ColStyle6 34 2 4 2" xfId="43252"/>
    <cellStyle name="ColStyle6 34 2 5" xfId="43253"/>
    <cellStyle name="ColStyle6 34 3" xfId="43254"/>
    <cellStyle name="ColStyle6 34 3 2" xfId="43255"/>
    <cellStyle name="ColStyle6 34 3 2 2" xfId="43256"/>
    <cellStyle name="ColStyle6 34 3 2 3" xfId="43257"/>
    <cellStyle name="ColStyle6 34 3 3" xfId="43258"/>
    <cellStyle name="ColStyle6 34 3 4" xfId="43259"/>
    <cellStyle name="ColStyle6 34 4" xfId="43260"/>
    <cellStyle name="ColStyle6 34 4 2" xfId="43261"/>
    <cellStyle name="ColStyle6 34 4 2 2" xfId="43262"/>
    <cellStyle name="ColStyle6 34 4 2 3" xfId="43263"/>
    <cellStyle name="ColStyle6 34 4 3" xfId="43264"/>
    <cellStyle name="ColStyle6 34 4 4" xfId="43265"/>
    <cellStyle name="ColStyle6 34 5" xfId="43266"/>
    <cellStyle name="ColStyle6 34 5 2" xfId="43267"/>
    <cellStyle name="ColStyle6 34 5 3" xfId="43268"/>
    <cellStyle name="ColStyle6 34 6" xfId="43269"/>
    <cellStyle name="ColStyle6 34 6 2" xfId="43270"/>
    <cellStyle name="ColStyle6 34 7" xfId="43271"/>
    <cellStyle name="ColStyle6 34 8" xfId="43272"/>
    <cellStyle name="ColStyle6 35" xfId="43273"/>
    <cellStyle name="ColStyle6 35 2" xfId="43274"/>
    <cellStyle name="ColStyle6 35 2 2" xfId="43275"/>
    <cellStyle name="ColStyle6 35 2 2 2" xfId="43276"/>
    <cellStyle name="ColStyle6 35 2 2 2 2" xfId="43277"/>
    <cellStyle name="ColStyle6 35 2 2 2 3" xfId="43278"/>
    <cellStyle name="ColStyle6 35 2 2 3" xfId="43279"/>
    <cellStyle name="ColStyle6 35 2 2 4" xfId="43280"/>
    <cellStyle name="ColStyle6 35 2 3" xfId="43281"/>
    <cellStyle name="ColStyle6 35 2 3 2" xfId="43282"/>
    <cellStyle name="ColStyle6 35 2 3 3" xfId="43283"/>
    <cellStyle name="ColStyle6 35 2 4" xfId="43284"/>
    <cellStyle name="ColStyle6 35 2 4 2" xfId="43285"/>
    <cellStyle name="ColStyle6 35 2 5" xfId="43286"/>
    <cellStyle name="ColStyle6 35 3" xfId="43287"/>
    <cellStyle name="ColStyle6 35 3 2" xfId="43288"/>
    <cellStyle name="ColStyle6 35 3 2 2" xfId="43289"/>
    <cellStyle name="ColStyle6 35 3 2 3" xfId="43290"/>
    <cellStyle name="ColStyle6 35 3 3" xfId="43291"/>
    <cellStyle name="ColStyle6 35 3 4" xfId="43292"/>
    <cellStyle name="ColStyle6 35 4" xfId="43293"/>
    <cellStyle name="ColStyle6 35 4 2" xfId="43294"/>
    <cellStyle name="ColStyle6 35 4 3" xfId="43295"/>
    <cellStyle name="ColStyle6 35 5" xfId="43296"/>
    <cellStyle name="ColStyle6 35 5 2" xfId="43297"/>
    <cellStyle name="ColStyle6 35 6" xfId="43298"/>
    <cellStyle name="ColStyle6 36" xfId="43299"/>
    <cellStyle name="ColStyle6 36 2" xfId="43300"/>
    <cellStyle name="ColStyle6 36 2 2" xfId="43301"/>
    <cellStyle name="ColStyle6 36 2 2 2" xfId="43302"/>
    <cellStyle name="ColStyle6 36 2 2 2 2" xfId="43303"/>
    <cellStyle name="ColStyle6 36 2 2 2 3" xfId="43304"/>
    <cellStyle name="ColStyle6 36 2 2 3" xfId="43305"/>
    <cellStyle name="ColStyle6 36 2 2 4" xfId="43306"/>
    <cellStyle name="ColStyle6 36 2 3" xfId="43307"/>
    <cellStyle name="ColStyle6 36 2 3 2" xfId="43308"/>
    <cellStyle name="ColStyle6 36 2 3 3" xfId="43309"/>
    <cellStyle name="ColStyle6 36 2 4" xfId="43310"/>
    <cellStyle name="ColStyle6 36 2 4 2" xfId="43311"/>
    <cellStyle name="ColStyle6 36 2 5" xfId="43312"/>
    <cellStyle name="ColStyle6 36 3" xfId="43313"/>
    <cellStyle name="ColStyle6 36 3 2" xfId="43314"/>
    <cellStyle name="ColStyle6 36 3 2 2" xfId="43315"/>
    <cellStyle name="ColStyle6 36 3 2 3" xfId="43316"/>
    <cellStyle name="ColStyle6 36 3 3" xfId="43317"/>
    <cellStyle name="ColStyle6 36 3 4" xfId="43318"/>
    <cellStyle name="ColStyle6 36 4" xfId="43319"/>
    <cellStyle name="ColStyle6 36 4 2" xfId="43320"/>
    <cellStyle name="ColStyle6 36 4 3" xfId="43321"/>
    <cellStyle name="ColStyle6 36 5" xfId="43322"/>
    <cellStyle name="ColStyle6 36 5 2" xfId="43323"/>
    <cellStyle name="ColStyle6 36 6" xfId="43324"/>
    <cellStyle name="ColStyle6 37" xfId="43325"/>
    <cellStyle name="ColStyle6 37 2" xfId="43326"/>
    <cellStyle name="ColStyle6 37 2 2" xfId="43327"/>
    <cellStyle name="ColStyle6 37 2 2 2" xfId="43328"/>
    <cellStyle name="ColStyle6 37 2 2 3" xfId="43329"/>
    <cellStyle name="ColStyle6 37 2 3" xfId="43330"/>
    <cellStyle name="ColStyle6 37 2 4" xfId="43331"/>
    <cellStyle name="ColStyle6 37 3" xfId="43332"/>
    <cellStyle name="ColStyle6 37 3 2" xfId="43333"/>
    <cellStyle name="ColStyle6 37 3 3" xfId="43334"/>
    <cellStyle name="ColStyle6 37 4" xfId="43335"/>
    <cellStyle name="ColStyle6 37 4 2" xfId="43336"/>
    <cellStyle name="ColStyle6 37 5" xfId="43337"/>
    <cellStyle name="ColStyle6 38" xfId="43338"/>
    <cellStyle name="ColStyle6 38 2" xfId="43339"/>
    <cellStyle name="ColStyle6 38 2 2" xfId="43340"/>
    <cellStyle name="ColStyle6 38 2 2 2" xfId="43341"/>
    <cellStyle name="ColStyle6 38 2 2 3" xfId="43342"/>
    <cellStyle name="ColStyle6 38 2 3" xfId="43343"/>
    <cellStyle name="ColStyle6 38 2 4" xfId="43344"/>
    <cellStyle name="ColStyle6 38 3" xfId="43345"/>
    <cellStyle name="ColStyle6 38 3 2" xfId="43346"/>
    <cellStyle name="ColStyle6 38 3 3" xfId="43347"/>
    <cellStyle name="ColStyle6 38 4" xfId="43348"/>
    <cellStyle name="ColStyle6 38 4 2" xfId="43349"/>
    <cellStyle name="ColStyle6 38 5" xfId="43350"/>
    <cellStyle name="ColStyle6 39" xfId="43351"/>
    <cellStyle name="ColStyle6 39 2" xfId="43352"/>
    <cellStyle name="ColStyle6 39 2 2" xfId="43353"/>
    <cellStyle name="ColStyle6 39 2 2 2" xfId="43354"/>
    <cellStyle name="ColStyle6 39 2 2 3" xfId="43355"/>
    <cellStyle name="ColStyle6 39 2 3" xfId="43356"/>
    <cellStyle name="ColStyle6 39 2 4" xfId="43357"/>
    <cellStyle name="ColStyle6 39 3" xfId="43358"/>
    <cellStyle name="ColStyle6 39 3 2" xfId="43359"/>
    <cellStyle name="ColStyle6 39 3 3" xfId="43360"/>
    <cellStyle name="ColStyle6 39 4" xfId="43361"/>
    <cellStyle name="ColStyle6 39 4 2" xfId="43362"/>
    <cellStyle name="ColStyle6 39 5" xfId="43363"/>
    <cellStyle name="ColStyle6 4" xfId="43364"/>
    <cellStyle name="ColStyle6 4 10" xfId="43365"/>
    <cellStyle name="ColStyle6 4 11" xfId="43366"/>
    <cellStyle name="ColStyle6 4 12" xfId="43367"/>
    <cellStyle name="ColStyle6 4 13" xfId="43368"/>
    <cellStyle name="ColStyle6 4 14" xfId="43369"/>
    <cellStyle name="ColStyle6 4 2" xfId="43370"/>
    <cellStyle name="ColStyle6 4 2 10" xfId="43371"/>
    <cellStyle name="ColStyle6 4 2 10 2" xfId="43372"/>
    <cellStyle name="ColStyle6 4 2 10 2 2" xfId="43373"/>
    <cellStyle name="ColStyle6 4 2 10 2 3" xfId="43374"/>
    <cellStyle name="ColStyle6 4 2 10 3" xfId="43375"/>
    <cellStyle name="ColStyle6 4 2 10 4" xfId="43376"/>
    <cellStyle name="ColStyle6 4 2 10 5" xfId="43377"/>
    <cellStyle name="ColStyle6 4 2 11" xfId="43378"/>
    <cellStyle name="ColStyle6 4 2 11 2" xfId="43379"/>
    <cellStyle name="ColStyle6 4 2 11 2 2" xfId="43380"/>
    <cellStyle name="ColStyle6 4 2 11 2 3" xfId="43381"/>
    <cellStyle name="ColStyle6 4 2 11 3" xfId="43382"/>
    <cellStyle name="ColStyle6 4 2 11 4" xfId="43383"/>
    <cellStyle name="ColStyle6 4 2 11 5" xfId="43384"/>
    <cellStyle name="ColStyle6 4 2 12" xfId="43385"/>
    <cellStyle name="ColStyle6 4 2 12 2" xfId="43386"/>
    <cellStyle name="ColStyle6 4 2 12 2 2" xfId="43387"/>
    <cellStyle name="ColStyle6 4 2 12 2 3" xfId="43388"/>
    <cellStyle name="ColStyle6 4 2 12 3" xfId="43389"/>
    <cellStyle name="ColStyle6 4 2 12 4" xfId="43390"/>
    <cellStyle name="ColStyle6 4 2 12 5" xfId="43391"/>
    <cellStyle name="ColStyle6 4 2 13" xfId="43392"/>
    <cellStyle name="ColStyle6 4 2 13 2" xfId="43393"/>
    <cellStyle name="ColStyle6 4 2 13 2 2" xfId="43394"/>
    <cellStyle name="ColStyle6 4 2 13 2 3" xfId="43395"/>
    <cellStyle name="ColStyle6 4 2 13 3" xfId="43396"/>
    <cellStyle name="ColStyle6 4 2 13 4" xfId="43397"/>
    <cellStyle name="ColStyle6 4 2 13 5" xfId="43398"/>
    <cellStyle name="ColStyle6 4 2 14" xfId="43399"/>
    <cellStyle name="ColStyle6 4 2 14 2" xfId="43400"/>
    <cellStyle name="ColStyle6 4 2 14 2 2" xfId="43401"/>
    <cellStyle name="ColStyle6 4 2 14 2 3" xfId="43402"/>
    <cellStyle name="ColStyle6 4 2 14 3" xfId="43403"/>
    <cellStyle name="ColStyle6 4 2 14 4" xfId="43404"/>
    <cellStyle name="ColStyle6 4 2 14 5" xfId="43405"/>
    <cellStyle name="ColStyle6 4 2 15" xfId="43406"/>
    <cellStyle name="ColStyle6 4 2 15 2" xfId="43407"/>
    <cellStyle name="ColStyle6 4 2 15 2 2" xfId="43408"/>
    <cellStyle name="ColStyle6 4 2 15 2 3" xfId="43409"/>
    <cellStyle name="ColStyle6 4 2 15 3" xfId="43410"/>
    <cellStyle name="ColStyle6 4 2 15 4" xfId="43411"/>
    <cellStyle name="ColStyle6 4 2 15 5" xfId="43412"/>
    <cellStyle name="ColStyle6 4 2 16" xfId="43413"/>
    <cellStyle name="ColStyle6 4 2 16 2" xfId="43414"/>
    <cellStyle name="ColStyle6 4 2 16 2 2" xfId="43415"/>
    <cellStyle name="ColStyle6 4 2 16 2 3" xfId="43416"/>
    <cellStyle name="ColStyle6 4 2 16 3" xfId="43417"/>
    <cellStyle name="ColStyle6 4 2 16 4" xfId="43418"/>
    <cellStyle name="ColStyle6 4 2 16 5" xfId="43419"/>
    <cellStyle name="ColStyle6 4 2 17" xfId="43420"/>
    <cellStyle name="ColStyle6 4 2 17 2" xfId="43421"/>
    <cellStyle name="ColStyle6 4 2 17 2 2" xfId="43422"/>
    <cellStyle name="ColStyle6 4 2 17 2 3" xfId="43423"/>
    <cellStyle name="ColStyle6 4 2 17 3" xfId="43424"/>
    <cellStyle name="ColStyle6 4 2 17 4" xfId="43425"/>
    <cellStyle name="ColStyle6 4 2 17 5" xfId="43426"/>
    <cellStyle name="ColStyle6 4 2 18" xfId="43427"/>
    <cellStyle name="ColStyle6 4 2 18 2" xfId="43428"/>
    <cellStyle name="ColStyle6 4 2 18 2 2" xfId="43429"/>
    <cellStyle name="ColStyle6 4 2 18 2 3" xfId="43430"/>
    <cellStyle name="ColStyle6 4 2 18 3" xfId="43431"/>
    <cellStyle name="ColStyle6 4 2 18 4" xfId="43432"/>
    <cellStyle name="ColStyle6 4 2 18 5" xfId="43433"/>
    <cellStyle name="ColStyle6 4 2 19" xfId="43434"/>
    <cellStyle name="ColStyle6 4 2 19 2" xfId="43435"/>
    <cellStyle name="ColStyle6 4 2 19 2 2" xfId="43436"/>
    <cellStyle name="ColStyle6 4 2 19 2 3" xfId="43437"/>
    <cellStyle name="ColStyle6 4 2 19 3" xfId="43438"/>
    <cellStyle name="ColStyle6 4 2 19 4" xfId="43439"/>
    <cellStyle name="ColStyle6 4 2 19 5" xfId="43440"/>
    <cellStyle name="ColStyle6 4 2 2" xfId="43441"/>
    <cellStyle name="ColStyle6 4 2 2 2" xfId="43442"/>
    <cellStyle name="ColStyle6 4 2 2 2 2" xfId="43443"/>
    <cellStyle name="ColStyle6 4 2 2 2 2 2" xfId="43444"/>
    <cellStyle name="ColStyle6 4 2 2 2 2 3" xfId="43445"/>
    <cellStyle name="ColStyle6 4 2 2 2 3" xfId="43446"/>
    <cellStyle name="ColStyle6 4 2 2 2 4" xfId="43447"/>
    <cellStyle name="ColStyle6 4 2 2 3" xfId="43448"/>
    <cellStyle name="ColStyle6 4 2 2 3 2" xfId="43449"/>
    <cellStyle name="ColStyle6 4 2 2 3 3" xfId="43450"/>
    <cellStyle name="ColStyle6 4 2 2 4" xfId="43451"/>
    <cellStyle name="ColStyle6 4 2 2 5" xfId="43452"/>
    <cellStyle name="ColStyle6 4 2 2 6" xfId="43453"/>
    <cellStyle name="ColStyle6 4 2 20" xfId="43454"/>
    <cellStyle name="ColStyle6 4 2 20 2" xfId="43455"/>
    <cellStyle name="ColStyle6 4 2 20 2 2" xfId="43456"/>
    <cellStyle name="ColStyle6 4 2 20 2 3" xfId="43457"/>
    <cellStyle name="ColStyle6 4 2 20 3" xfId="43458"/>
    <cellStyle name="ColStyle6 4 2 20 4" xfId="43459"/>
    <cellStyle name="ColStyle6 4 2 20 5" xfId="43460"/>
    <cellStyle name="ColStyle6 4 2 21" xfId="43461"/>
    <cellStyle name="ColStyle6 4 2 21 2" xfId="43462"/>
    <cellStyle name="ColStyle6 4 2 21 2 2" xfId="43463"/>
    <cellStyle name="ColStyle6 4 2 21 2 3" xfId="43464"/>
    <cellStyle name="ColStyle6 4 2 21 3" xfId="43465"/>
    <cellStyle name="ColStyle6 4 2 21 4" xfId="43466"/>
    <cellStyle name="ColStyle6 4 2 21 5" xfId="43467"/>
    <cellStyle name="ColStyle6 4 2 22" xfId="43468"/>
    <cellStyle name="ColStyle6 4 2 22 2" xfId="43469"/>
    <cellStyle name="ColStyle6 4 2 22 2 2" xfId="43470"/>
    <cellStyle name="ColStyle6 4 2 22 2 3" xfId="43471"/>
    <cellStyle name="ColStyle6 4 2 22 3" xfId="43472"/>
    <cellStyle name="ColStyle6 4 2 22 4" xfId="43473"/>
    <cellStyle name="ColStyle6 4 2 23" xfId="43474"/>
    <cellStyle name="ColStyle6 4 2 23 2" xfId="43475"/>
    <cellStyle name="ColStyle6 4 2 23 3" xfId="43476"/>
    <cellStyle name="ColStyle6 4 2 24" xfId="43477"/>
    <cellStyle name="ColStyle6 4 2 24 2" xfId="43478"/>
    <cellStyle name="ColStyle6 4 2 24 3" xfId="43479"/>
    <cellStyle name="ColStyle6 4 2 25" xfId="43480"/>
    <cellStyle name="ColStyle6 4 2 25 2" xfId="43481"/>
    <cellStyle name="ColStyle6 4 2 26" xfId="43482"/>
    <cellStyle name="ColStyle6 4 2 27" xfId="43483"/>
    <cellStyle name="ColStyle6 4 2 28" xfId="43484"/>
    <cellStyle name="ColStyle6 4 2 29" xfId="43485"/>
    <cellStyle name="ColStyle6 4 2 3" xfId="43486"/>
    <cellStyle name="ColStyle6 4 2 3 2" xfId="43487"/>
    <cellStyle name="ColStyle6 4 2 3 2 2" xfId="43488"/>
    <cellStyle name="ColStyle6 4 2 3 2 3" xfId="43489"/>
    <cellStyle name="ColStyle6 4 2 3 3" xfId="43490"/>
    <cellStyle name="ColStyle6 4 2 3 4" xfId="43491"/>
    <cellStyle name="ColStyle6 4 2 3 5" xfId="43492"/>
    <cellStyle name="ColStyle6 4 2 30" xfId="43493"/>
    <cellStyle name="ColStyle6 4 2 31" xfId="43494"/>
    <cellStyle name="ColStyle6 4 2 4" xfId="43495"/>
    <cellStyle name="ColStyle6 4 2 4 2" xfId="43496"/>
    <cellStyle name="ColStyle6 4 2 4 2 2" xfId="43497"/>
    <cellStyle name="ColStyle6 4 2 4 2 3" xfId="43498"/>
    <cellStyle name="ColStyle6 4 2 4 3" xfId="43499"/>
    <cellStyle name="ColStyle6 4 2 4 4" xfId="43500"/>
    <cellStyle name="ColStyle6 4 2 4 5" xfId="43501"/>
    <cellStyle name="ColStyle6 4 2 5" xfId="43502"/>
    <cellStyle name="ColStyle6 4 2 5 2" xfId="43503"/>
    <cellStyle name="ColStyle6 4 2 5 2 2" xfId="43504"/>
    <cellStyle name="ColStyle6 4 2 5 2 3" xfId="43505"/>
    <cellStyle name="ColStyle6 4 2 5 3" xfId="43506"/>
    <cellStyle name="ColStyle6 4 2 5 4" xfId="43507"/>
    <cellStyle name="ColStyle6 4 2 5 5" xfId="43508"/>
    <cellStyle name="ColStyle6 4 2 6" xfId="43509"/>
    <cellStyle name="ColStyle6 4 2 6 2" xfId="43510"/>
    <cellStyle name="ColStyle6 4 2 6 2 2" xfId="43511"/>
    <cellStyle name="ColStyle6 4 2 6 2 3" xfId="43512"/>
    <cellStyle name="ColStyle6 4 2 6 3" xfId="43513"/>
    <cellStyle name="ColStyle6 4 2 6 4" xfId="43514"/>
    <cellStyle name="ColStyle6 4 2 6 5" xfId="43515"/>
    <cellStyle name="ColStyle6 4 2 7" xfId="43516"/>
    <cellStyle name="ColStyle6 4 2 7 2" xfId="43517"/>
    <cellStyle name="ColStyle6 4 2 7 2 2" xfId="43518"/>
    <cellStyle name="ColStyle6 4 2 7 2 3" xfId="43519"/>
    <cellStyle name="ColStyle6 4 2 7 3" xfId="43520"/>
    <cellStyle name="ColStyle6 4 2 7 4" xfId="43521"/>
    <cellStyle name="ColStyle6 4 2 7 5" xfId="43522"/>
    <cellStyle name="ColStyle6 4 2 8" xfId="43523"/>
    <cellStyle name="ColStyle6 4 2 8 2" xfId="43524"/>
    <cellStyle name="ColStyle6 4 2 8 2 2" xfId="43525"/>
    <cellStyle name="ColStyle6 4 2 8 2 3" xfId="43526"/>
    <cellStyle name="ColStyle6 4 2 8 3" xfId="43527"/>
    <cellStyle name="ColStyle6 4 2 8 4" xfId="43528"/>
    <cellStyle name="ColStyle6 4 2 8 5" xfId="43529"/>
    <cellStyle name="ColStyle6 4 2 9" xfId="43530"/>
    <cellStyle name="ColStyle6 4 2 9 2" xfId="43531"/>
    <cellStyle name="ColStyle6 4 2 9 2 2" xfId="43532"/>
    <cellStyle name="ColStyle6 4 2 9 2 3" xfId="43533"/>
    <cellStyle name="ColStyle6 4 2 9 3" xfId="43534"/>
    <cellStyle name="ColStyle6 4 2 9 4" xfId="43535"/>
    <cellStyle name="ColStyle6 4 2 9 5" xfId="43536"/>
    <cellStyle name="ColStyle6 4 3" xfId="43537"/>
    <cellStyle name="ColStyle6 4 3 2" xfId="43538"/>
    <cellStyle name="ColStyle6 4 3 2 2" xfId="43539"/>
    <cellStyle name="ColStyle6 4 3 2 3" xfId="43540"/>
    <cellStyle name="ColStyle6 4 3 3" xfId="43541"/>
    <cellStyle name="ColStyle6 4 3 3 2" xfId="43542"/>
    <cellStyle name="ColStyle6 4 3 3 3" xfId="43543"/>
    <cellStyle name="ColStyle6 4 3 4" xfId="43544"/>
    <cellStyle name="ColStyle6 4 3 4 2" xfId="43545"/>
    <cellStyle name="ColStyle6 4 3 5" xfId="43546"/>
    <cellStyle name="ColStyle6 4 3 6" xfId="43547"/>
    <cellStyle name="ColStyle6 4 3 7" xfId="43548"/>
    <cellStyle name="ColStyle6 4 3 8" xfId="43549"/>
    <cellStyle name="ColStyle6 4 3 9" xfId="43550"/>
    <cellStyle name="ColStyle6 4 4" xfId="43551"/>
    <cellStyle name="ColStyle6 4 4 2" xfId="43552"/>
    <cellStyle name="ColStyle6 4 4 2 2" xfId="43553"/>
    <cellStyle name="ColStyle6 4 4 3" xfId="43554"/>
    <cellStyle name="ColStyle6 4 4 3 2" xfId="43555"/>
    <cellStyle name="ColStyle6 4 4 4" xfId="43556"/>
    <cellStyle name="ColStyle6 4 4 5" xfId="43557"/>
    <cellStyle name="ColStyle6 4 4 6" xfId="43558"/>
    <cellStyle name="ColStyle6 4 5" xfId="43559"/>
    <cellStyle name="ColStyle6 4 5 2" xfId="43560"/>
    <cellStyle name="ColStyle6 4 5 2 2" xfId="43561"/>
    <cellStyle name="ColStyle6 4 5 3" xfId="43562"/>
    <cellStyle name="ColStyle6 4 5 3 2" xfId="43563"/>
    <cellStyle name="ColStyle6 4 5 4" xfId="43564"/>
    <cellStyle name="ColStyle6 4 5 5" xfId="43565"/>
    <cellStyle name="ColStyle6 4 5 6" xfId="43566"/>
    <cellStyle name="ColStyle6 4 5 7" xfId="43567"/>
    <cellStyle name="ColStyle6 4 5 8" xfId="43568"/>
    <cellStyle name="ColStyle6 4 6" xfId="43569"/>
    <cellStyle name="ColStyle6 4 6 2" xfId="43570"/>
    <cellStyle name="ColStyle6 4 6 2 2" xfId="43571"/>
    <cellStyle name="ColStyle6 4 6 3" xfId="43572"/>
    <cellStyle name="ColStyle6 4 6 3 2" xfId="43573"/>
    <cellStyle name="ColStyle6 4 6 4" xfId="43574"/>
    <cellStyle name="ColStyle6 4 6 5" xfId="43575"/>
    <cellStyle name="ColStyle6 4 6 6" xfId="43576"/>
    <cellStyle name="ColStyle6 4 6 7" xfId="43577"/>
    <cellStyle name="ColStyle6 4 6 8" xfId="43578"/>
    <cellStyle name="ColStyle6 4 7" xfId="43579"/>
    <cellStyle name="ColStyle6 4 7 2" xfId="43580"/>
    <cellStyle name="ColStyle6 4 7 3" xfId="43581"/>
    <cellStyle name="ColStyle6 4 8" xfId="43582"/>
    <cellStyle name="ColStyle6 4 8 2" xfId="43583"/>
    <cellStyle name="ColStyle6 4 9" xfId="43584"/>
    <cellStyle name="ColStyle6 4 9 2" xfId="43585"/>
    <cellStyle name="ColStyle6 40" xfId="43586"/>
    <cellStyle name="ColStyle6 40 2" xfId="43587"/>
    <cellStyle name="ColStyle6 40 2 2" xfId="43588"/>
    <cellStyle name="ColStyle6 40 2 3" xfId="43589"/>
    <cellStyle name="ColStyle6 40 3" xfId="43590"/>
    <cellStyle name="ColStyle6 40 4" xfId="43591"/>
    <cellStyle name="ColStyle6 41" xfId="43592"/>
    <cellStyle name="ColStyle6 41 2" xfId="43593"/>
    <cellStyle name="ColStyle6 41 2 2" xfId="43594"/>
    <cellStyle name="ColStyle6 41 2 3" xfId="43595"/>
    <cellStyle name="ColStyle6 41 3" xfId="43596"/>
    <cellStyle name="ColStyle6 41 4" xfId="43597"/>
    <cellStyle name="ColStyle6 42" xfId="43598"/>
    <cellStyle name="ColStyle6 42 2" xfId="43599"/>
    <cellStyle name="ColStyle6 42 2 2" xfId="43600"/>
    <cellStyle name="ColStyle6 42 2 3" xfId="43601"/>
    <cellStyle name="ColStyle6 42 3" xfId="43602"/>
    <cellStyle name="ColStyle6 42 4" xfId="43603"/>
    <cellStyle name="ColStyle6 43" xfId="43604"/>
    <cellStyle name="ColStyle6 43 2" xfId="43605"/>
    <cellStyle name="ColStyle6 43 2 2" xfId="43606"/>
    <cellStyle name="ColStyle6 43 2 3" xfId="43607"/>
    <cellStyle name="ColStyle6 43 3" xfId="43608"/>
    <cellStyle name="ColStyle6 43 4" xfId="43609"/>
    <cellStyle name="ColStyle6 44" xfId="43610"/>
    <cellStyle name="ColStyle6 44 2" xfId="43611"/>
    <cellStyle name="ColStyle6 44 3" xfId="43612"/>
    <cellStyle name="ColStyle6 45" xfId="43613"/>
    <cellStyle name="ColStyle6 45 2" xfId="43614"/>
    <cellStyle name="ColStyle6 45 3" xfId="43615"/>
    <cellStyle name="ColStyle6 46" xfId="43616"/>
    <cellStyle name="ColStyle6 47" xfId="43617"/>
    <cellStyle name="ColStyle6 48" xfId="43618"/>
    <cellStyle name="ColStyle6 49" xfId="43619"/>
    <cellStyle name="ColStyle6 5" xfId="43620"/>
    <cellStyle name="ColStyle6 5 10" xfId="43621"/>
    <cellStyle name="ColStyle6 5 10 2" xfId="43622"/>
    <cellStyle name="ColStyle6 5 10 2 2" xfId="43623"/>
    <cellStyle name="ColStyle6 5 10 2 3" xfId="43624"/>
    <cellStyle name="ColStyle6 5 10 3" xfId="43625"/>
    <cellStyle name="ColStyle6 5 10 4" xfId="43626"/>
    <cellStyle name="ColStyle6 5 10 5" xfId="43627"/>
    <cellStyle name="ColStyle6 5 11" xfId="43628"/>
    <cellStyle name="ColStyle6 5 11 2" xfId="43629"/>
    <cellStyle name="ColStyle6 5 11 2 2" xfId="43630"/>
    <cellStyle name="ColStyle6 5 11 2 3" xfId="43631"/>
    <cellStyle name="ColStyle6 5 11 3" xfId="43632"/>
    <cellStyle name="ColStyle6 5 11 4" xfId="43633"/>
    <cellStyle name="ColStyle6 5 11 5" xfId="43634"/>
    <cellStyle name="ColStyle6 5 12" xfId="43635"/>
    <cellStyle name="ColStyle6 5 12 2" xfId="43636"/>
    <cellStyle name="ColStyle6 5 12 2 2" xfId="43637"/>
    <cellStyle name="ColStyle6 5 12 2 3" xfId="43638"/>
    <cellStyle name="ColStyle6 5 12 3" xfId="43639"/>
    <cellStyle name="ColStyle6 5 12 4" xfId="43640"/>
    <cellStyle name="ColStyle6 5 12 5" xfId="43641"/>
    <cellStyle name="ColStyle6 5 13" xfId="43642"/>
    <cellStyle name="ColStyle6 5 13 2" xfId="43643"/>
    <cellStyle name="ColStyle6 5 13 2 2" xfId="43644"/>
    <cellStyle name="ColStyle6 5 13 2 3" xfId="43645"/>
    <cellStyle name="ColStyle6 5 13 3" xfId="43646"/>
    <cellStyle name="ColStyle6 5 13 4" xfId="43647"/>
    <cellStyle name="ColStyle6 5 13 5" xfId="43648"/>
    <cellStyle name="ColStyle6 5 14" xfId="43649"/>
    <cellStyle name="ColStyle6 5 14 2" xfId="43650"/>
    <cellStyle name="ColStyle6 5 14 2 2" xfId="43651"/>
    <cellStyle name="ColStyle6 5 14 2 3" xfId="43652"/>
    <cellStyle name="ColStyle6 5 14 3" xfId="43653"/>
    <cellStyle name="ColStyle6 5 14 4" xfId="43654"/>
    <cellStyle name="ColStyle6 5 14 5" xfId="43655"/>
    <cellStyle name="ColStyle6 5 15" xfId="43656"/>
    <cellStyle name="ColStyle6 5 15 2" xfId="43657"/>
    <cellStyle name="ColStyle6 5 15 2 2" xfId="43658"/>
    <cellStyle name="ColStyle6 5 15 2 3" xfId="43659"/>
    <cellStyle name="ColStyle6 5 15 3" xfId="43660"/>
    <cellStyle name="ColStyle6 5 15 4" xfId="43661"/>
    <cellStyle name="ColStyle6 5 15 5" xfId="43662"/>
    <cellStyle name="ColStyle6 5 16" xfId="43663"/>
    <cellStyle name="ColStyle6 5 16 2" xfId="43664"/>
    <cellStyle name="ColStyle6 5 16 2 2" xfId="43665"/>
    <cellStyle name="ColStyle6 5 16 2 3" xfId="43666"/>
    <cellStyle name="ColStyle6 5 16 3" xfId="43667"/>
    <cellStyle name="ColStyle6 5 16 4" xfId="43668"/>
    <cellStyle name="ColStyle6 5 16 5" xfId="43669"/>
    <cellStyle name="ColStyle6 5 17" xfId="43670"/>
    <cellStyle name="ColStyle6 5 17 2" xfId="43671"/>
    <cellStyle name="ColStyle6 5 17 2 2" xfId="43672"/>
    <cellStyle name="ColStyle6 5 17 2 3" xfId="43673"/>
    <cellStyle name="ColStyle6 5 17 3" xfId="43674"/>
    <cellStyle name="ColStyle6 5 17 4" xfId="43675"/>
    <cellStyle name="ColStyle6 5 17 5" xfId="43676"/>
    <cellStyle name="ColStyle6 5 18" xfId="43677"/>
    <cellStyle name="ColStyle6 5 18 2" xfId="43678"/>
    <cellStyle name="ColStyle6 5 18 2 2" xfId="43679"/>
    <cellStyle name="ColStyle6 5 18 2 3" xfId="43680"/>
    <cellStyle name="ColStyle6 5 18 3" xfId="43681"/>
    <cellStyle name="ColStyle6 5 18 4" xfId="43682"/>
    <cellStyle name="ColStyle6 5 18 5" xfId="43683"/>
    <cellStyle name="ColStyle6 5 19" xfId="43684"/>
    <cellStyle name="ColStyle6 5 19 2" xfId="43685"/>
    <cellStyle name="ColStyle6 5 19 2 2" xfId="43686"/>
    <cellStyle name="ColStyle6 5 19 2 3" xfId="43687"/>
    <cellStyle name="ColStyle6 5 19 3" xfId="43688"/>
    <cellStyle name="ColStyle6 5 19 4" xfId="43689"/>
    <cellStyle name="ColStyle6 5 19 5" xfId="43690"/>
    <cellStyle name="ColStyle6 5 2" xfId="43691"/>
    <cellStyle name="ColStyle6 5 2 10" xfId="43692"/>
    <cellStyle name="ColStyle6 5 2 11" xfId="43693"/>
    <cellStyle name="ColStyle6 5 2 12" xfId="43694"/>
    <cellStyle name="ColStyle6 5 2 2" xfId="43695"/>
    <cellStyle name="ColStyle6 5 2 2 2" xfId="43696"/>
    <cellStyle name="ColStyle6 5 2 2 2 2" xfId="43697"/>
    <cellStyle name="ColStyle6 5 2 2 2 3" xfId="43698"/>
    <cellStyle name="ColStyle6 5 2 2 3" xfId="43699"/>
    <cellStyle name="ColStyle6 5 2 2 4" xfId="43700"/>
    <cellStyle name="ColStyle6 5 2 3" xfId="43701"/>
    <cellStyle name="ColStyle6 5 2 3 2" xfId="43702"/>
    <cellStyle name="ColStyle6 5 2 3 2 2" xfId="43703"/>
    <cellStyle name="ColStyle6 5 2 3 2 3" xfId="43704"/>
    <cellStyle name="ColStyle6 5 2 3 3" xfId="43705"/>
    <cellStyle name="ColStyle6 5 2 3 4" xfId="43706"/>
    <cellStyle name="ColStyle6 5 2 4" xfId="43707"/>
    <cellStyle name="ColStyle6 5 2 4 2" xfId="43708"/>
    <cellStyle name="ColStyle6 5 2 4 3" xfId="43709"/>
    <cellStyle name="ColStyle6 5 2 5" xfId="43710"/>
    <cellStyle name="ColStyle6 5 2 5 2" xfId="43711"/>
    <cellStyle name="ColStyle6 5 2 5 3" xfId="43712"/>
    <cellStyle name="ColStyle6 5 2 6" xfId="43713"/>
    <cellStyle name="ColStyle6 5 2 6 2" xfId="43714"/>
    <cellStyle name="ColStyle6 5 2 7" xfId="43715"/>
    <cellStyle name="ColStyle6 5 2 8" xfId="43716"/>
    <cellStyle name="ColStyle6 5 2 9" xfId="43717"/>
    <cellStyle name="ColStyle6 5 20" xfId="43718"/>
    <cellStyle name="ColStyle6 5 20 2" xfId="43719"/>
    <cellStyle name="ColStyle6 5 20 2 2" xfId="43720"/>
    <cellStyle name="ColStyle6 5 20 2 3" xfId="43721"/>
    <cellStyle name="ColStyle6 5 20 3" xfId="43722"/>
    <cellStyle name="ColStyle6 5 20 4" xfId="43723"/>
    <cellStyle name="ColStyle6 5 20 5" xfId="43724"/>
    <cellStyle name="ColStyle6 5 21" xfId="43725"/>
    <cellStyle name="ColStyle6 5 21 2" xfId="43726"/>
    <cellStyle name="ColStyle6 5 21 2 2" xfId="43727"/>
    <cellStyle name="ColStyle6 5 21 2 3" xfId="43728"/>
    <cellStyle name="ColStyle6 5 21 3" xfId="43729"/>
    <cellStyle name="ColStyle6 5 21 4" xfId="43730"/>
    <cellStyle name="ColStyle6 5 21 5" xfId="43731"/>
    <cellStyle name="ColStyle6 5 22" xfId="43732"/>
    <cellStyle name="ColStyle6 5 22 2" xfId="43733"/>
    <cellStyle name="ColStyle6 5 22 2 2" xfId="43734"/>
    <cellStyle name="ColStyle6 5 22 2 3" xfId="43735"/>
    <cellStyle name="ColStyle6 5 22 3" xfId="43736"/>
    <cellStyle name="ColStyle6 5 22 4" xfId="43737"/>
    <cellStyle name="ColStyle6 5 23" xfId="43738"/>
    <cellStyle name="ColStyle6 5 23 2" xfId="43739"/>
    <cellStyle name="ColStyle6 5 23 3" xfId="43740"/>
    <cellStyle name="ColStyle6 5 24" xfId="43741"/>
    <cellStyle name="ColStyle6 5 24 2" xfId="43742"/>
    <cellStyle name="ColStyle6 5 24 3" xfId="43743"/>
    <cellStyle name="ColStyle6 5 25" xfId="43744"/>
    <cellStyle name="ColStyle6 5 25 2" xfId="43745"/>
    <cellStyle name="ColStyle6 5 25 3" xfId="43746"/>
    <cellStyle name="ColStyle6 5 26" xfId="43747"/>
    <cellStyle name="ColStyle6 5 26 2" xfId="43748"/>
    <cellStyle name="ColStyle6 5 27" xfId="43749"/>
    <cellStyle name="ColStyle6 5 27 2" xfId="43750"/>
    <cellStyle name="ColStyle6 5 28" xfId="43751"/>
    <cellStyle name="ColStyle6 5 29" xfId="43752"/>
    <cellStyle name="ColStyle6 5 3" xfId="43753"/>
    <cellStyle name="ColStyle6 5 3 10" xfId="43754"/>
    <cellStyle name="ColStyle6 5 3 11" xfId="43755"/>
    <cellStyle name="ColStyle6 5 3 2" xfId="43756"/>
    <cellStyle name="ColStyle6 5 3 2 2" xfId="43757"/>
    <cellStyle name="ColStyle6 5 3 2 2 2" xfId="43758"/>
    <cellStyle name="ColStyle6 5 3 2 2 3" xfId="43759"/>
    <cellStyle name="ColStyle6 5 3 2 3" xfId="43760"/>
    <cellStyle name="ColStyle6 5 3 2 4" xfId="43761"/>
    <cellStyle name="ColStyle6 5 3 3" xfId="43762"/>
    <cellStyle name="ColStyle6 5 3 3 2" xfId="43763"/>
    <cellStyle name="ColStyle6 5 3 3 3" xfId="43764"/>
    <cellStyle name="ColStyle6 5 3 4" xfId="43765"/>
    <cellStyle name="ColStyle6 5 3 4 2" xfId="43766"/>
    <cellStyle name="ColStyle6 5 3 4 3" xfId="43767"/>
    <cellStyle name="ColStyle6 5 3 5" xfId="43768"/>
    <cellStyle name="ColStyle6 5 3 5 2" xfId="43769"/>
    <cellStyle name="ColStyle6 5 3 6" xfId="43770"/>
    <cellStyle name="ColStyle6 5 3 7" xfId="43771"/>
    <cellStyle name="ColStyle6 5 3 8" xfId="43772"/>
    <cellStyle name="ColStyle6 5 3 9" xfId="43773"/>
    <cellStyle name="ColStyle6 5 30" xfId="43774"/>
    <cellStyle name="ColStyle6 5 31" xfId="43775"/>
    <cellStyle name="ColStyle6 5 32" xfId="43776"/>
    <cellStyle name="ColStyle6 5 33" xfId="43777"/>
    <cellStyle name="ColStyle6 5 4" xfId="43778"/>
    <cellStyle name="ColStyle6 5 4 2" xfId="43779"/>
    <cellStyle name="ColStyle6 5 4 2 2" xfId="43780"/>
    <cellStyle name="ColStyle6 5 4 2 3" xfId="43781"/>
    <cellStyle name="ColStyle6 5 4 3" xfId="43782"/>
    <cellStyle name="ColStyle6 5 4 3 2" xfId="43783"/>
    <cellStyle name="ColStyle6 5 4 4" xfId="43784"/>
    <cellStyle name="ColStyle6 5 4 4 2" xfId="43785"/>
    <cellStyle name="ColStyle6 5 4 5" xfId="43786"/>
    <cellStyle name="ColStyle6 5 4 6" xfId="43787"/>
    <cellStyle name="ColStyle6 5 4 7" xfId="43788"/>
    <cellStyle name="ColStyle6 5 4 8" xfId="43789"/>
    <cellStyle name="ColStyle6 5 4 9" xfId="43790"/>
    <cellStyle name="ColStyle6 5 5" xfId="43791"/>
    <cellStyle name="ColStyle6 5 5 2" xfId="43792"/>
    <cellStyle name="ColStyle6 5 5 2 2" xfId="43793"/>
    <cellStyle name="ColStyle6 5 5 2 3" xfId="43794"/>
    <cellStyle name="ColStyle6 5 5 3" xfId="43795"/>
    <cellStyle name="ColStyle6 5 5 3 2" xfId="43796"/>
    <cellStyle name="ColStyle6 5 5 4" xfId="43797"/>
    <cellStyle name="ColStyle6 5 5 4 2" xfId="43798"/>
    <cellStyle name="ColStyle6 5 5 5" xfId="43799"/>
    <cellStyle name="ColStyle6 5 5 6" xfId="43800"/>
    <cellStyle name="ColStyle6 5 5 7" xfId="43801"/>
    <cellStyle name="ColStyle6 5 5 8" xfId="43802"/>
    <cellStyle name="ColStyle6 5 5 9" xfId="43803"/>
    <cellStyle name="ColStyle6 5 6" xfId="43804"/>
    <cellStyle name="ColStyle6 5 6 2" xfId="43805"/>
    <cellStyle name="ColStyle6 5 6 2 2" xfId="43806"/>
    <cellStyle name="ColStyle6 5 6 2 3" xfId="43807"/>
    <cellStyle name="ColStyle6 5 6 3" xfId="43808"/>
    <cellStyle name="ColStyle6 5 6 3 2" xfId="43809"/>
    <cellStyle name="ColStyle6 5 6 4" xfId="43810"/>
    <cellStyle name="ColStyle6 5 6 4 2" xfId="43811"/>
    <cellStyle name="ColStyle6 5 6 5" xfId="43812"/>
    <cellStyle name="ColStyle6 5 6 6" xfId="43813"/>
    <cellStyle name="ColStyle6 5 6 7" xfId="43814"/>
    <cellStyle name="ColStyle6 5 6 8" xfId="43815"/>
    <cellStyle name="ColStyle6 5 6 9" xfId="43816"/>
    <cellStyle name="ColStyle6 5 7" xfId="43817"/>
    <cellStyle name="ColStyle6 5 7 2" xfId="43818"/>
    <cellStyle name="ColStyle6 5 7 2 2" xfId="43819"/>
    <cellStyle name="ColStyle6 5 7 2 3" xfId="43820"/>
    <cellStyle name="ColStyle6 5 7 3" xfId="43821"/>
    <cellStyle name="ColStyle6 5 7 4" xfId="43822"/>
    <cellStyle name="ColStyle6 5 7 5" xfId="43823"/>
    <cellStyle name="ColStyle6 5 8" xfId="43824"/>
    <cellStyle name="ColStyle6 5 8 2" xfId="43825"/>
    <cellStyle name="ColStyle6 5 8 2 2" xfId="43826"/>
    <cellStyle name="ColStyle6 5 8 2 3" xfId="43827"/>
    <cellStyle name="ColStyle6 5 8 3" xfId="43828"/>
    <cellStyle name="ColStyle6 5 8 4" xfId="43829"/>
    <cellStyle name="ColStyle6 5 8 5" xfId="43830"/>
    <cellStyle name="ColStyle6 5 9" xfId="43831"/>
    <cellStyle name="ColStyle6 5 9 2" xfId="43832"/>
    <cellStyle name="ColStyle6 5 9 2 2" xfId="43833"/>
    <cellStyle name="ColStyle6 5 9 2 3" xfId="43834"/>
    <cellStyle name="ColStyle6 5 9 3" xfId="43835"/>
    <cellStyle name="ColStyle6 5 9 4" xfId="43836"/>
    <cellStyle name="ColStyle6 5 9 5" xfId="43837"/>
    <cellStyle name="ColStyle6 50" xfId="43838"/>
    <cellStyle name="ColStyle6 51" xfId="43839"/>
    <cellStyle name="ColStyle6 6" xfId="43840"/>
    <cellStyle name="ColStyle6 6 10" xfId="43841"/>
    <cellStyle name="ColStyle6 6 10 2" xfId="43842"/>
    <cellStyle name="ColStyle6 6 10 2 2" xfId="43843"/>
    <cellStyle name="ColStyle6 6 10 2 3" xfId="43844"/>
    <cellStyle name="ColStyle6 6 10 3" xfId="43845"/>
    <cellStyle name="ColStyle6 6 10 4" xfId="43846"/>
    <cellStyle name="ColStyle6 6 10 5" xfId="43847"/>
    <cellStyle name="ColStyle6 6 11" xfId="43848"/>
    <cellStyle name="ColStyle6 6 11 2" xfId="43849"/>
    <cellStyle name="ColStyle6 6 11 2 2" xfId="43850"/>
    <cellStyle name="ColStyle6 6 11 2 3" xfId="43851"/>
    <cellStyle name="ColStyle6 6 11 3" xfId="43852"/>
    <cellStyle name="ColStyle6 6 11 4" xfId="43853"/>
    <cellStyle name="ColStyle6 6 11 5" xfId="43854"/>
    <cellStyle name="ColStyle6 6 12" xfId="43855"/>
    <cellStyle name="ColStyle6 6 12 2" xfId="43856"/>
    <cellStyle name="ColStyle6 6 12 2 2" xfId="43857"/>
    <cellStyle name="ColStyle6 6 12 2 3" xfId="43858"/>
    <cellStyle name="ColStyle6 6 12 3" xfId="43859"/>
    <cellStyle name="ColStyle6 6 12 4" xfId="43860"/>
    <cellStyle name="ColStyle6 6 12 5" xfId="43861"/>
    <cellStyle name="ColStyle6 6 13" xfId="43862"/>
    <cellStyle name="ColStyle6 6 13 2" xfId="43863"/>
    <cellStyle name="ColStyle6 6 13 2 2" xfId="43864"/>
    <cellStyle name="ColStyle6 6 13 2 3" xfId="43865"/>
    <cellStyle name="ColStyle6 6 13 3" xfId="43866"/>
    <cellStyle name="ColStyle6 6 13 4" xfId="43867"/>
    <cellStyle name="ColStyle6 6 13 5" xfId="43868"/>
    <cellStyle name="ColStyle6 6 14" xfId="43869"/>
    <cellStyle name="ColStyle6 6 14 2" xfId="43870"/>
    <cellStyle name="ColStyle6 6 14 2 2" xfId="43871"/>
    <cellStyle name="ColStyle6 6 14 2 3" xfId="43872"/>
    <cellStyle name="ColStyle6 6 14 3" xfId="43873"/>
    <cellStyle name="ColStyle6 6 14 4" xfId="43874"/>
    <cellStyle name="ColStyle6 6 14 5" xfId="43875"/>
    <cellStyle name="ColStyle6 6 15" xfId="43876"/>
    <cellStyle name="ColStyle6 6 15 2" xfId="43877"/>
    <cellStyle name="ColStyle6 6 15 2 2" xfId="43878"/>
    <cellStyle name="ColStyle6 6 15 2 3" xfId="43879"/>
    <cellStyle name="ColStyle6 6 15 3" xfId="43880"/>
    <cellStyle name="ColStyle6 6 15 4" xfId="43881"/>
    <cellStyle name="ColStyle6 6 15 5" xfId="43882"/>
    <cellStyle name="ColStyle6 6 16" xfId="43883"/>
    <cellStyle name="ColStyle6 6 16 2" xfId="43884"/>
    <cellStyle name="ColStyle6 6 16 2 2" xfId="43885"/>
    <cellStyle name="ColStyle6 6 16 2 3" xfId="43886"/>
    <cellStyle name="ColStyle6 6 16 3" xfId="43887"/>
    <cellStyle name="ColStyle6 6 16 4" xfId="43888"/>
    <cellStyle name="ColStyle6 6 16 5" xfId="43889"/>
    <cellStyle name="ColStyle6 6 17" xfId="43890"/>
    <cellStyle name="ColStyle6 6 17 2" xfId="43891"/>
    <cellStyle name="ColStyle6 6 17 2 2" xfId="43892"/>
    <cellStyle name="ColStyle6 6 17 2 3" xfId="43893"/>
    <cellStyle name="ColStyle6 6 17 3" xfId="43894"/>
    <cellStyle name="ColStyle6 6 17 4" xfId="43895"/>
    <cellStyle name="ColStyle6 6 17 5" xfId="43896"/>
    <cellStyle name="ColStyle6 6 18" xfId="43897"/>
    <cellStyle name="ColStyle6 6 18 2" xfId="43898"/>
    <cellStyle name="ColStyle6 6 18 2 2" xfId="43899"/>
    <cellStyle name="ColStyle6 6 18 2 3" xfId="43900"/>
    <cellStyle name="ColStyle6 6 18 3" xfId="43901"/>
    <cellStyle name="ColStyle6 6 18 4" xfId="43902"/>
    <cellStyle name="ColStyle6 6 18 5" xfId="43903"/>
    <cellStyle name="ColStyle6 6 19" xfId="43904"/>
    <cellStyle name="ColStyle6 6 19 2" xfId="43905"/>
    <cellStyle name="ColStyle6 6 19 2 2" xfId="43906"/>
    <cellStyle name="ColStyle6 6 19 2 3" xfId="43907"/>
    <cellStyle name="ColStyle6 6 19 3" xfId="43908"/>
    <cellStyle name="ColStyle6 6 19 4" xfId="43909"/>
    <cellStyle name="ColStyle6 6 19 5" xfId="43910"/>
    <cellStyle name="ColStyle6 6 2" xfId="43911"/>
    <cellStyle name="ColStyle6 6 2 10" xfId="43912"/>
    <cellStyle name="ColStyle6 6 2 11" xfId="43913"/>
    <cellStyle name="ColStyle6 6 2 2" xfId="43914"/>
    <cellStyle name="ColStyle6 6 2 2 2" xfId="43915"/>
    <cellStyle name="ColStyle6 6 2 2 2 2" xfId="43916"/>
    <cellStyle name="ColStyle6 6 2 2 2 3" xfId="43917"/>
    <cellStyle name="ColStyle6 6 2 2 3" xfId="43918"/>
    <cellStyle name="ColStyle6 6 2 2 4" xfId="43919"/>
    <cellStyle name="ColStyle6 6 2 3" xfId="43920"/>
    <cellStyle name="ColStyle6 6 2 3 2" xfId="43921"/>
    <cellStyle name="ColStyle6 6 2 3 2 2" xfId="43922"/>
    <cellStyle name="ColStyle6 6 2 3 2 3" xfId="43923"/>
    <cellStyle name="ColStyle6 6 2 3 3" xfId="43924"/>
    <cellStyle name="ColStyle6 6 2 3 4" xfId="43925"/>
    <cellStyle name="ColStyle6 6 2 4" xfId="43926"/>
    <cellStyle name="ColStyle6 6 2 4 2" xfId="43927"/>
    <cellStyle name="ColStyle6 6 2 4 3" xfId="43928"/>
    <cellStyle name="ColStyle6 6 2 5" xfId="43929"/>
    <cellStyle name="ColStyle6 6 2 5 2" xfId="43930"/>
    <cellStyle name="ColStyle6 6 2 5 3" xfId="43931"/>
    <cellStyle name="ColStyle6 6 2 6" xfId="43932"/>
    <cellStyle name="ColStyle6 6 2 6 2" xfId="43933"/>
    <cellStyle name="ColStyle6 6 2 7" xfId="43934"/>
    <cellStyle name="ColStyle6 6 2 8" xfId="43935"/>
    <cellStyle name="ColStyle6 6 2 9" xfId="43936"/>
    <cellStyle name="ColStyle6 6 20" xfId="43937"/>
    <cellStyle name="ColStyle6 6 20 2" xfId="43938"/>
    <cellStyle name="ColStyle6 6 20 2 2" xfId="43939"/>
    <cellStyle name="ColStyle6 6 20 2 3" xfId="43940"/>
    <cellStyle name="ColStyle6 6 20 3" xfId="43941"/>
    <cellStyle name="ColStyle6 6 20 4" xfId="43942"/>
    <cellStyle name="ColStyle6 6 20 5" xfId="43943"/>
    <cellStyle name="ColStyle6 6 21" xfId="43944"/>
    <cellStyle name="ColStyle6 6 21 2" xfId="43945"/>
    <cellStyle name="ColStyle6 6 21 2 2" xfId="43946"/>
    <cellStyle name="ColStyle6 6 21 2 3" xfId="43947"/>
    <cellStyle name="ColStyle6 6 21 3" xfId="43948"/>
    <cellStyle name="ColStyle6 6 21 4" xfId="43949"/>
    <cellStyle name="ColStyle6 6 21 5" xfId="43950"/>
    <cellStyle name="ColStyle6 6 22" xfId="43951"/>
    <cellStyle name="ColStyle6 6 22 2" xfId="43952"/>
    <cellStyle name="ColStyle6 6 22 2 2" xfId="43953"/>
    <cellStyle name="ColStyle6 6 22 2 3" xfId="43954"/>
    <cellStyle name="ColStyle6 6 22 3" xfId="43955"/>
    <cellStyle name="ColStyle6 6 22 4" xfId="43956"/>
    <cellStyle name="ColStyle6 6 23" xfId="43957"/>
    <cellStyle name="ColStyle6 6 23 2" xfId="43958"/>
    <cellStyle name="ColStyle6 6 23 3" xfId="43959"/>
    <cellStyle name="ColStyle6 6 24" xfId="43960"/>
    <cellStyle name="ColStyle6 6 24 2" xfId="43961"/>
    <cellStyle name="ColStyle6 6 24 3" xfId="43962"/>
    <cellStyle name="ColStyle6 6 25" xfId="43963"/>
    <cellStyle name="ColStyle6 6 25 2" xfId="43964"/>
    <cellStyle name="ColStyle6 6 25 3" xfId="43965"/>
    <cellStyle name="ColStyle6 6 26" xfId="43966"/>
    <cellStyle name="ColStyle6 6 26 2" xfId="43967"/>
    <cellStyle name="ColStyle6 6 27" xfId="43968"/>
    <cellStyle name="ColStyle6 6 27 2" xfId="43969"/>
    <cellStyle name="ColStyle6 6 28" xfId="43970"/>
    <cellStyle name="ColStyle6 6 29" xfId="43971"/>
    <cellStyle name="ColStyle6 6 3" xfId="43972"/>
    <cellStyle name="ColStyle6 6 3 10" xfId="43973"/>
    <cellStyle name="ColStyle6 6 3 2" xfId="43974"/>
    <cellStyle name="ColStyle6 6 3 2 2" xfId="43975"/>
    <cellStyle name="ColStyle6 6 3 2 2 2" xfId="43976"/>
    <cellStyle name="ColStyle6 6 3 2 2 3" xfId="43977"/>
    <cellStyle name="ColStyle6 6 3 2 3" xfId="43978"/>
    <cellStyle name="ColStyle6 6 3 2 4" xfId="43979"/>
    <cellStyle name="ColStyle6 6 3 3" xfId="43980"/>
    <cellStyle name="ColStyle6 6 3 3 2" xfId="43981"/>
    <cellStyle name="ColStyle6 6 3 3 3" xfId="43982"/>
    <cellStyle name="ColStyle6 6 3 4" xfId="43983"/>
    <cellStyle name="ColStyle6 6 3 4 2" xfId="43984"/>
    <cellStyle name="ColStyle6 6 3 5" xfId="43985"/>
    <cellStyle name="ColStyle6 6 3 5 2" xfId="43986"/>
    <cellStyle name="ColStyle6 6 3 6" xfId="43987"/>
    <cellStyle name="ColStyle6 6 3 7" xfId="43988"/>
    <cellStyle name="ColStyle6 6 3 8" xfId="43989"/>
    <cellStyle name="ColStyle6 6 3 9" xfId="43990"/>
    <cellStyle name="ColStyle6 6 30" xfId="43991"/>
    <cellStyle name="ColStyle6 6 31" xfId="43992"/>
    <cellStyle name="ColStyle6 6 32" xfId="43993"/>
    <cellStyle name="ColStyle6 6 4" xfId="43994"/>
    <cellStyle name="ColStyle6 6 4 2" xfId="43995"/>
    <cellStyle name="ColStyle6 6 4 2 2" xfId="43996"/>
    <cellStyle name="ColStyle6 6 4 2 3" xfId="43997"/>
    <cellStyle name="ColStyle6 6 4 3" xfId="43998"/>
    <cellStyle name="ColStyle6 6 4 3 2" xfId="43999"/>
    <cellStyle name="ColStyle6 6 4 4" xfId="44000"/>
    <cellStyle name="ColStyle6 6 4 4 2" xfId="44001"/>
    <cellStyle name="ColStyle6 6 4 5" xfId="44002"/>
    <cellStyle name="ColStyle6 6 4 6" xfId="44003"/>
    <cellStyle name="ColStyle6 6 4 7" xfId="44004"/>
    <cellStyle name="ColStyle6 6 4 8" xfId="44005"/>
    <cellStyle name="ColStyle6 6 4 9" xfId="44006"/>
    <cellStyle name="ColStyle6 6 5" xfId="44007"/>
    <cellStyle name="ColStyle6 6 5 2" xfId="44008"/>
    <cellStyle name="ColStyle6 6 5 2 2" xfId="44009"/>
    <cellStyle name="ColStyle6 6 5 2 3" xfId="44010"/>
    <cellStyle name="ColStyle6 6 5 3" xfId="44011"/>
    <cellStyle name="ColStyle6 6 5 3 2" xfId="44012"/>
    <cellStyle name="ColStyle6 6 5 4" xfId="44013"/>
    <cellStyle name="ColStyle6 6 5 4 2" xfId="44014"/>
    <cellStyle name="ColStyle6 6 5 5" xfId="44015"/>
    <cellStyle name="ColStyle6 6 5 6" xfId="44016"/>
    <cellStyle name="ColStyle6 6 5 7" xfId="44017"/>
    <cellStyle name="ColStyle6 6 5 8" xfId="44018"/>
    <cellStyle name="ColStyle6 6 5 9" xfId="44019"/>
    <cellStyle name="ColStyle6 6 6" xfId="44020"/>
    <cellStyle name="ColStyle6 6 6 2" xfId="44021"/>
    <cellStyle name="ColStyle6 6 6 2 2" xfId="44022"/>
    <cellStyle name="ColStyle6 6 6 2 3" xfId="44023"/>
    <cellStyle name="ColStyle6 6 6 3" xfId="44024"/>
    <cellStyle name="ColStyle6 6 6 3 2" xfId="44025"/>
    <cellStyle name="ColStyle6 6 6 4" xfId="44026"/>
    <cellStyle name="ColStyle6 6 6 4 2" xfId="44027"/>
    <cellStyle name="ColStyle6 6 6 5" xfId="44028"/>
    <cellStyle name="ColStyle6 6 6 6" xfId="44029"/>
    <cellStyle name="ColStyle6 6 6 7" xfId="44030"/>
    <cellStyle name="ColStyle6 6 6 8" xfId="44031"/>
    <cellStyle name="ColStyle6 6 6 9" xfId="44032"/>
    <cellStyle name="ColStyle6 6 7" xfId="44033"/>
    <cellStyle name="ColStyle6 6 7 2" xfId="44034"/>
    <cellStyle name="ColStyle6 6 7 2 2" xfId="44035"/>
    <cellStyle name="ColStyle6 6 7 2 3" xfId="44036"/>
    <cellStyle name="ColStyle6 6 7 3" xfId="44037"/>
    <cellStyle name="ColStyle6 6 7 4" xfId="44038"/>
    <cellStyle name="ColStyle6 6 7 5" xfId="44039"/>
    <cellStyle name="ColStyle6 6 8" xfId="44040"/>
    <cellStyle name="ColStyle6 6 8 2" xfId="44041"/>
    <cellStyle name="ColStyle6 6 8 2 2" xfId="44042"/>
    <cellStyle name="ColStyle6 6 8 2 3" xfId="44043"/>
    <cellStyle name="ColStyle6 6 8 3" xfId="44044"/>
    <cellStyle name="ColStyle6 6 8 4" xfId="44045"/>
    <cellStyle name="ColStyle6 6 8 5" xfId="44046"/>
    <cellStyle name="ColStyle6 6 9" xfId="44047"/>
    <cellStyle name="ColStyle6 6 9 2" xfId="44048"/>
    <cellStyle name="ColStyle6 6 9 2 2" xfId="44049"/>
    <cellStyle name="ColStyle6 6 9 2 3" xfId="44050"/>
    <cellStyle name="ColStyle6 6 9 3" xfId="44051"/>
    <cellStyle name="ColStyle6 6 9 4" xfId="44052"/>
    <cellStyle name="ColStyle6 6 9 5" xfId="44053"/>
    <cellStyle name="ColStyle6 7" xfId="44054"/>
    <cellStyle name="ColStyle6 7 10" xfId="44055"/>
    <cellStyle name="ColStyle6 7 10 2" xfId="44056"/>
    <cellStyle name="ColStyle6 7 10 2 2" xfId="44057"/>
    <cellStyle name="ColStyle6 7 10 2 3" xfId="44058"/>
    <cellStyle name="ColStyle6 7 10 3" xfId="44059"/>
    <cellStyle name="ColStyle6 7 10 4" xfId="44060"/>
    <cellStyle name="ColStyle6 7 10 5" xfId="44061"/>
    <cellStyle name="ColStyle6 7 11" xfId="44062"/>
    <cellStyle name="ColStyle6 7 11 2" xfId="44063"/>
    <cellStyle name="ColStyle6 7 11 2 2" xfId="44064"/>
    <cellStyle name="ColStyle6 7 11 2 3" xfId="44065"/>
    <cellStyle name="ColStyle6 7 11 3" xfId="44066"/>
    <cellStyle name="ColStyle6 7 11 4" xfId="44067"/>
    <cellStyle name="ColStyle6 7 11 5" xfId="44068"/>
    <cellStyle name="ColStyle6 7 12" xfId="44069"/>
    <cellStyle name="ColStyle6 7 12 2" xfId="44070"/>
    <cellStyle name="ColStyle6 7 12 2 2" xfId="44071"/>
    <cellStyle name="ColStyle6 7 12 2 3" xfId="44072"/>
    <cellStyle name="ColStyle6 7 12 3" xfId="44073"/>
    <cellStyle name="ColStyle6 7 12 4" xfId="44074"/>
    <cellStyle name="ColStyle6 7 12 5" xfId="44075"/>
    <cellStyle name="ColStyle6 7 13" xfId="44076"/>
    <cellStyle name="ColStyle6 7 13 2" xfId="44077"/>
    <cellStyle name="ColStyle6 7 13 2 2" xfId="44078"/>
    <cellStyle name="ColStyle6 7 13 2 3" xfId="44079"/>
    <cellStyle name="ColStyle6 7 13 3" xfId="44080"/>
    <cellStyle name="ColStyle6 7 13 4" xfId="44081"/>
    <cellStyle name="ColStyle6 7 13 5" xfId="44082"/>
    <cellStyle name="ColStyle6 7 14" xfId="44083"/>
    <cellStyle name="ColStyle6 7 14 2" xfId="44084"/>
    <cellStyle name="ColStyle6 7 14 2 2" xfId="44085"/>
    <cellStyle name="ColStyle6 7 14 2 3" xfId="44086"/>
    <cellStyle name="ColStyle6 7 14 3" xfId="44087"/>
    <cellStyle name="ColStyle6 7 14 4" xfId="44088"/>
    <cellStyle name="ColStyle6 7 14 5" xfId="44089"/>
    <cellStyle name="ColStyle6 7 15" xfId="44090"/>
    <cellStyle name="ColStyle6 7 15 2" xfId="44091"/>
    <cellStyle name="ColStyle6 7 15 2 2" xfId="44092"/>
    <cellStyle name="ColStyle6 7 15 2 3" xfId="44093"/>
    <cellStyle name="ColStyle6 7 15 3" xfId="44094"/>
    <cellStyle name="ColStyle6 7 15 4" xfId="44095"/>
    <cellStyle name="ColStyle6 7 15 5" xfId="44096"/>
    <cellStyle name="ColStyle6 7 16" xfId="44097"/>
    <cellStyle name="ColStyle6 7 16 2" xfId="44098"/>
    <cellStyle name="ColStyle6 7 16 2 2" xfId="44099"/>
    <cellStyle name="ColStyle6 7 16 2 3" xfId="44100"/>
    <cellStyle name="ColStyle6 7 16 3" xfId="44101"/>
    <cellStyle name="ColStyle6 7 16 4" xfId="44102"/>
    <cellStyle name="ColStyle6 7 16 5" xfId="44103"/>
    <cellStyle name="ColStyle6 7 17" xfId="44104"/>
    <cellStyle name="ColStyle6 7 17 2" xfId="44105"/>
    <cellStyle name="ColStyle6 7 17 2 2" xfId="44106"/>
    <cellStyle name="ColStyle6 7 17 2 3" xfId="44107"/>
    <cellStyle name="ColStyle6 7 17 3" xfId="44108"/>
    <cellStyle name="ColStyle6 7 17 4" xfId="44109"/>
    <cellStyle name="ColStyle6 7 17 5" xfId="44110"/>
    <cellStyle name="ColStyle6 7 18" xfId="44111"/>
    <cellStyle name="ColStyle6 7 18 2" xfId="44112"/>
    <cellStyle name="ColStyle6 7 18 2 2" xfId="44113"/>
    <cellStyle name="ColStyle6 7 18 2 3" xfId="44114"/>
    <cellStyle name="ColStyle6 7 18 3" xfId="44115"/>
    <cellStyle name="ColStyle6 7 18 4" xfId="44116"/>
    <cellStyle name="ColStyle6 7 18 5" xfId="44117"/>
    <cellStyle name="ColStyle6 7 19" xfId="44118"/>
    <cellStyle name="ColStyle6 7 19 2" xfId="44119"/>
    <cellStyle name="ColStyle6 7 19 2 2" xfId="44120"/>
    <cellStyle name="ColStyle6 7 19 2 3" xfId="44121"/>
    <cellStyle name="ColStyle6 7 19 3" xfId="44122"/>
    <cellStyle name="ColStyle6 7 19 4" xfId="44123"/>
    <cellStyle name="ColStyle6 7 19 5" xfId="44124"/>
    <cellStyle name="ColStyle6 7 2" xfId="44125"/>
    <cellStyle name="ColStyle6 7 2 10" xfId="44126"/>
    <cellStyle name="ColStyle6 7 2 11" xfId="44127"/>
    <cellStyle name="ColStyle6 7 2 2" xfId="44128"/>
    <cellStyle name="ColStyle6 7 2 2 2" xfId="44129"/>
    <cellStyle name="ColStyle6 7 2 2 2 2" xfId="44130"/>
    <cellStyle name="ColStyle6 7 2 2 2 3" xfId="44131"/>
    <cellStyle name="ColStyle6 7 2 2 3" xfId="44132"/>
    <cellStyle name="ColStyle6 7 2 2 4" xfId="44133"/>
    <cellStyle name="ColStyle6 7 2 3" xfId="44134"/>
    <cellStyle name="ColStyle6 7 2 3 2" xfId="44135"/>
    <cellStyle name="ColStyle6 7 2 3 2 2" xfId="44136"/>
    <cellStyle name="ColStyle6 7 2 3 2 3" xfId="44137"/>
    <cellStyle name="ColStyle6 7 2 3 3" xfId="44138"/>
    <cellStyle name="ColStyle6 7 2 3 4" xfId="44139"/>
    <cellStyle name="ColStyle6 7 2 4" xfId="44140"/>
    <cellStyle name="ColStyle6 7 2 4 2" xfId="44141"/>
    <cellStyle name="ColStyle6 7 2 4 3" xfId="44142"/>
    <cellStyle name="ColStyle6 7 2 5" xfId="44143"/>
    <cellStyle name="ColStyle6 7 2 5 2" xfId="44144"/>
    <cellStyle name="ColStyle6 7 2 5 3" xfId="44145"/>
    <cellStyle name="ColStyle6 7 2 6" xfId="44146"/>
    <cellStyle name="ColStyle6 7 2 6 2" xfId="44147"/>
    <cellStyle name="ColStyle6 7 2 7" xfId="44148"/>
    <cellStyle name="ColStyle6 7 2 8" xfId="44149"/>
    <cellStyle name="ColStyle6 7 2 9" xfId="44150"/>
    <cellStyle name="ColStyle6 7 20" xfId="44151"/>
    <cellStyle name="ColStyle6 7 20 2" xfId="44152"/>
    <cellStyle name="ColStyle6 7 20 2 2" xfId="44153"/>
    <cellStyle name="ColStyle6 7 20 2 3" xfId="44154"/>
    <cellStyle name="ColStyle6 7 20 3" xfId="44155"/>
    <cellStyle name="ColStyle6 7 20 4" xfId="44156"/>
    <cellStyle name="ColStyle6 7 20 5" xfId="44157"/>
    <cellStyle name="ColStyle6 7 21" xfId="44158"/>
    <cellStyle name="ColStyle6 7 21 2" xfId="44159"/>
    <cellStyle name="ColStyle6 7 21 2 2" xfId="44160"/>
    <cellStyle name="ColStyle6 7 21 2 3" xfId="44161"/>
    <cellStyle name="ColStyle6 7 21 3" xfId="44162"/>
    <cellStyle name="ColStyle6 7 21 4" xfId="44163"/>
    <cellStyle name="ColStyle6 7 21 5" xfId="44164"/>
    <cellStyle name="ColStyle6 7 22" xfId="44165"/>
    <cellStyle name="ColStyle6 7 22 2" xfId="44166"/>
    <cellStyle name="ColStyle6 7 22 2 2" xfId="44167"/>
    <cellStyle name="ColStyle6 7 22 2 3" xfId="44168"/>
    <cellStyle name="ColStyle6 7 22 3" xfId="44169"/>
    <cellStyle name="ColStyle6 7 22 4" xfId="44170"/>
    <cellStyle name="ColStyle6 7 23" xfId="44171"/>
    <cellStyle name="ColStyle6 7 23 2" xfId="44172"/>
    <cellStyle name="ColStyle6 7 23 3" xfId="44173"/>
    <cellStyle name="ColStyle6 7 24" xfId="44174"/>
    <cellStyle name="ColStyle6 7 24 2" xfId="44175"/>
    <cellStyle name="ColStyle6 7 24 3" xfId="44176"/>
    <cellStyle name="ColStyle6 7 25" xfId="44177"/>
    <cellStyle name="ColStyle6 7 25 2" xfId="44178"/>
    <cellStyle name="ColStyle6 7 25 3" xfId="44179"/>
    <cellStyle name="ColStyle6 7 26" xfId="44180"/>
    <cellStyle name="ColStyle6 7 26 2" xfId="44181"/>
    <cellStyle name="ColStyle6 7 27" xfId="44182"/>
    <cellStyle name="ColStyle6 7 27 2" xfId="44183"/>
    <cellStyle name="ColStyle6 7 28" xfId="44184"/>
    <cellStyle name="ColStyle6 7 29" xfId="44185"/>
    <cellStyle name="ColStyle6 7 3" xfId="44186"/>
    <cellStyle name="ColStyle6 7 3 10" xfId="44187"/>
    <cellStyle name="ColStyle6 7 3 2" xfId="44188"/>
    <cellStyle name="ColStyle6 7 3 2 2" xfId="44189"/>
    <cellStyle name="ColStyle6 7 3 2 2 2" xfId="44190"/>
    <cellStyle name="ColStyle6 7 3 2 2 3" xfId="44191"/>
    <cellStyle name="ColStyle6 7 3 2 3" xfId="44192"/>
    <cellStyle name="ColStyle6 7 3 2 4" xfId="44193"/>
    <cellStyle name="ColStyle6 7 3 3" xfId="44194"/>
    <cellStyle name="ColStyle6 7 3 3 2" xfId="44195"/>
    <cellStyle name="ColStyle6 7 3 3 3" xfId="44196"/>
    <cellStyle name="ColStyle6 7 3 4" xfId="44197"/>
    <cellStyle name="ColStyle6 7 3 4 2" xfId="44198"/>
    <cellStyle name="ColStyle6 7 3 5" xfId="44199"/>
    <cellStyle name="ColStyle6 7 3 5 2" xfId="44200"/>
    <cellStyle name="ColStyle6 7 3 6" xfId="44201"/>
    <cellStyle name="ColStyle6 7 3 7" xfId="44202"/>
    <cellStyle name="ColStyle6 7 3 8" xfId="44203"/>
    <cellStyle name="ColStyle6 7 3 9" xfId="44204"/>
    <cellStyle name="ColStyle6 7 30" xfId="44205"/>
    <cellStyle name="ColStyle6 7 31" xfId="44206"/>
    <cellStyle name="ColStyle6 7 32" xfId="44207"/>
    <cellStyle name="ColStyle6 7 4" xfId="44208"/>
    <cellStyle name="ColStyle6 7 4 2" xfId="44209"/>
    <cellStyle name="ColStyle6 7 4 2 2" xfId="44210"/>
    <cellStyle name="ColStyle6 7 4 2 3" xfId="44211"/>
    <cellStyle name="ColStyle6 7 4 3" xfId="44212"/>
    <cellStyle name="ColStyle6 7 4 3 2" xfId="44213"/>
    <cellStyle name="ColStyle6 7 4 4" xfId="44214"/>
    <cellStyle name="ColStyle6 7 4 4 2" xfId="44215"/>
    <cellStyle name="ColStyle6 7 4 5" xfId="44216"/>
    <cellStyle name="ColStyle6 7 4 6" xfId="44217"/>
    <cellStyle name="ColStyle6 7 4 7" xfId="44218"/>
    <cellStyle name="ColStyle6 7 4 8" xfId="44219"/>
    <cellStyle name="ColStyle6 7 4 9" xfId="44220"/>
    <cellStyle name="ColStyle6 7 5" xfId="44221"/>
    <cellStyle name="ColStyle6 7 5 2" xfId="44222"/>
    <cellStyle name="ColStyle6 7 5 2 2" xfId="44223"/>
    <cellStyle name="ColStyle6 7 5 2 3" xfId="44224"/>
    <cellStyle name="ColStyle6 7 5 3" xfId="44225"/>
    <cellStyle name="ColStyle6 7 5 3 2" xfId="44226"/>
    <cellStyle name="ColStyle6 7 5 4" xfId="44227"/>
    <cellStyle name="ColStyle6 7 5 4 2" xfId="44228"/>
    <cellStyle name="ColStyle6 7 5 5" xfId="44229"/>
    <cellStyle name="ColStyle6 7 5 6" xfId="44230"/>
    <cellStyle name="ColStyle6 7 5 7" xfId="44231"/>
    <cellStyle name="ColStyle6 7 5 8" xfId="44232"/>
    <cellStyle name="ColStyle6 7 5 9" xfId="44233"/>
    <cellStyle name="ColStyle6 7 6" xfId="44234"/>
    <cellStyle name="ColStyle6 7 6 2" xfId="44235"/>
    <cellStyle name="ColStyle6 7 6 2 2" xfId="44236"/>
    <cellStyle name="ColStyle6 7 6 2 3" xfId="44237"/>
    <cellStyle name="ColStyle6 7 6 3" xfId="44238"/>
    <cellStyle name="ColStyle6 7 6 3 2" xfId="44239"/>
    <cellStyle name="ColStyle6 7 6 4" xfId="44240"/>
    <cellStyle name="ColStyle6 7 6 4 2" xfId="44241"/>
    <cellStyle name="ColStyle6 7 6 5" xfId="44242"/>
    <cellStyle name="ColStyle6 7 6 6" xfId="44243"/>
    <cellStyle name="ColStyle6 7 6 7" xfId="44244"/>
    <cellStyle name="ColStyle6 7 6 8" xfId="44245"/>
    <cellStyle name="ColStyle6 7 6 9" xfId="44246"/>
    <cellStyle name="ColStyle6 7 7" xfId="44247"/>
    <cellStyle name="ColStyle6 7 7 2" xfId="44248"/>
    <cellStyle name="ColStyle6 7 7 2 2" xfId="44249"/>
    <cellStyle name="ColStyle6 7 7 2 3" xfId="44250"/>
    <cellStyle name="ColStyle6 7 7 3" xfId="44251"/>
    <cellStyle name="ColStyle6 7 7 4" xfId="44252"/>
    <cellStyle name="ColStyle6 7 7 5" xfId="44253"/>
    <cellStyle name="ColStyle6 7 8" xfId="44254"/>
    <cellStyle name="ColStyle6 7 8 2" xfId="44255"/>
    <cellStyle name="ColStyle6 7 8 2 2" xfId="44256"/>
    <cellStyle name="ColStyle6 7 8 2 3" xfId="44257"/>
    <cellStyle name="ColStyle6 7 8 3" xfId="44258"/>
    <cellStyle name="ColStyle6 7 8 4" xfId="44259"/>
    <cellStyle name="ColStyle6 7 8 5" xfId="44260"/>
    <cellStyle name="ColStyle6 7 9" xfId="44261"/>
    <cellStyle name="ColStyle6 7 9 2" xfId="44262"/>
    <cellStyle name="ColStyle6 7 9 2 2" xfId="44263"/>
    <cellStyle name="ColStyle6 7 9 2 3" xfId="44264"/>
    <cellStyle name="ColStyle6 7 9 3" xfId="44265"/>
    <cellStyle name="ColStyle6 7 9 4" xfId="44266"/>
    <cellStyle name="ColStyle6 7 9 5" xfId="44267"/>
    <cellStyle name="ColStyle6 8" xfId="44268"/>
    <cellStyle name="ColStyle6 8 10" xfId="44269"/>
    <cellStyle name="ColStyle6 8 11" xfId="44270"/>
    <cellStyle name="ColStyle6 8 12" xfId="44271"/>
    <cellStyle name="ColStyle6 8 13" xfId="44272"/>
    <cellStyle name="ColStyle6 8 2" xfId="44273"/>
    <cellStyle name="ColStyle6 8 2 2" xfId="44274"/>
    <cellStyle name="ColStyle6 8 2 2 2" xfId="44275"/>
    <cellStyle name="ColStyle6 8 2 2 2 2" xfId="44276"/>
    <cellStyle name="ColStyle6 8 2 2 2 3" xfId="44277"/>
    <cellStyle name="ColStyle6 8 2 2 3" xfId="44278"/>
    <cellStyle name="ColStyle6 8 2 2 4" xfId="44279"/>
    <cellStyle name="ColStyle6 8 2 3" xfId="44280"/>
    <cellStyle name="ColStyle6 8 2 3 2" xfId="44281"/>
    <cellStyle name="ColStyle6 8 2 3 3" xfId="44282"/>
    <cellStyle name="ColStyle6 8 2 4" xfId="44283"/>
    <cellStyle name="ColStyle6 8 2 4 2" xfId="44284"/>
    <cellStyle name="ColStyle6 8 2 4 3" xfId="44285"/>
    <cellStyle name="ColStyle6 8 2 5" xfId="44286"/>
    <cellStyle name="ColStyle6 8 2 5 2" xfId="44287"/>
    <cellStyle name="ColStyle6 8 2 6" xfId="44288"/>
    <cellStyle name="ColStyle6 8 2 7" xfId="44289"/>
    <cellStyle name="ColStyle6 8 2 8" xfId="44290"/>
    <cellStyle name="ColStyle6 8 2 9" xfId="44291"/>
    <cellStyle name="ColStyle6 8 3" xfId="44292"/>
    <cellStyle name="ColStyle6 8 3 2" xfId="44293"/>
    <cellStyle name="ColStyle6 8 3 2 2" xfId="44294"/>
    <cellStyle name="ColStyle6 8 3 2 3" xfId="44295"/>
    <cellStyle name="ColStyle6 8 3 3" xfId="44296"/>
    <cellStyle name="ColStyle6 8 3 3 2" xfId="44297"/>
    <cellStyle name="ColStyle6 8 3 4" xfId="44298"/>
    <cellStyle name="ColStyle6 8 3 4 2" xfId="44299"/>
    <cellStyle name="ColStyle6 8 3 5" xfId="44300"/>
    <cellStyle name="ColStyle6 8 3 6" xfId="44301"/>
    <cellStyle name="ColStyle6 8 3 7" xfId="44302"/>
    <cellStyle name="ColStyle6 8 3 8" xfId="44303"/>
    <cellStyle name="ColStyle6 8 4" xfId="44304"/>
    <cellStyle name="ColStyle6 8 4 2" xfId="44305"/>
    <cellStyle name="ColStyle6 8 4 2 2" xfId="44306"/>
    <cellStyle name="ColStyle6 8 4 3" xfId="44307"/>
    <cellStyle name="ColStyle6 8 4 3 2" xfId="44308"/>
    <cellStyle name="ColStyle6 8 4 4" xfId="44309"/>
    <cellStyle name="ColStyle6 8 4 5" xfId="44310"/>
    <cellStyle name="ColStyle6 8 4 6" xfId="44311"/>
    <cellStyle name="ColStyle6 8 5" xfId="44312"/>
    <cellStyle name="ColStyle6 8 5 2" xfId="44313"/>
    <cellStyle name="ColStyle6 8 5 2 2" xfId="44314"/>
    <cellStyle name="ColStyle6 8 5 3" xfId="44315"/>
    <cellStyle name="ColStyle6 8 5 3 2" xfId="44316"/>
    <cellStyle name="ColStyle6 8 5 4" xfId="44317"/>
    <cellStyle name="ColStyle6 8 5 5" xfId="44318"/>
    <cellStyle name="ColStyle6 8 5 6" xfId="44319"/>
    <cellStyle name="ColStyle6 8 5 7" xfId="44320"/>
    <cellStyle name="ColStyle6 8 6" xfId="44321"/>
    <cellStyle name="ColStyle6 8 6 2" xfId="44322"/>
    <cellStyle name="ColStyle6 8 6 2 2" xfId="44323"/>
    <cellStyle name="ColStyle6 8 6 3" xfId="44324"/>
    <cellStyle name="ColStyle6 8 6 3 2" xfId="44325"/>
    <cellStyle name="ColStyle6 8 6 4" xfId="44326"/>
    <cellStyle name="ColStyle6 8 6 5" xfId="44327"/>
    <cellStyle name="ColStyle6 8 6 6" xfId="44328"/>
    <cellStyle name="ColStyle6 8 6 7" xfId="44329"/>
    <cellStyle name="ColStyle6 8 7" xfId="44330"/>
    <cellStyle name="ColStyle6 8 7 2" xfId="44331"/>
    <cellStyle name="ColStyle6 8 7 3" xfId="44332"/>
    <cellStyle name="ColStyle6 8 8" xfId="44333"/>
    <cellStyle name="ColStyle6 8 8 2" xfId="44334"/>
    <cellStyle name="ColStyle6 8 9" xfId="44335"/>
    <cellStyle name="ColStyle6 8 9 2" xfId="44336"/>
    <cellStyle name="ColStyle6 9" xfId="44337"/>
    <cellStyle name="ColStyle6 9 10" xfId="44338"/>
    <cellStyle name="ColStyle6 9 11" xfId="44339"/>
    <cellStyle name="ColStyle6 9 12" xfId="44340"/>
    <cellStyle name="ColStyle6 9 13" xfId="44341"/>
    <cellStyle name="ColStyle6 9 2" xfId="44342"/>
    <cellStyle name="ColStyle6 9 2 2" xfId="44343"/>
    <cellStyle name="ColStyle6 9 2 2 2" xfId="44344"/>
    <cellStyle name="ColStyle6 9 2 2 2 2" xfId="44345"/>
    <cellStyle name="ColStyle6 9 2 2 2 3" xfId="44346"/>
    <cellStyle name="ColStyle6 9 2 2 3" xfId="44347"/>
    <cellStyle name="ColStyle6 9 2 2 4" xfId="44348"/>
    <cellStyle name="ColStyle6 9 2 3" xfId="44349"/>
    <cellStyle name="ColStyle6 9 2 3 2" xfId="44350"/>
    <cellStyle name="ColStyle6 9 2 3 3" xfId="44351"/>
    <cellStyle name="ColStyle6 9 2 4" xfId="44352"/>
    <cellStyle name="ColStyle6 9 2 4 2" xfId="44353"/>
    <cellStyle name="ColStyle6 9 2 4 3" xfId="44354"/>
    <cellStyle name="ColStyle6 9 2 5" xfId="44355"/>
    <cellStyle name="ColStyle6 9 2 5 2" xfId="44356"/>
    <cellStyle name="ColStyle6 9 2 6" xfId="44357"/>
    <cellStyle name="ColStyle6 9 2 7" xfId="44358"/>
    <cellStyle name="ColStyle6 9 2 8" xfId="44359"/>
    <cellStyle name="ColStyle6 9 2 9" xfId="44360"/>
    <cellStyle name="ColStyle6 9 3" xfId="44361"/>
    <cellStyle name="ColStyle6 9 3 2" xfId="44362"/>
    <cellStyle name="ColStyle6 9 3 2 2" xfId="44363"/>
    <cellStyle name="ColStyle6 9 3 2 3" xfId="44364"/>
    <cellStyle name="ColStyle6 9 3 3" xfId="44365"/>
    <cellStyle name="ColStyle6 9 3 3 2" xfId="44366"/>
    <cellStyle name="ColStyle6 9 3 4" xfId="44367"/>
    <cellStyle name="ColStyle6 9 3 4 2" xfId="44368"/>
    <cellStyle name="ColStyle6 9 3 5" xfId="44369"/>
    <cellStyle name="ColStyle6 9 3 6" xfId="44370"/>
    <cellStyle name="ColStyle6 9 3 7" xfId="44371"/>
    <cellStyle name="ColStyle6 9 3 8" xfId="44372"/>
    <cellStyle name="ColStyle6 9 4" xfId="44373"/>
    <cellStyle name="ColStyle6 9 4 2" xfId="44374"/>
    <cellStyle name="ColStyle6 9 4 2 2" xfId="44375"/>
    <cellStyle name="ColStyle6 9 4 3" xfId="44376"/>
    <cellStyle name="ColStyle6 9 4 3 2" xfId="44377"/>
    <cellStyle name="ColStyle6 9 4 4" xfId="44378"/>
    <cellStyle name="ColStyle6 9 4 5" xfId="44379"/>
    <cellStyle name="ColStyle6 9 4 6" xfId="44380"/>
    <cellStyle name="ColStyle6 9 5" xfId="44381"/>
    <cellStyle name="ColStyle6 9 5 2" xfId="44382"/>
    <cellStyle name="ColStyle6 9 5 2 2" xfId="44383"/>
    <cellStyle name="ColStyle6 9 5 3" xfId="44384"/>
    <cellStyle name="ColStyle6 9 5 3 2" xfId="44385"/>
    <cellStyle name="ColStyle6 9 5 4" xfId="44386"/>
    <cellStyle name="ColStyle6 9 5 5" xfId="44387"/>
    <cellStyle name="ColStyle6 9 5 6" xfId="44388"/>
    <cellStyle name="ColStyle6 9 5 7" xfId="44389"/>
    <cellStyle name="ColStyle6 9 6" xfId="44390"/>
    <cellStyle name="ColStyle6 9 6 2" xfId="44391"/>
    <cellStyle name="ColStyle6 9 6 2 2" xfId="44392"/>
    <cellStyle name="ColStyle6 9 6 3" xfId="44393"/>
    <cellStyle name="ColStyle6 9 6 3 2" xfId="44394"/>
    <cellStyle name="ColStyle6 9 6 4" xfId="44395"/>
    <cellStyle name="ColStyle6 9 6 5" xfId="44396"/>
    <cellStyle name="ColStyle6 9 6 6" xfId="44397"/>
    <cellStyle name="ColStyle6 9 6 7" xfId="44398"/>
    <cellStyle name="ColStyle6 9 7" xfId="44399"/>
    <cellStyle name="ColStyle6 9 7 2" xfId="44400"/>
    <cellStyle name="ColStyle6 9 7 3" xfId="44401"/>
    <cellStyle name="ColStyle6 9 8" xfId="44402"/>
    <cellStyle name="ColStyle6 9 8 2" xfId="44403"/>
    <cellStyle name="ColStyle6 9 9" xfId="44404"/>
    <cellStyle name="ColStyle6 9 9 2" xfId="44405"/>
    <cellStyle name="ColStyle7" xfId="44406"/>
    <cellStyle name="ColStyle7 10" xfId="44407"/>
    <cellStyle name="ColStyle7 10 10" xfId="44408"/>
    <cellStyle name="ColStyle7 10 11" xfId="44409"/>
    <cellStyle name="ColStyle7 10 12" xfId="44410"/>
    <cellStyle name="ColStyle7 10 13" xfId="44411"/>
    <cellStyle name="ColStyle7 10 2" xfId="44412"/>
    <cellStyle name="ColStyle7 10 2 2" xfId="44413"/>
    <cellStyle name="ColStyle7 10 2 2 2" xfId="44414"/>
    <cellStyle name="ColStyle7 10 2 2 2 2" xfId="44415"/>
    <cellStyle name="ColStyle7 10 2 2 2 3" xfId="44416"/>
    <cellStyle name="ColStyle7 10 2 2 3" xfId="44417"/>
    <cellStyle name="ColStyle7 10 2 2 4" xfId="44418"/>
    <cellStyle name="ColStyle7 10 2 3" xfId="44419"/>
    <cellStyle name="ColStyle7 10 2 3 2" xfId="44420"/>
    <cellStyle name="ColStyle7 10 2 3 3" xfId="44421"/>
    <cellStyle name="ColStyle7 10 2 4" xfId="44422"/>
    <cellStyle name="ColStyle7 10 2 4 2" xfId="44423"/>
    <cellStyle name="ColStyle7 10 2 4 3" xfId="44424"/>
    <cellStyle name="ColStyle7 10 2 5" xfId="44425"/>
    <cellStyle name="ColStyle7 10 2 5 2" xfId="44426"/>
    <cellStyle name="ColStyle7 10 2 6" xfId="44427"/>
    <cellStyle name="ColStyle7 10 2 7" xfId="44428"/>
    <cellStyle name="ColStyle7 10 2 8" xfId="44429"/>
    <cellStyle name="ColStyle7 10 2 9" xfId="44430"/>
    <cellStyle name="ColStyle7 10 3" xfId="44431"/>
    <cellStyle name="ColStyle7 10 3 2" xfId="44432"/>
    <cellStyle name="ColStyle7 10 3 2 2" xfId="44433"/>
    <cellStyle name="ColStyle7 10 3 2 3" xfId="44434"/>
    <cellStyle name="ColStyle7 10 3 3" xfId="44435"/>
    <cellStyle name="ColStyle7 10 3 3 2" xfId="44436"/>
    <cellStyle name="ColStyle7 10 3 4" xfId="44437"/>
    <cellStyle name="ColStyle7 10 3 4 2" xfId="44438"/>
    <cellStyle name="ColStyle7 10 3 5" xfId="44439"/>
    <cellStyle name="ColStyle7 10 3 6" xfId="44440"/>
    <cellStyle name="ColStyle7 10 3 7" xfId="44441"/>
    <cellStyle name="ColStyle7 10 3 8" xfId="44442"/>
    <cellStyle name="ColStyle7 10 4" xfId="44443"/>
    <cellStyle name="ColStyle7 10 4 2" xfId="44444"/>
    <cellStyle name="ColStyle7 10 4 2 2" xfId="44445"/>
    <cellStyle name="ColStyle7 10 4 3" xfId="44446"/>
    <cellStyle name="ColStyle7 10 4 3 2" xfId="44447"/>
    <cellStyle name="ColStyle7 10 4 4" xfId="44448"/>
    <cellStyle name="ColStyle7 10 4 5" xfId="44449"/>
    <cellStyle name="ColStyle7 10 4 6" xfId="44450"/>
    <cellStyle name="ColStyle7 10 5" xfId="44451"/>
    <cellStyle name="ColStyle7 10 5 2" xfId="44452"/>
    <cellStyle name="ColStyle7 10 5 2 2" xfId="44453"/>
    <cellStyle name="ColStyle7 10 5 3" xfId="44454"/>
    <cellStyle name="ColStyle7 10 5 3 2" xfId="44455"/>
    <cellStyle name="ColStyle7 10 5 4" xfId="44456"/>
    <cellStyle name="ColStyle7 10 5 5" xfId="44457"/>
    <cellStyle name="ColStyle7 10 5 6" xfId="44458"/>
    <cellStyle name="ColStyle7 10 5 7" xfId="44459"/>
    <cellStyle name="ColStyle7 10 6" xfId="44460"/>
    <cellStyle name="ColStyle7 10 6 2" xfId="44461"/>
    <cellStyle name="ColStyle7 10 6 2 2" xfId="44462"/>
    <cellStyle name="ColStyle7 10 6 3" xfId="44463"/>
    <cellStyle name="ColStyle7 10 6 3 2" xfId="44464"/>
    <cellStyle name="ColStyle7 10 6 4" xfId="44465"/>
    <cellStyle name="ColStyle7 10 6 5" xfId="44466"/>
    <cellStyle name="ColStyle7 10 6 6" xfId="44467"/>
    <cellStyle name="ColStyle7 10 6 7" xfId="44468"/>
    <cellStyle name="ColStyle7 10 7" xfId="44469"/>
    <cellStyle name="ColStyle7 10 7 2" xfId="44470"/>
    <cellStyle name="ColStyle7 10 7 3" xfId="44471"/>
    <cellStyle name="ColStyle7 10 8" xfId="44472"/>
    <cellStyle name="ColStyle7 10 8 2" xfId="44473"/>
    <cellStyle name="ColStyle7 10 9" xfId="44474"/>
    <cellStyle name="ColStyle7 10 9 2" xfId="44475"/>
    <cellStyle name="ColStyle7 11" xfId="44476"/>
    <cellStyle name="ColStyle7 11 10" xfId="44477"/>
    <cellStyle name="ColStyle7 11 11" xfId="44478"/>
    <cellStyle name="ColStyle7 11 12" xfId="44479"/>
    <cellStyle name="ColStyle7 11 13" xfId="44480"/>
    <cellStyle name="ColStyle7 11 2" xfId="44481"/>
    <cellStyle name="ColStyle7 11 2 2" xfId="44482"/>
    <cellStyle name="ColStyle7 11 2 2 2" xfId="44483"/>
    <cellStyle name="ColStyle7 11 2 2 2 2" xfId="44484"/>
    <cellStyle name="ColStyle7 11 2 2 2 3" xfId="44485"/>
    <cellStyle name="ColStyle7 11 2 2 3" xfId="44486"/>
    <cellStyle name="ColStyle7 11 2 2 4" xfId="44487"/>
    <cellStyle name="ColStyle7 11 2 3" xfId="44488"/>
    <cellStyle name="ColStyle7 11 2 3 2" xfId="44489"/>
    <cellStyle name="ColStyle7 11 2 3 3" xfId="44490"/>
    <cellStyle name="ColStyle7 11 2 4" xfId="44491"/>
    <cellStyle name="ColStyle7 11 2 4 2" xfId="44492"/>
    <cellStyle name="ColStyle7 11 2 4 3" xfId="44493"/>
    <cellStyle name="ColStyle7 11 2 5" xfId="44494"/>
    <cellStyle name="ColStyle7 11 2 5 2" xfId="44495"/>
    <cellStyle name="ColStyle7 11 2 6" xfId="44496"/>
    <cellStyle name="ColStyle7 11 2 7" xfId="44497"/>
    <cellStyle name="ColStyle7 11 2 8" xfId="44498"/>
    <cellStyle name="ColStyle7 11 2 9" xfId="44499"/>
    <cellStyle name="ColStyle7 11 3" xfId="44500"/>
    <cellStyle name="ColStyle7 11 3 2" xfId="44501"/>
    <cellStyle name="ColStyle7 11 3 2 2" xfId="44502"/>
    <cellStyle name="ColStyle7 11 3 2 3" xfId="44503"/>
    <cellStyle name="ColStyle7 11 3 3" xfId="44504"/>
    <cellStyle name="ColStyle7 11 3 3 2" xfId="44505"/>
    <cellStyle name="ColStyle7 11 3 4" xfId="44506"/>
    <cellStyle name="ColStyle7 11 3 4 2" xfId="44507"/>
    <cellStyle name="ColStyle7 11 3 5" xfId="44508"/>
    <cellStyle name="ColStyle7 11 3 6" xfId="44509"/>
    <cellStyle name="ColStyle7 11 3 7" xfId="44510"/>
    <cellStyle name="ColStyle7 11 3 8" xfId="44511"/>
    <cellStyle name="ColStyle7 11 4" xfId="44512"/>
    <cellStyle name="ColStyle7 11 4 2" xfId="44513"/>
    <cellStyle name="ColStyle7 11 4 2 2" xfId="44514"/>
    <cellStyle name="ColStyle7 11 4 3" xfId="44515"/>
    <cellStyle name="ColStyle7 11 4 3 2" xfId="44516"/>
    <cellStyle name="ColStyle7 11 4 4" xfId="44517"/>
    <cellStyle name="ColStyle7 11 4 5" xfId="44518"/>
    <cellStyle name="ColStyle7 11 4 6" xfId="44519"/>
    <cellStyle name="ColStyle7 11 5" xfId="44520"/>
    <cellStyle name="ColStyle7 11 5 2" xfId="44521"/>
    <cellStyle name="ColStyle7 11 5 2 2" xfId="44522"/>
    <cellStyle name="ColStyle7 11 5 3" xfId="44523"/>
    <cellStyle name="ColStyle7 11 5 3 2" xfId="44524"/>
    <cellStyle name="ColStyle7 11 5 4" xfId="44525"/>
    <cellStyle name="ColStyle7 11 5 5" xfId="44526"/>
    <cellStyle name="ColStyle7 11 5 6" xfId="44527"/>
    <cellStyle name="ColStyle7 11 5 7" xfId="44528"/>
    <cellStyle name="ColStyle7 11 6" xfId="44529"/>
    <cellStyle name="ColStyle7 11 6 2" xfId="44530"/>
    <cellStyle name="ColStyle7 11 6 2 2" xfId="44531"/>
    <cellStyle name="ColStyle7 11 6 3" xfId="44532"/>
    <cellStyle name="ColStyle7 11 6 3 2" xfId="44533"/>
    <cellStyle name="ColStyle7 11 6 4" xfId="44534"/>
    <cellStyle name="ColStyle7 11 6 5" xfId="44535"/>
    <cellStyle name="ColStyle7 11 6 6" xfId="44536"/>
    <cellStyle name="ColStyle7 11 6 7" xfId="44537"/>
    <cellStyle name="ColStyle7 11 7" xfId="44538"/>
    <cellStyle name="ColStyle7 11 7 2" xfId="44539"/>
    <cellStyle name="ColStyle7 11 7 3" xfId="44540"/>
    <cellStyle name="ColStyle7 11 8" xfId="44541"/>
    <cellStyle name="ColStyle7 11 8 2" xfId="44542"/>
    <cellStyle name="ColStyle7 11 9" xfId="44543"/>
    <cellStyle name="ColStyle7 11 9 2" xfId="44544"/>
    <cellStyle name="ColStyle7 12" xfId="44545"/>
    <cellStyle name="ColStyle7 12 10" xfId="44546"/>
    <cellStyle name="ColStyle7 12 11" xfId="44547"/>
    <cellStyle name="ColStyle7 12 12" xfId="44548"/>
    <cellStyle name="ColStyle7 12 13" xfId="44549"/>
    <cellStyle name="ColStyle7 12 2" xfId="44550"/>
    <cellStyle name="ColStyle7 12 2 2" xfId="44551"/>
    <cellStyle name="ColStyle7 12 2 2 2" xfId="44552"/>
    <cellStyle name="ColStyle7 12 2 2 2 2" xfId="44553"/>
    <cellStyle name="ColStyle7 12 2 2 2 3" xfId="44554"/>
    <cellStyle name="ColStyle7 12 2 2 3" xfId="44555"/>
    <cellStyle name="ColStyle7 12 2 2 4" xfId="44556"/>
    <cellStyle name="ColStyle7 12 2 3" xfId="44557"/>
    <cellStyle name="ColStyle7 12 2 3 2" xfId="44558"/>
    <cellStyle name="ColStyle7 12 2 3 3" xfId="44559"/>
    <cellStyle name="ColStyle7 12 2 4" xfId="44560"/>
    <cellStyle name="ColStyle7 12 2 4 2" xfId="44561"/>
    <cellStyle name="ColStyle7 12 2 4 3" xfId="44562"/>
    <cellStyle name="ColStyle7 12 2 5" xfId="44563"/>
    <cellStyle name="ColStyle7 12 2 5 2" xfId="44564"/>
    <cellStyle name="ColStyle7 12 2 6" xfId="44565"/>
    <cellStyle name="ColStyle7 12 2 7" xfId="44566"/>
    <cellStyle name="ColStyle7 12 2 8" xfId="44567"/>
    <cellStyle name="ColStyle7 12 2 9" xfId="44568"/>
    <cellStyle name="ColStyle7 12 3" xfId="44569"/>
    <cellStyle name="ColStyle7 12 3 2" xfId="44570"/>
    <cellStyle name="ColStyle7 12 3 2 2" xfId="44571"/>
    <cellStyle name="ColStyle7 12 3 2 3" xfId="44572"/>
    <cellStyle name="ColStyle7 12 3 3" xfId="44573"/>
    <cellStyle name="ColStyle7 12 3 3 2" xfId="44574"/>
    <cellStyle name="ColStyle7 12 3 4" xfId="44575"/>
    <cellStyle name="ColStyle7 12 3 4 2" xfId="44576"/>
    <cellStyle name="ColStyle7 12 3 5" xfId="44577"/>
    <cellStyle name="ColStyle7 12 3 6" xfId="44578"/>
    <cellStyle name="ColStyle7 12 3 7" xfId="44579"/>
    <cellStyle name="ColStyle7 12 3 8" xfId="44580"/>
    <cellStyle name="ColStyle7 12 4" xfId="44581"/>
    <cellStyle name="ColStyle7 12 4 2" xfId="44582"/>
    <cellStyle name="ColStyle7 12 4 2 2" xfId="44583"/>
    <cellStyle name="ColStyle7 12 4 3" xfId="44584"/>
    <cellStyle name="ColStyle7 12 4 3 2" xfId="44585"/>
    <cellStyle name="ColStyle7 12 4 4" xfId="44586"/>
    <cellStyle name="ColStyle7 12 4 5" xfId="44587"/>
    <cellStyle name="ColStyle7 12 4 6" xfId="44588"/>
    <cellStyle name="ColStyle7 12 5" xfId="44589"/>
    <cellStyle name="ColStyle7 12 5 2" xfId="44590"/>
    <cellStyle name="ColStyle7 12 5 2 2" xfId="44591"/>
    <cellStyle name="ColStyle7 12 5 3" xfId="44592"/>
    <cellStyle name="ColStyle7 12 5 3 2" xfId="44593"/>
    <cellStyle name="ColStyle7 12 5 4" xfId="44594"/>
    <cellStyle name="ColStyle7 12 5 5" xfId="44595"/>
    <cellStyle name="ColStyle7 12 5 6" xfId="44596"/>
    <cellStyle name="ColStyle7 12 5 7" xfId="44597"/>
    <cellStyle name="ColStyle7 12 6" xfId="44598"/>
    <cellStyle name="ColStyle7 12 6 2" xfId="44599"/>
    <cellStyle name="ColStyle7 12 6 2 2" xfId="44600"/>
    <cellStyle name="ColStyle7 12 6 3" xfId="44601"/>
    <cellStyle name="ColStyle7 12 6 3 2" xfId="44602"/>
    <cellStyle name="ColStyle7 12 6 4" xfId="44603"/>
    <cellStyle name="ColStyle7 12 6 5" xfId="44604"/>
    <cellStyle name="ColStyle7 12 6 6" xfId="44605"/>
    <cellStyle name="ColStyle7 12 6 7" xfId="44606"/>
    <cellStyle name="ColStyle7 12 7" xfId="44607"/>
    <cellStyle name="ColStyle7 12 7 2" xfId="44608"/>
    <cellStyle name="ColStyle7 12 7 3" xfId="44609"/>
    <cellStyle name="ColStyle7 12 8" xfId="44610"/>
    <cellStyle name="ColStyle7 12 8 2" xfId="44611"/>
    <cellStyle name="ColStyle7 12 9" xfId="44612"/>
    <cellStyle name="ColStyle7 12 9 2" xfId="44613"/>
    <cellStyle name="ColStyle7 13" xfId="44614"/>
    <cellStyle name="ColStyle7 13 10" xfId="44615"/>
    <cellStyle name="ColStyle7 13 11" xfId="44616"/>
    <cellStyle name="ColStyle7 13 12" xfId="44617"/>
    <cellStyle name="ColStyle7 13 13" xfId="44618"/>
    <cellStyle name="ColStyle7 13 2" xfId="44619"/>
    <cellStyle name="ColStyle7 13 2 2" xfId="44620"/>
    <cellStyle name="ColStyle7 13 2 2 2" xfId="44621"/>
    <cellStyle name="ColStyle7 13 2 2 2 2" xfId="44622"/>
    <cellStyle name="ColStyle7 13 2 2 2 3" xfId="44623"/>
    <cellStyle name="ColStyle7 13 2 2 3" xfId="44624"/>
    <cellStyle name="ColStyle7 13 2 2 4" xfId="44625"/>
    <cellStyle name="ColStyle7 13 2 3" xfId="44626"/>
    <cellStyle name="ColStyle7 13 2 3 2" xfId="44627"/>
    <cellStyle name="ColStyle7 13 2 3 3" xfId="44628"/>
    <cellStyle name="ColStyle7 13 2 4" xfId="44629"/>
    <cellStyle name="ColStyle7 13 2 4 2" xfId="44630"/>
    <cellStyle name="ColStyle7 13 2 4 3" xfId="44631"/>
    <cellStyle name="ColStyle7 13 2 5" xfId="44632"/>
    <cellStyle name="ColStyle7 13 2 5 2" xfId="44633"/>
    <cellStyle name="ColStyle7 13 2 6" xfId="44634"/>
    <cellStyle name="ColStyle7 13 2 7" xfId="44635"/>
    <cellStyle name="ColStyle7 13 2 8" xfId="44636"/>
    <cellStyle name="ColStyle7 13 2 9" xfId="44637"/>
    <cellStyle name="ColStyle7 13 3" xfId="44638"/>
    <cellStyle name="ColStyle7 13 3 2" xfId="44639"/>
    <cellStyle name="ColStyle7 13 3 2 2" xfId="44640"/>
    <cellStyle name="ColStyle7 13 3 2 3" xfId="44641"/>
    <cellStyle name="ColStyle7 13 3 3" xfId="44642"/>
    <cellStyle name="ColStyle7 13 3 3 2" xfId="44643"/>
    <cellStyle name="ColStyle7 13 3 4" xfId="44644"/>
    <cellStyle name="ColStyle7 13 3 4 2" xfId="44645"/>
    <cellStyle name="ColStyle7 13 3 5" xfId="44646"/>
    <cellStyle name="ColStyle7 13 3 6" xfId="44647"/>
    <cellStyle name="ColStyle7 13 3 7" xfId="44648"/>
    <cellStyle name="ColStyle7 13 3 8" xfId="44649"/>
    <cellStyle name="ColStyle7 13 4" xfId="44650"/>
    <cellStyle name="ColStyle7 13 4 2" xfId="44651"/>
    <cellStyle name="ColStyle7 13 4 2 2" xfId="44652"/>
    <cellStyle name="ColStyle7 13 4 3" xfId="44653"/>
    <cellStyle name="ColStyle7 13 4 3 2" xfId="44654"/>
    <cellStyle name="ColStyle7 13 4 4" xfId="44655"/>
    <cellStyle name="ColStyle7 13 4 5" xfId="44656"/>
    <cellStyle name="ColStyle7 13 4 6" xfId="44657"/>
    <cellStyle name="ColStyle7 13 5" xfId="44658"/>
    <cellStyle name="ColStyle7 13 5 2" xfId="44659"/>
    <cellStyle name="ColStyle7 13 5 2 2" xfId="44660"/>
    <cellStyle name="ColStyle7 13 5 3" xfId="44661"/>
    <cellStyle name="ColStyle7 13 5 3 2" xfId="44662"/>
    <cellStyle name="ColStyle7 13 5 4" xfId="44663"/>
    <cellStyle name="ColStyle7 13 5 5" xfId="44664"/>
    <cellStyle name="ColStyle7 13 5 6" xfId="44665"/>
    <cellStyle name="ColStyle7 13 5 7" xfId="44666"/>
    <cellStyle name="ColStyle7 13 6" xfId="44667"/>
    <cellStyle name="ColStyle7 13 6 2" xfId="44668"/>
    <cellStyle name="ColStyle7 13 6 2 2" xfId="44669"/>
    <cellStyle name="ColStyle7 13 6 3" xfId="44670"/>
    <cellStyle name="ColStyle7 13 6 3 2" xfId="44671"/>
    <cellStyle name="ColStyle7 13 6 4" xfId="44672"/>
    <cellStyle name="ColStyle7 13 6 5" xfId="44673"/>
    <cellStyle name="ColStyle7 13 6 6" xfId="44674"/>
    <cellStyle name="ColStyle7 13 6 7" xfId="44675"/>
    <cellStyle name="ColStyle7 13 7" xfId="44676"/>
    <cellStyle name="ColStyle7 13 7 2" xfId="44677"/>
    <cellStyle name="ColStyle7 13 7 3" xfId="44678"/>
    <cellStyle name="ColStyle7 13 8" xfId="44679"/>
    <cellStyle name="ColStyle7 13 8 2" xfId="44680"/>
    <cellStyle name="ColStyle7 13 9" xfId="44681"/>
    <cellStyle name="ColStyle7 13 9 2" xfId="44682"/>
    <cellStyle name="ColStyle7 14" xfId="44683"/>
    <cellStyle name="ColStyle7 14 10" xfId="44684"/>
    <cellStyle name="ColStyle7 14 11" xfId="44685"/>
    <cellStyle name="ColStyle7 14 12" xfId="44686"/>
    <cellStyle name="ColStyle7 14 13" xfId="44687"/>
    <cellStyle name="ColStyle7 14 14" xfId="44688"/>
    <cellStyle name="ColStyle7 14 2" xfId="44689"/>
    <cellStyle name="ColStyle7 14 2 2" xfId="44690"/>
    <cellStyle name="ColStyle7 14 2 2 2" xfId="44691"/>
    <cellStyle name="ColStyle7 14 2 2 2 2" xfId="44692"/>
    <cellStyle name="ColStyle7 14 2 2 2 3" xfId="44693"/>
    <cellStyle name="ColStyle7 14 2 2 3" xfId="44694"/>
    <cellStyle name="ColStyle7 14 2 2 4" xfId="44695"/>
    <cellStyle name="ColStyle7 14 2 3" xfId="44696"/>
    <cellStyle name="ColStyle7 14 2 3 2" xfId="44697"/>
    <cellStyle name="ColStyle7 14 2 3 3" xfId="44698"/>
    <cellStyle name="ColStyle7 14 2 4" xfId="44699"/>
    <cellStyle name="ColStyle7 14 2 4 2" xfId="44700"/>
    <cellStyle name="ColStyle7 14 2 4 3" xfId="44701"/>
    <cellStyle name="ColStyle7 14 2 5" xfId="44702"/>
    <cellStyle name="ColStyle7 14 2 5 2" xfId="44703"/>
    <cellStyle name="ColStyle7 14 2 6" xfId="44704"/>
    <cellStyle name="ColStyle7 14 2 7" xfId="44705"/>
    <cellStyle name="ColStyle7 14 2 8" xfId="44706"/>
    <cellStyle name="ColStyle7 14 2 9" xfId="44707"/>
    <cellStyle name="ColStyle7 14 3" xfId="44708"/>
    <cellStyle name="ColStyle7 14 3 2" xfId="44709"/>
    <cellStyle name="ColStyle7 14 3 2 2" xfId="44710"/>
    <cellStyle name="ColStyle7 14 3 2 3" xfId="44711"/>
    <cellStyle name="ColStyle7 14 3 3" xfId="44712"/>
    <cellStyle name="ColStyle7 14 3 3 2" xfId="44713"/>
    <cellStyle name="ColStyle7 14 3 4" xfId="44714"/>
    <cellStyle name="ColStyle7 14 3 4 2" xfId="44715"/>
    <cellStyle name="ColStyle7 14 3 5" xfId="44716"/>
    <cellStyle name="ColStyle7 14 3 6" xfId="44717"/>
    <cellStyle name="ColStyle7 14 3 7" xfId="44718"/>
    <cellStyle name="ColStyle7 14 3 8" xfId="44719"/>
    <cellStyle name="ColStyle7 14 4" xfId="44720"/>
    <cellStyle name="ColStyle7 14 4 2" xfId="44721"/>
    <cellStyle name="ColStyle7 14 4 2 2" xfId="44722"/>
    <cellStyle name="ColStyle7 14 4 2 3" xfId="44723"/>
    <cellStyle name="ColStyle7 14 4 3" xfId="44724"/>
    <cellStyle name="ColStyle7 14 4 3 2" xfId="44725"/>
    <cellStyle name="ColStyle7 14 4 4" xfId="44726"/>
    <cellStyle name="ColStyle7 14 4 4 2" xfId="44727"/>
    <cellStyle name="ColStyle7 14 4 5" xfId="44728"/>
    <cellStyle name="ColStyle7 14 4 6" xfId="44729"/>
    <cellStyle name="ColStyle7 14 4 7" xfId="44730"/>
    <cellStyle name="ColStyle7 14 4 8" xfId="44731"/>
    <cellStyle name="ColStyle7 14 5" xfId="44732"/>
    <cellStyle name="ColStyle7 14 5 2" xfId="44733"/>
    <cellStyle name="ColStyle7 14 5 2 2" xfId="44734"/>
    <cellStyle name="ColStyle7 14 5 3" xfId="44735"/>
    <cellStyle name="ColStyle7 14 5 3 2" xfId="44736"/>
    <cellStyle name="ColStyle7 14 5 4" xfId="44737"/>
    <cellStyle name="ColStyle7 14 5 5" xfId="44738"/>
    <cellStyle name="ColStyle7 14 5 6" xfId="44739"/>
    <cellStyle name="ColStyle7 14 5 7" xfId="44740"/>
    <cellStyle name="ColStyle7 14 6" xfId="44741"/>
    <cellStyle name="ColStyle7 14 6 2" xfId="44742"/>
    <cellStyle name="ColStyle7 14 6 2 2" xfId="44743"/>
    <cellStyle name="ColStyle7 14 6 3" xfId="44744"/>
    <cellStyle name="ColStyle7 14 6 3 2" xfId="44745"/>
    <cellStyle name="ColStyle7 14 6 4" xfId="44746"/>
    <cellStyle name="ColStyle7 14 6 5" xfId="44747"/>
    <cellStyle name="ColStyle7 14 6 6" xfId="44748"/>
    <cellStyle name="ColStyle7 14 6 7" xfId="44749"/>
    <cellStyle name="ColStyle7 14 7" xfId="44750"/>
    <cellStyle name="ColStyle7 14 7 2" xfId="44751"/>
    <cellStyle name="ColStyle7 14 7 3" xfId="44752"/>
    <cellStyle name="ColStyle7 14 8" xfId="44753"/>
    <cellStyle name="ColStyle7 14 8 2" xfId="44754"/>
    <cellStyle name="ColStyle7 14 9" xfId="44755"/>
    <cellStyle name="ColStyle7 14 9 2" xfId="44756"/>
    <cellStyle name="ColStyle7 15" xfId="44757"/>
    <cellStyle name="ColStyle7 15 10" xfId="44758"/>
    <cellStyle name="ColStyle7 15 2" xfId="44759"/>
    <cellStyle name="ColStyle7 15 2 2" xfId="44760"/>
    <cellStyle name="ColStyle7 15 2 2 2" xfId="44761"/>
    <cellStyle name="ColStyle7 15 2 2 2 2" xfId="44762"/>
    <cellStyle name="ColStyle7 15 2 2 2 3" xfId="44763"/>
    <cellStyle name="ColStyle7 15 2 2 3" xfId="44764"/>
    <cellStyle name="ColStyle7 15 2 2 4" xfId="44765"/>
    <cellStyle name="ColStyle7 15 2 3" xfId="44766"/>
    <cellStyle name="ColStyle7 15 2 3 2" xfId="44767"/>
    <cellStyle name="ColStyle7 15 2 3 3" xfId="44768"/>
    <cellStyle name="ColStyle7 15 2 4" xfId="44769"/>
    <cellStyle name="ColStyle7 15 2 4 2" xfId="44770"/>
    <cellStyle name="ColStyle7 15 2 5" xfId="44771"/>
    <cellStyle name="ColStyle7 15 3" xfId="44772"/>
    <cellStyle name="ColStyle7 15 3 2" xfId="44773"/>
    <cellStyle name="ColStyle7 15 3 2 2" xfId="44774"/>
    <cellStyle name="ColStyle7 15 3 2 3" xfId="44775"/>
    <cellStyle name="ColStyle7 15 3 3" xfId="44776"/>
    <cellStyle name="ColStyle7 15 3 4" xfId="44777"/>
    <cellStyle name="ColStyle7 15 4" xfId="44778"/>
    <cellStyle name="ColStyle7 15 4 2" xfId="44779"/>
    <cellStyle name="ColStyle7 15 4 2 2" xfId="44780"/>
    <cellStyle name="ColStyle7 15 4 2 3" xfId="44781"/>
    <cellStyle name="ColStyle7 15 4 3" xfId="44782"/>
    <cellStyle name="ColStyle7 15 4 4" xfId="44783"/>
    <cellStyle name="ColStyle7 15 5" xfId="44784"/>
    <cellStyle name="ColStyle7 15 5 2" xfId="44785"/>
    <cellStyle name="ColStyle7 15 5 3" xfId="44786"/>
    <cellStyle name="ColStyle7 15 6" xfId="44787"/>
    <cellStyle name="ColStyle7 15 6 2" xfId="44788"/>
    <cellStyle name="ColStyle7 15 6 3" xfId="44789"/>
    <cellStyle name="ColStyle7 15 7" xfId="44790"/>
    <cellStyle name="ColStyle7 15 7 2" xfId="44791"/>
    <cellStyle name="ColStyle7 15 7 3" xfId="44792"/>
    <cellStyle name="ColStyle7 15 8" xfId="44793"/>
    <cellStyle name="ColStyle7 15 9" xfId="44794"/>
    <cellStyle name="ColStyle7 16" xfId="44795"/>
    <cellStyle name="ColStyle7 16 10" xfId="44796"/>
    <cellStyle name="ColStyle7 16 2" xfId="44797"/>
    <cellStyle name="ColStyle7 16 2 2" xfId="44798"/>
    <cellStyle name="ColStyle7 16 2 2 2" xfId="44799"/>
    <cellStyle name="ColStyle7 16 2 2 2 2" xfId="44800"/>
    <cellStyle name="ColStyle7 16 2 2 2 3" xfId="44801"/>
    <cellStyle name="ColStyle7 16 2 2 3" xfId="44802"/>
    <cellStyle name="ColStyle7 16 2 2 4" xfId="44803"/>
    <cellStyle name="ColStyle7 16 2 3" xfId="44804"/>
    <cellStyle name="ColStyle7 16 2 3 2" xfId="44805"/>
    <cellStyle name="ColStyle7 16 2 3 3" xfId="44806"/>
    <cellStyle name="ColStyle7 16 2 4" xfId="44807"/>
    <cellStyle name="ColStyle7 16 2 4 2" xfId="44808"/>
    <cellStyle name="ColStyle7 16 2 5" xfId="44809"/>
    <cellStyle name="ColStyle7 16 3" xfId="44810"/>
    <cellStyle name="ColStyle7 16 3 2" xfId="44811"/>
    <cellStyle name="ColStyle7 16 3 2 2" xfId="44812"/>
    <cellStyle name="ColStyle7 16 3 2 3" xfId="44813"/>
    <cellStyle name="ColStyle7 16 3 3" xfId="44814"/>
    <cellStyle name="ColStyle7 16 3 4" xfId="44815"/>
    <cellStyle name="ColStyle7 16 4" xfId="44816"/>
    <cellStyle name="ColStyle7 16 4 2" xfId="44817"/>
    <cellStyle name="ColStyle7 16 4 2 2" xfId="44818"/>
    <cellStyle name="ColStyle7 16 4 2 3" xfId="44819"/>
    <cellStyle name="ColStyle7 16 4 3" xfId="44820"/>
    <cellStyle name="ColStyle7 16 4 4" xfId="44821"/>
    <cellStyle name="ColStyle7 16 5" xfId="44822"/>
    <cellStyle name="ColStyle7 16 5 2" xfId="44823"/>
    <cellStyle name="ColStyle7 16 5 3" xfId="44824"/>
    <cellStyle name="ColStyle7 16 6" xfId="44825"/>
    <cellStyle name="ColStyle7 16 6 2" xfId="44826"/>
    <cellStyle name="ColStyle7 16 6 3" xfId="44827"/>
    <cellStyle name="ColStyle7 16 7" xfId="44828"/>
    <cellStyle name="ColStyle7 16 7 2" xfId="44829"/>
    <cellStyle name="ColStyle7 16 7 3" xfId="44830"/>
    <cellStyle name="ColStyle7 16 8" xfId="44831"/>
    <cellStyle name="ColStyle7 16 9" xfId="44832"/>
    <cellStyle name="ColStyle7 17" xfId="44833"/>
    <cellStyle name="ColStyle7 17 10" xfId="44834"/>
    <cellStyle name="ColStyle7 17 2" xfId="44835"/>
    <cellStyle name="ColStyle7 17 2 2" xfId="44836"/>
    <cellStyle name="ColStyle7 17 2 2 2" xfId="44837"/>
    <cellStyle name="ColStyle7 17 2 2 2 2" xfId="44838"/>
    <cellStyle name="ColStyle7 17 2 2 2 3" xfId="44839"/>
    <cellStyle name="ColStyle7 17 2 2 3" xfId="44840"/>
    <cellStyle name="ColStyle7 17 2 2 4" xfId="44841"/>
    <cellStyle name="ColStyle7 17 2 3" xfId="44842"/>
    <cellStyle name="ColStyle7 17 2 3 2" xfId="44843"/>
    <cellStyle name="ColStyle7 17 2 3 3" xfId="44844"/>
    <cellStyle name="ColStyle7 17 2 4" xfId="44845"/>
    <cellStyle name="ColStyle7 17 2 4 2" xfId="44846"/>
    <cellStyle name="ColStyle7 17 2 5" xfId="44847"/>
    <cellStyle name="ColStyle7 17 3" xfId="44848"/>
    <cellStyle name="ColStyle7 17 3 2" xfId="44849"/>
    <cellStyle name="ColStyle7 17 3 2 2" xfId="44850"/>
    <cellStyle name="ColStyle7 17 3 2 3" xfId="44851"/>
    <cellStyle name="ColStyle7 17 3 3" xfId="44852"/>
    <cellStyle name="ColStyle7 17 3 4" xfId="44853"/>
    <cellStyle name="ColStyle7 17 4" xfId="44854"/>
    <cellStyle name="ColStyle7 17 4 2" xfId="44855"/>
    <cellStyle name="ColStyle7 17 4 2 2" xfId="44856"/>
    <cellStyle name="ColStyle7 17 4 2 3" xfId="44857"/>
    <cellStyle name="ColStyle7 17 4 3" xfId="44858"/>
    <cellStyle name="ColStyle7 17 4 4" xfId="44859"/>
    <cellStyle name="ColStyle7 17 5" xfId="44860"/>
    <cellStyle name="ColStyle7 17 5 2" xfId="44861"/>
    <cellStyle name="ColStyle7 17 5 3" xfId="44862"/>
    <cellStyle name="ColStyle7 17 6" xfId="44863"/>
    <cellStyle name="ColStyle7 17 6 2" xfId="44864"/>
    <cellStyle name="ColStyle7 17 6 3" xfId="44865"/>
    <cellStyle name="ColStyle7 17 7" xfId="44866"/>
    <cellStyle name="ColStyle7 17 7 2" xfId="44867"/>
    <cellStyle name="ColStyle7 17 7 3" xfId="44868"/>
    <cellStyle name="ColStyle7 17 8" xfId="44869"/>
    <cellStyle name="ColStyle7 17 9" xfId="44870"/>
    <cellStyle name="ColStyle7 18" xfId="44871"/>
    <cellStyle name="ColStyle7 18 10" xfId="44872"/>
    <cellStyle name="ColStyle7 18 2" xfId="44873"/>
    <cellStyle name="ColStyle7 18 2 2" xfId="44874"/>
    <cellStyle name="ColStyle7 18 2 2 2" xfId="44875"/>
    <cellStyle name="ColStyle7 18 2 2 2 2" xfId="44876"/>
    <cellStyle name="ColStyle7 18 2 2 2 3" xfId="44877"/>
    <cellStyle name="ColStyle7 18 2 2 3" xfId="44878"/>
    <cellStyle name="ColStyle7 18 2 2 4" xfId="44879"/>
    <cellStyle name="ColStyle7 18 2 3" xfId="44880"/>
    <cellStyle name="ColStyle7 18 2 3 2" xfId="44881"/>
    <cellStyle name="ColStyle7 18 2 3 3" xfId="44882"/>
    <cellStyle name="ColStyle7 18 2 4" xfId="44883"/>
    <cellStyle name="ColStyle7 18 2 4 2" xfId="44884"/>
    <cellStyle name="ColStyle7 18 2 5" xfId="44885"/>
    <cellStyle name="ColStyle7 18 3" xfId="44886"/>
    <cellStyle name="ColStyle7 18 3 2" xfId="44887"/>
    <cellStyle name="ColStyle7 18 3 2 2" xfId="44888"/>
    <cellStyle name="ColStyle7 18 3 2 3" xfId="44889"/>
    <cellStyle name="ColStyle7 18 3 3" xfId="44890"/>
    <cellStyle name="ColStyle7 18 3 4" xfId="44891"/>
    <cellStyle name="ColStyle7 18 4" xfId="44892"/>
    <cellStyle name="ColStyle7 18 4 2" xfId="44893"/>
    <cellStyle name="ColStyle7 18 4 2 2" xfId="44894"/>
    <cellStyle name="ColStyle7 18 4 2 3" xfId="44895"/>
    <cellStyle name="ColStyle7 18 4 3" xfId="44896"/>
    <cellStyle name="ColStyle7 18 4 4" xfId="44897"/>
    <cellStyle name="ColStyle7 18 5" xfId="44898"/>
    <cellStyle name="ColStyle7 18 5 2" xfId="44899"/>
    <cellStyle name="ColStyle7 18 5 3" xfId="44900"/>
    <cellStyle name="ColStyle7 18 6" xfId="44901"/>
    <cellStyle name="ColStyle7 18 6 2" xfId="44902"/>
    <cellStyle name="ColStyle7 18 6 3" xfId="44903"/>
    <cellStyle name="ColStyle7 18 7" xfId="44904"/>
    <cellStyle name="ColStyle7 18 7 2" xfId="44905"/>
    <cellStyle name="ColStyle7 18 7 3" xfId="44906"/>
    <cellStyle name="ColStyle7 18 8" xfId="44907"/>
    <cellStyle name="ColStyle7 18 9" xfId="44908"/>
    <cellStyle name="ColStyle7 19" xfId="44909"/>
    <cellStyle name="ColStyle7 19 10" xfId="44910"/>
    <cellStyle name="ColStyle7 19 2" xfId="44911"/>
    <cellStyle name="ColStyle7 19 2 2" xfId="44912"/>
    <cellStyle name="ColStyle7 19 2 2 2" xfId="44913"/>
    <cellStyle name="ColStyle7 19 2 2 2 2" xfId="44914"/>
    <cellStyle name="ColStyle7 19 2 2 2 3" xfId="44915"/>
    <cellStyle name="ColStyle7 19 2 2 3" xfId="44916"/>
    <cellStyle name="ColStyle7 19 2 2 4" xfId="44917"/>
    <cellStyle name="ColStyle7 19 2 3" xfId="44918"/>
    <cellStyle name="ColStyle7 19 2 3 2" xfId="44919"/>
    <cellStyle name="ColStyle7 19 2 3 3" xfId="44920"/>
    <cellStyle name="ColStyle7 19 2 4" xfId="44921"/>
    <cellStyle name="ColStyle7 19 2 4 2" xfId="44922"/>
    <cellStyle name="ColStyle7 19 2 5" xfId="44923"/>
    <cellStyle name="ColStyle7 19 3" xfId="44924"/>
    <cellStyle name="ColStyle7 19 3 2" xfId="44925"/>
    <cellStyle name="ColStyle7 19 3 2 2" xfId="44926"/>
    <cellStyle name="ColStyle7 19 3 2 3" xfId="44927"/>
    <cellStyle name="ColStyle7 19 3 3" xfId="44928"/>
    <cellStyle name="ColStyle7 19 3 4" xfId="44929"/>
    <cellStyle name="ColStyle7 19 4" xfId="44930"/>
    <cellStyle name="ColStyle7 19 4 2" xfId="44931"/>
    <cellStyle name="ColStyle7 19 4 2 2" xfId="44932"/>
    <cellStyle name="ColStyle7 19 4 2 3" xfId="44933"/>
    <cellStyle name="ColStyle7 19 4 3" xfId="44934"/>
    <cellStyle name="ColStyle7 19 4 4" xfId="44935"/>
    <cellStyle name="ColStyle7 19 5" xfId="44936"/>
    <cellStyle name="ColStyle7 19 5 2" xfId="44937"/>
    <cellStyle name="ColStyle7 19 5 3" xfId="44938"/>
    <cellStyle name="ColStyle7 19 6" xfId="44939"/>
    <cellStyle name="ColStyle7 19 6 2" xfId="44940"/>
    <cellStyle name="ColStyle7 19 6 3" xfId="44941"/>
    <cellStyle name="ColStyle7 19 7" xfId="44942"/>
    <cellStyle name="ColStyle7 19 7 2" xfId="44943"/>
    <cellStyle name="ColStyle7 19 7 3" xfId="44944"/>
    <cellStyle name="ColStyle7 19 8" xfId="44945"/>
    <cellStyle name="ColStyle7 19 9" xfId="44946"/>
    <cellStyle name="ColStyle7 2" xfId="44947"/>
    <cellStyle name="ColStyle7 2 10" xfId="44948"/>
    <cellStyle name="ColStyle7 2 11" xfId="44949"/>
    <cellStyle name="ColStyle7 2 2" xfId="44950"/>
    <cellStyle name="ColStyle7 2 2 10" xfId="44951"/>
    <cellStyle name="ColStyle7 2 2 10 2" xfId="44952"/>
    <cellStyle name="ColStyle7 2 2 10 2 2" xfId="44953"/>
    <cellStyle name="ColStyle7 2 2 10 2 3" xfId="44954"/>
    <cellStyle name="ColStyle7 2 2 10 3" xfId="44955"/>
    <cellStyle name="ColStyle7 2 2 10 4" xfId="44956"/>
    <cellStyle name="ColStyle7 2 2 10 5" xfId="44957"/>
    <cellStyle name="ColStyle7 2 2 11" xfId="44958"/>
    <cellStyle name="ColStyle7 2 2 11 2" xfId="44959"/>
    <cellStyle name="ColStyle7 2 2 11 2 2" xfId="44960"/>
    <cellStyle name="ColStyle7 2 2 11 2 3" xfId="44961"/>
    <cellStyle name="ColStyle7 2 2 11 3" xfId="44962"/>
    <cellStyle name="ColStyle7 2 2 11 4" xfId="44963"/>
    <cellStyle name="ColStyle7 2 2 11 5" xfId="44964"/>
    <cellStyle name="ColStyle7 2 2 12" xfId="44965"/>
    <cellStyle name="ColStyle7 2 2 12 2" xfId="44966"/>
    <cellStyle name="ColStyle7 2 2 12 2 2" xfId="44967"/>
    <cellStyle name="ColStyle7 2 2 12 2 3" xfId="44968"/>
    <cellStyle name="ColStyle7 2 2 12 3" xfId="44969"/>
    <cellStyle name="ColStyle7 2 2 12 4" xfId="44970"/>
    <cellStyle name="ColStyle7 2 2 12 5" xfId="44971"/>
    <cellStyle name="ColStyle7 2 2 13" xfId="44972"/>
    <cellStyle name="ColStyle7 2 2 13 2" xfId="44973"/>
    <cellStyle name="ColStyle7 2 2 13 2 2" xfId="44974"/>
    <cellStyle name="ColStyle7 2 2 13 2 3" xfId="44975"/>
    <cellStyle name="ColStyle7 2 2 13 3" xfId="44976"/>
    <cellStyle name="ColStyle7 2 2 13 4" xfId="44977"/>
    <cellStyle name="ColStyle7 2 2 13 5" xfId="44978"/>
    <cellStyle name="ColStyle7 2 2 14" xfId="44979"/>
    <cellStyle name="ColStyle7 2 2 14 2" xfId="44980"/>
    <cellStyle name="ColStyle7 2 2 14 2 2" xfId="44981"/>
    <cellStyle name="ColStyle7 2 2 14 2 3" xfId="44982"/>
    <cellStyle name="ColStyle7 2 2 14 3" xfId="44983"/>
    <cellStyle name="ColStyle7 2 2 14 4" xfId="44984"/>
    <cellStyle name="ColStyle7 2 2 14 5" xfId="44985"/>
    <cellStyle name="ColStyle7 2 2 15" xfId="44986"/>
    <cellStyle name="ColStyle7 2 2 15 2" xfId="44987"/>
    <cellStyle name="ColStyle7 2 2 15 2 2" xfId="44988"/>
    <cellStyle name="ColStyle7 2 2 15 2 3" xfId="44989"/>
    <cellStyle name="ColStyle7 2 2 15 3" xfId="44990"/>
    <cellStyle name="ColStyle7 2 2 15 4" xfId="44991"/>
    <cellStyle name="ColStyle7 2 2 15 5" xfId="44992"/>
    <cellStyle name="ColStyle7 2 2 16" xfId="44993"/>
    <cellStyle name="ColStyle7 2 2 16 2" xfId="44994"/>
    <cellStyle name="ColStyle7 2 2 16 2 2" xfId="44995"/>
    <cellStyle name="ColStyle7 2 2 16 2 3" xfId="44996"/>
    <cellStyle name="ColStyle7 2 2 16 3" xfId="44997"/>
    <cellStyle name="ColStyle7 2 2 16 4" xfId="44998"/>
    <cellStyle name="ColStyle7 2 2 16 5" xfId="44999"/>
    <cellStyle name="ColStyle7 2 2 17" xfId="45000"/>
    <cellStyle name="ColStyle7 2 2 17 2" xfId="45001"/>
    <cellStyle name="ColStyle7 2 2 17 2 2" xfId="45002"/>
    <cellStyle name="ColStyle7 2 2 17 2 3" xfId="45003"/>
    <cellStyle name="ColStyle7 2 2 17 3" xfId="45004"/>
    <cellStyle name="ColStyle7 2 2 17 4" xfId="45005"/>
    <cellStyle name="ColStyle7 2 2 17 5" xfId="45006"/>
    <cellStyle name="ColStyle7 2 2 18" xfId="45007"/>
    <cellStyle name="ColStyle7 2 2 18 2" xfId="45008"/>
    <cellStyle name="ColStyle7 2 2 18 2 2" xfId="45009"/>
    <cellStyle name="ColStyle7 2 2 18 2 3" xfId="45010"/>
    <cellStyle name="ColStyle7 2 2 18 3" xfId="45011"/>
    <cellStyle name="ColStyle7 2 2 18 4" xfId="45012"/>
    <cellStyle name="ColStyle7 2 2 18 5" xfId="45013"/>
    <cellStyle name="ColStyle7 2 2 19" xfId="45014"/>
    <cellStyle name="ColStyle7 2 2 19 2" xfId="45015"/>
    <cellStyle name="ColStyle7 2 2 19 2 2" xfId="45016"/>
    <cellStyle name="ColStyle7 2 2 19 2 3" xfId="45017"/>
    <cellStyle name="ColStyle7 2 2 19 3" xfId="45018"/>
    <cellStyle name="ColStyle7 2 2 19 4" xfId="45019"/>
    <cellStyle name="ColStyle7 2 2 19 5" xfId="45020"/>
    <cellStyle name="ColStyle7 2 2 2" xfId="45021"/>
    <cellStyle name="ColStyle7 2 2 2 2" xfId="45022"/>
    <cellStyle name="ColStyle7 2 2 2 2 2" xfId="45023"/>
    <cellStyle name="ColStyle7 2 2 2 2 3" xfId="45024"/>
    <cellStyle name="ColStyle7 2 2 2 3" xfId="45025"/>
    <cellStyle name="ColStyle7 2 2 2 4" xfId="45026"/>
    <cellStyle name="ColStyle7 2 2 2 5" xfId="45027"/>
    <cellStyle name="ColStyle7 2 2 20" xfId="45028"/>
    <cellStyle name="ColStyle7 2 2 20 2" xfId="45029"/>
    <cellStyle name="ColStyle7 2 2 20 2 2" xfId="45030"/>
    <cellStyle name="ColStyle7 2 2 20 2 3" xfId="45031"/>
    <cellStyle name="ColStyle7 2 2 20 3" xfId="45032"/>
    <cellStyle name="ColStyle7 2 2 20 4" xfId="45033"/>
    <cellStyle name="ColStyle7 2 2 20 5" xfId="45034"/>
    <cellStyle name="ColStyle7 2 2 21" xfId="45035"/>
    <cellStyle name="ColStyle7 2 2 21 2" xfId="45036"/>
    <cellStyle name="ColStyle7 2 2 21 2 2" xfId="45037"/>
    <cellStyle name="ColStyle7 2 2 21 2 3" xfId="45038"/>
    <cellStyle name="ColStyle7 2 2 21 3" xfId="45039"/>
    <cellStyle name="ColStyle7 2 2 21 4" xfId="45040"/>
    <cellStyle name="ColStyle7 2 2 21 5" xfId="45041"/>
    <cellStyle name="ColStyle7 2 2 22" xfId="45042"/>
    <cellStyle name="ColStyle7 2 2 22 2" xfId="45043"/>
    <cellStyle name="ColStyle7 2 2 22 3" xfId="45044"/>
    <cellStyle name="ColStyle7 2 2 23" xfId="45045"/>
    <cellStyle name="ColStyle7 2 2 23 2" xfId="45046"/>
    <cellStyle name="ColStyle7 2 2 24" xfId="45047"/>
    <cellStyle name="ColStyle7 2 2 24 2" xfId="45048"/>
    <cellStyle name="ColStyle7 2 2 25" xfId="45049"/>
    <cellStyle name="ColStyle7 2 2 26" xfId="45050"/>
    <cellStyle name="ColStyle7 2 2 27" xfId="45051"/>
    <cellStyle name="ColStyle7 2 2 28" xfId="45052"/>
    <cellStyle name="ColStyle7 2 2 29" xfId="45053"/>
    <cellStyle name="ColStyle7 2 2 3" xfId="45054"/>
    <cellStyle name="ColStyle7 2 2 3 2" xfId="45055"/>
    <cellStyle name="ColStyle7 2 2 3 2 2" xfId="45056"/>
    <cellStyle name="ColStyle7 2 2 3 2 3" xfId="45057"/>
    <cellStyle name="ColStyle7 2 2 3 3" xfId="45058"/>
    <cellStyle name="ColStyle7 2 2 3 4" xfId="45059"/>
    <cellStyle name="ColStyle7 2 2 3 5" xfId="45060"/>
    <cellStyle name="ColStyle7 2 2 4" xfId="45061"/>
    <cellStyle name="ColStyle7 2 2 4 2" xfId="45062"/>
    <cellStyle name="ColStyle7 2 2 4 2 2" xfId="45063"/>
    <cellStyle name="ColStyle7 2 2 4 2 3" xfId="45064"/>
    <cellStyle name="ColStyle7 2 2 4 3" xfId="45065"/>
    <cellStyle name="ColStyle7 2 2 4 4" xfId="45066"/>
    <cellStyle name="ColStyle7 2 2 4 5" xfId="45067"/>
    <cellStyle name="ColStyle7 2 2 5" xfId="45068"/>
    <cellStyle name="ColStyle7 2 2 5 2" xfId="45069"/>
    <cellStyle name="ColStyle7 2 2 5 2 2" xfId="45070"/>
    <cellStyle name="ColStyle7 2 2 5 2 3" xfId="45071"/>
    <cellStyle name="ColStyle7 2 2 5 3" xfId="45072"/>
    <cellStyle name="ColStyle7 2 2 5 4" xfId="45073"/>
    <cellStyle name="ColStyle7 2 2 5 5" xfId="45074"/>
    <cellStyle name="ColStyle7 2 2 6" xfId="45075"/>
    <cellStyle name="ColStyle7 2 2 6 2" xfId="45076"/>
    <cellStyle name="ColStyle7 2 2 6 2 2" xfId="45077"/>
    <cellStyle name="ColStyle7 2 2 6 2 3" xfId="45078"/>
    <cellStyle name="ColStyle7 2 2 6 3" xfId="45079"/>
    <cellStyle name="ColStyle7 2 2 6 4" xfId="45080"/>
    <cellStyle name="ColStyle7 2 2 6 5" xfId="45081"/>
    <cellStyle name="ColStyle7 2 2 7" xfId="45082"/>
    <cellStyle name="ColStyle7 2 2 7 2" xfId="45083"/>
    <cellStyle name="ColStyle7 2 2 7 2 2" xfId="45084"/>
    <cellStyle name="ColStyle7 2 2 7 2 3" xfId="45085"/>
    <cellStyle name="ColStyle7 2 2 7 3" xfId="45086"/>
    <cellStyle name="ColStyle7 2 2 7 4" xfId="45087"/>
    <cellStyle name="ColStyle7 2 2 7 5" xfId="45088"/>
    <cellStyle name="ColStyle7 2 2 8" xfId="45089"/>
    <cellStyle name="ColStyle7 2 2 8 2" xfId="45090"/>
    <cellStyle name="ColStyle7 2 2 8 2 2" xfId="45091"/>
    <cellStyle name="ColStyle7 2 2 8 2 3" xfId="45092"/>
    <cellStyle name="ColStyle7 2 2 8 3" xfId="45093"/>
    <cellStyle name="ColStyle7 2 2 8 4" xfId="45094"/>
    <cellStyle name="ColStyle7 2 2 8 5" xfId="45095"/>
    <cellStyle name="ColStyle7 2 2 9" xfId="45096"/>
    <cellStyle name="ColStyle7 2 2 9 2" xfId="45097"/>
    <cellStyle name="ColStyle7 2 2 9 2 2" xfId="45098"/>
    <cellStyle name="ColStyle7 2 2 9 2 3" xfId="45099"/>
    <cellStyle name="ColStyle7 2 2 9 3" xfId="45100"/>
    <cellStyle name="ColStyle7 2 2 9 4" xfId="45101"/>
    <cellStyle name="ColStyle7 2 2 9 5" xfId="45102"/>
    <cellStyle name="ColStyle7 2 3" xfId="45103"/>
    <cellStyle name="ColStyle7 2 3 2" xfId="45104"/>
    <cellStyle name="ColStyle7 2 3 2 2" xfId="45105"/>
    <cellStyle name="ColStyle7 2 3 3" xfId="45106"/>
    <cellStyle name="ColStyle7 2 3 4" xfId="45107"/>
    <cellStyle name="ColStyle7 2 3 5" xfId="45108"/>
    <cellStyle name="ColStyle7 2 4" xfId="45109"/>
    <cellStyle name="ColStyle7 2 4 2" xfId="45110"/>
    <cellStyle name="ColStyle7 2 4 2 2" xfId="45111"/>
    <cellStyle name="ColStyle7 2 4 3" xfId="45112"/>
    <cellStyle name="ColStyle7 2 4 4" xfId="45113"/>
    <cellStyle name="ColStyle7 2 4 5" xfId="45114"/>
    <cellStyle name="ColStyle7 2 5" xfId="45115"/>
    <cellStyle name="ColStyle7 2 5 2" xfId="45116"/>
    <cellStyle name="ColStyle7 2 5 2 2" xfId="45117"/>
    <cellStyle name="ColStyle7 2 5 3" xfId="45118"/>
    <cellStyle name="ColStyle7 2 5 4" xfId="45119"/>
    <cellStyle name="ColStyle7 2 5 5" xfId="45120"/>
    <cellStyle name="ColStyle7 2 6" xfId="45121"/>
    <cellStyle name="ColStyle7 2 6 2" xfId="45122"/>
    <cellStyle name="ColStyle7 2 6 2 2" xfId="45123"/>
    <cellStyle name="ColStyle7 2 6 3" xfId="45124"/>
    <cellStyle name="ColStyle7 2 6 4" xfId="45125"/>
    <cellStyle name="ColStyle7 2 6 5" xfId="45126"/>
    <cellStyle name="ColStyle7 2 7" xfId="45127"/>
    <cellStyle name="ColStyle7 2 7 2" xfId="45128"/>
    <cellStyle name="ColStyle7 2 8" xfId="45129"/>
    <cellStyle name="ColStyle7 2 8 2" xfId="45130"/>
    <cellStyle name="ColStyle7 2 9" xfId="45131"/>
    <cellStyle name="ColStyle7 20" xfId="45132"/>
    <cellStyle name="ColStyle7 20 10" xfId="45133"/>
    <cellStyle name="ColStyle7 20 2" xfId="45134"/>
    <cellStyle name="ColStyle7 20 2 2" xfId="45135"/>
    <cellStyle name="ColStyle7 20 2 2 2" xfId="45136"/>
    <cellStyle name="ColStyle7 20 2 2 2 2" xfId="45137"/>
    <cellStyle name="ColStyle7 20 2 2 2 3" xfId="45138"/>
    <cellStyle name="ColStyle7 20 2 2 3" xfId="45139"/>
    <cellStyle name="ColStyle7 20 2 2 4" xfId="45140"/>
    <cellStyle name="ColStyle7 20 2 3" xfId="45141"/>
    <cellStyle name="ColStyle7 20 2 3 2" xfId="45142"/>
    <cellStyle name="ColStyle7 20 2 3 3" xfId="45143"/>
    <cellStyle name="ColStyle7 20 2 4" xfId="45144"/>
    <cellStyle name="ColStyle7 20 2 4 2" xfId="45145"/>
    <cellStyle name="ColStyle7 20 2 5" xfId="45146"/>
    <cellStyle name="ColStyle7 20 3" xfId="45147"/>
    <cellStyle name="ColStyle7 20 3 2" xfId="45148"/>
    <cellStyle name="ColStyle7 20 3 2 2" xfId="45149"/>
    <cellStyle name="ColStyle7 20 3 2 3" xfId="45150"/>
    <cellStyle name="ColStyle7 20 3 3" xfId="45151"/>
    <cellStyle name="ColStyle7 20 3 4" xfId="45152"/>
    <cellStyle name="ColStyle7 20 4" xfId="45153"/>
    <cellStyle name="ColStyle7 20 4 2" xfId="45154"/>
    <cellStyle name="ColStyle7 20 4 2 2" xfId="45155"/>
    <cellStyle name="ColStyle7 20 4 2 3" xfId="45156"/>
    <cellStyle name="ColStyle7 20 4 3" xfId="45157"/>
    <cellStyle name="ColStyle7 20 4 4" xfId="45158"/>
    <cellStyle name="ColStyle7 20 5" xfId="45159"/>
    <cellStyle name="ColStyle7 20 5 2" xfId="45160"/>
    <cellStyle name="ColStyle7 20 5 3" xfId="45161"/>
    <cellStyle name="ColStyle7 20 6" xfId="45162"/>
    <cellStyle name="ColStyle7 20 6 2" xfId="45163"/>
    <cellStyle name="ColStyle7 20 6 3" xfId="45164"/>
    <cellStyle name="ColStyle7 20 7" xfId="45165"/>
    <cellStyle name="ColStyle7 20 7 2" xfId="45166"/>
    <cellStyle name="ColStyle7 20 7 3" xfId="45167"/>
    <cellStyle name="ColStyle7 20 8" xfId="45168"/>
    <cellStyle name="ColStyle7 20 9" xfId="45169"/>
    <cellStyle name="ColStyle7 21" xfId="45170"/>
    <cellStyle name="ColStyle7 21 10" xfId="45171"/>
    <cellStyle name="ColStyle7 21 2" xfId="45172"/>
    <cellStyle name="ColStyle7 21 2 2" xfId="45173"/>
    <cellStyle name="ColStyle7 21 2 2 2" xfId="45174"/>
    <cellStyle name="ColStyle7 21 2 2 2 2" xfId="45175"/>
    <cellStyle name="ColStyle7 21 2 2 2 3" xfId="45176"/>
    <cellStyle name="ColStyle7 21 2 2 3" xfId="45177"/>
    <cellStyle name="ColStyle7 21 2 2 4" xfId="45178"/>
    <cellStyle name="ColStyle7 21 2 3" xfId="45179"/>
    <cellStyle name="ColStyle7 21 2 3 2" xfId="45180"/>
    <cellStyle name="ColStyle7 21 2 3 3" xfId="45181"/>
    <cellStyle name="ColStyle7 21 2 4" xfId="45182"/>
    <cellStyle name="ColStyle7 21 2 4 2" xfId="45183"/>
    <cellStyle name="ColStyle7 21 2 5" xfId="45184"/>
    <cellStyle name="ColStyle7 21 3" xfId="45185"/>
    <cellStyle name="ColStyle7 21 3 2" xfId="45186"/>
    <cellStyle name="ColStyle7 21 3 2 2" xfId="45187"/>
    <cellStyle name="ColStyle7 21 3 2 3" xfId="45188"/>
    <cellStyle name="ColStyle7 21 3 3" xfId="45189"/>
    <cellStyle name="ColStyle7 21 3 4" xfId="45190"/>
    <cellStyle name="ColStyle7 21 4" xfId="45191"/>
    <cellStyle name="ColStyle7 21 4 2" xfId="45192"/>
    <cellStyle name="ColStyle7 21 4 2 2" xfId="45193"/>
    <cellStyle name="ColStyle7 21 4 2 3" xfId="45194"/>
    <cellStyle name="ColStyle7 21 4 3" xfId="45195"/>
    <cellStyle name="ColStyle7 21 4 4" xfId="45196"/>
    <cellStyle name="ColStyle7 21 5" xfId="45197"/>
    <cellStyle name="ColStyle7 21 5 2" xfId="45198"/>
    <cellStyle name="ColStyle7 21 5 3" xfId="45199"/>
    <cellStyle name="ColStyle7 21 6" xfId="45200"/>
    <cellStyle name="ColStyle7 21 6 2" xfId="45201"/>
    <cellStyle name="ColStyle7 21 6 3" xfId="45202"/>
    <cellStyle name="ColStyle7 21 7" xfId="45203"/>
    <cellStyle name="ColStyle7 21 7 2" xfId="45204"/>
    <cellStyle name="ColStyle7 21 7 3" xfId="45205"/>
    <cellStyle name="ColStyle7 21 8" xfId="45206"/>
    <cellStyle name="ColStyle7 21 9" xfId="45207"/>
    <cellStyle name="ColStyle7 22" xfId="45208"/>
    <cellStyle name="ColStyle7 22 10" xfId="45209"/>
    <cellStyle name="ColStyle7 22 2" xfId="45210"/>
    <cellStyle name="ColStyle7 22 2 2" xfId="45211"/>
    <cellStyle name="ColStyle7 22 2 2 2" xfId="45212"/>
    <cellStyle name="ColStyle7 22 2 2 2 2" xfId="45213"/>
    <cellStyle name="ColStyle7 22 2 2 2 3" xfId="45214"/>
    <cellStyle name="ColStyle7 22 2 2 3" xfId="45215"/>
    <cellStyle name="ColStyle7 22 2 2 4" xfId="45216"/>
    <cellStyle name="ColStyle7 22 2 3" xfId="45217"/>
    <cellStyle name="ColStyle7 22 2 3 2" xfId="45218"/>
    <cellStyle name="ColStyle7 22 2 3 3" xfId="45219"/>
    <cellStyle name="ColStyle7 22 2 4" xfId="45220"/>
    <cellStyle name="ColStyle7 22 2 4 2" xfId="45221"/>
    <cellStyle name="ColStyle7 22 2 5" xfId="45222"/>
    <cellStyle name="ColStyle7 22 3" xfId="45223"/>
    <cellStyle name="ColStyle7 22 3 2" xfId="45224"/>
    <cellStyle name="ColStyle7 22 3 2 2" xfId="45225"/>
    <cellStyle name="ColStyle7 22 3 2 3" xfId="45226"/>
    <cellStyle name="ColStyle7 22 3 3" xfId="45227"/>
    <cellStyle name="ColStyle7 22 3 4" xfId="45228"/>
    <cellStyle name="ColStyle7 22 4" xfId="45229"/>
    <cellStyle name="ColStyle7 22 4 2" xfId="45230"/>
    <cellStyle name="ColStyle7 22 4 2 2" xfId="45231"/>
    <cellStyle name="ColStyle7 22 4 2 3" xfId="45232"/>
    <cellStyle name="ColStyle7 22 4 3" xfId="45233"/>
    <cellStyle name="ColStyle7 22 4 4" xfId="45234"/>
    <cellStyle name="ColStyle7 22 5" xfId="45235"/>
    <cellStyle name="ColStyle7 22 5 2" xfId="45236"/>
    <cellStyle name="ColStyle7 22 5 3" xfId="45237"/>
    <cellStyle name="ColStyle7 22 6" xfId="45238"/>
    <cellStyle name="ColStyle7 22 6 2" xfId="45239"/>
    <cellStyle name="ColStyle7 22 6 3" xfId="45240"/>
    <cellStyle name="ColStyle7 22 7" xfId="45241"/>
    <cellStyle name="ColStyle7 22 7 2" xfId="45242"/>
    <cellStyle name="ColStyle7 22 7 3" xfId="45243"/>
    <cellStyle name="ColStyle7 22 8" xfId="45244"/>
    <cellStyle name="ColStyle7 22 9" xfId="45245"/>
    <cellStyle name="ColStyle7 23" xfId="45246"/>
    <cellStyle name="ColStyle7 23 10" xfId="45247"/>
    <cellStyle name="ColStyle7 23 2" xfId="45248"/>
    <cellStyle name="ColStyle7 23 2 2" xfId="45249"/>
    <cellStyle name="ColStyle7 23 2 2 2" xfId="45250"/>
    <cellStyle name="ColStyle7 23 2 2 2 2" xfId="45251"/>
    <cellStyle name="ColStyle7 23 2 2 2 3" xfId="45252"/>
    <cellStyle name="ColStyle7 23 2 2 3" xfId="45253"/>
    <cellStyle name="ColStyle7 23 2 2 4" xfId="45254"/>
    <cellStyle name="ColStyle7 23 2 3" xfId="45255"/>
    <cellStyle name="ColStyle7 23 2 3 2" xfId="45256"/>
    <cellStyle name="ColStyle7 23 2 3 3" xfId="45257"/>
    <cellStyle name="ColStyle7 23 2 4" xfId="45258"/>
    <cellStyle name="ColStyle7 23 2 4 2" xfId="45259"/>
    <cellStyle name="ColStyle7 23 2 5" xfId="45260"/>
    <cellStyle name="ColStyle7 23 3" xfId="45261"/>
    <cellStyle name="ColStyle7 23 3 2" xfId="45262"/>
    <cellStyle name="ColStyle7 23 3 2 2" xfId="45263"/>
    <cellStyle name="ColStyle7 23 3 2 3" xfId="45264"/>
    <cellStyle name="ColStyle7 23 3 3" xfId="45265"/>
    <cellStyle name="ColStyle7 23 3 4" xfId="45266"/>
    <cellStyle name="ColStyle7 23 4" xfId="45267"/>
    <cellStyle name="ColStyle7 23 4 2" xfId="45268"/>
    <cellStyle name="ColStyle7 23 4 2 2" xfId="45269"/>
    <cellStyle name="ColStyle7 23 4 2 3" xfId="45270"/>
    <cellStyle name="ColStyle7 23 4 3" xfId="45271"/>
    <cellStyle name="ColStyle7 23 4 4" xfId="45272"/>
    <cellStyle name="ColStyle7 23 5" xfId="45273"/>
    <cellStyle name="ColStyle7 23 5 2" xfId="45274"/>
    <cellStyle name="ColStyle7 23 5 3" xfId="45275"/>
    <cellStyle name="ColStyle7 23 6" xfId="45276"/>
    <cellStyle name="ColStyle7 23 6 2" xfId="45277"/>
    <cellStyle name="ColStyle7 23 6 3" xfId="45278"/>
    <cellStyle name="ColStyle7 23 7" xfId="45279"/>
    <cellStyle name="ColStyle7 23 7 2" xfId="45280"/>
    <cellStyle name="ColStyle7 23 7 3" xfId="45281"/>
    <cellStyle name="ColStyle7 23 8" xfId="45282"/>
    <cellStyle name="ColStyle7 23 9" xfId="45283"/>
    <cellStyle name="ColStyle7 24" xfId="45284"/>
    <cellStyle name="ColStyle7 24 10" xfId="45285"/>
    <cellStyle name="ColStyle7 24 2" xfId="45286"/>
    <cellStyle name="ColStyle7 24 2 2" xfId="45287"/>
    <cellStyle name="ColStyle7 24 2 2 2" xfId="45288"/>
    <cellStyle name="ColStyle7 24 2 2 2 2" xfId="45289"/>
    <cellStyle name="ColStyle7 24 2 2 2 3" xfId="45290"/>
    <cellStyle name="ColStyle7 24 2 2 3" xfId="45291"/>
    <cellStyle name="ColStyle7 24 2 2 4" xfId="45292"/>
    <cellStyle name="ColStyle7 24 2 3" xfId="45293"/>
    <cellStyle name="ColStyle7 24 2 3 2" xfId="45294"/>
    <cellStyle name="ColStyle7 24 2 3 3" xfId="45295"/>
    <cellStyle name="ColStyle7 24 2 4" xfId="45296"/>
    <cellStyle name="ColStyle7 24 2 4 2" xfId="45297"/>
    <cellStyle name="ColStyle7 24 2 5" xfId="45298"/>
    <cellStyle name="ColStyle7 24 3" xfId="45299"/>
    <cellStyle name="ColStyle7 24 3 2" xfId="45300"/>
    <cellStyle name="ColStyle7 24 3 2 2" xfId="45301"/>
    <cellStyle name="ColStyle7 24 3 2 3" xfId="45302"/>
    <cellStyle name="ColStyle7 24 3 3" xfId="45303"/>
    <cellStyle name="ColStyle7 24 3 4" xfId="45304"/>
    <cellStyle name="ColStyle7 24 4" xfId="45305"/>
    <cellStyle name="ColStyle7 24 4 2" xfId="45306"/>
    <cellStyle name="ColStyle7 24 4 2 2" xfId="45307"/>
    <cellStyle name="ColStyle7 24 4 2 3" xfId="45308"/>
    <cellStyle name="ColStyle7 24 4 3" xfId="45309"/>
    <cellStyle name="ColStyle7 24 4 4" xfId="45310"/>
    <cellStyle name="ColStyle7 24 5" xfId="45311"/>
    <cellStyle name="ColStyle7 24 5 2" xfId="45312"/>
    <cellStyle name="ColStyle7 24 5 3" xfId="45313"/>
    <cellStyle name="ColStyle7 24 6" xfId="45314"/>
    <cellStyle name="ColStyle7 24 6 2" xfId="45315"/>
    <cellStyle name="ColStyle7 24 6 3" xfId="45316"/>
    <cellStyle name="ColStyle7 24 7" xfId="45317"/>
    <cellStyle name="ColStyle7 24 7 2" xfId="45318"/>
    <cellStyle name="ColStyle7 24 7 3" xfId="45319"/>
    <cellStyle name="ColStyle7 24 8" xfId="45320"/>
    <cellStyle name="ColStyle7 24 9" xfId="45321"/>
    <cellStyle name="ColStyle7 25" xfId="45322"/>
    <cellStyle name="ColStyle7 25 10" xfId="45323"/>
    <cellStyle name="ColStyle7 25 2" xfId="45324"/>
    <cellStyle name="ColStyle7 25 2 2" xfId="45325"/>
    <cellStyle name="ColStyle7 25 2 2 2" xfId="45326"/>
    <cellStyle name="ColStyle7 25 2 2 2 2" xfId="45327"/>
    <cellStyle name="ColStyle7 25 2 2 2 3" xfId="45328"/>
    <cellStyle name="ColStyle7 25 2 2 3" xfId="45329"/>
    <cellStyle name="ColStyle7 25 2 2 4" xfId="45330"/>
    <cellStyle name="ColStyle7 25 2 3" xfId="45331"/>
    <cellStyle name="ColStyle7 25 2 3 2" xfId="45332"/>
    <cellStyle name="ColStyle7 25 2 3 3" xfId="45333"/>
    <cellStyle name="ColStyle7 25 2 4" xfId="45334"/>
    <cellStyle name="ColStyle7 25 2 4 2" xfId="45335"/>
    <cellStyle name="ColStyle7 25 2 5" xfId="45336"/>
    <cellStyle name="ColStyle7 25 3" xfId="45337"/>
    <cellStyle name="ColStyle7 25 3 2" xfId="45338"/>
    <cellStyle name="ColStyle7 25 3 2 2" xfId="45339"/>
    <cellStyle name="ColStyle7 25 3 2 3" xfId="45340"/>
    <cellStyle name="ColStyle7 25 3 3" xfId="45341"/>
    <cellStyle name="ColStyle7 25 3 4" xfId="45342"/>
    <cellStyle name="ColStyle7 25 4" xfId="45343"/>
    <cellStyle name="ColStyle7 25 4 2" xfId="45344"/>
    <cellStyle name="ColStyle7 25 4 2 2" xfId="45345"/>
    <cellStyle name="ColStyle7 25 4 2 3" xfId="45346"/>
    <cellStyle name="ColStyle7 25 4 3" xfId="45347"/>
    <cellStyle name="ColStyle7 25 4 4" xfId="45348"/>
    <cellStyle name="ColStyle7 25 5" xfId="45349"/>
    <cellStyle name="ColStyle7 25 5 2" xfId="45350"/>
    <cellStyle name="ColStyle7 25 5 3" xfId="45351"/>
    <cellStyle name="ColStyle7 25 6" xfId="45352"/>
    <cellStyle name="ColStyle7 25 6 2" xfId="45353"/>
    <cellStyle name="ColStyle7 25 6 3" xfId="45354"/>
    <cellStyle name="ColStyle7 25 7" xfId="45355"/>
    <cellStyle name="ColStyle7 25 7 2" xfId="45356"/>
    <cellStyle name="ColStyle7 25 7 3" xfId="45357"/>
    <cellStyle name="ColStyle7 25 8" xfId="45358"/>
    <cellStyle name="ColStyle7 25 9" xfId="45359"/>
    <cellStyle name="ColStyle7 26" xfId="45360"/>
    <cellStyle name="ColStyle7 26 10" xfId="45361"/>
    <cellStyle name="ColStyle7 26 2" xfId="45362"/>
    <cellStyle name="ColStyle7 26 2 2" xfId="45363"/>
    <cellStyle name="ColStyle7 26 2 2 2" xfId="45364"/>
    <cellStyle name="ColStyle7 26 2 2 2 2" xfId="45365"/>
    <cellStyle name="ColStyle7 26 2 2 2 3" xfId="45366"/>
    <cellStyle name="ColStyle7 26 2 2 3" xfId="45367"/>
    <cellStyle name="ColStyle7 26 2 2 4" xfId="45368"/>
    <cellStyle name="ColStyle7 26 2 3" xfId="45369"/>
    <cellStyle name="ColStyle7 26 2 3 2" xfId="45370"/>
    <cellStyle name="ColStyle7 26 2 3 3" xfId="45371"/>
    <cellStyle name="ColStyle7 26 2 4" xfId="45372"/>
    <cellStyle name="ColStyle7 26 2 4 2" xfId="45373"/>
    <cellStyle name="ColStyle7 26 2 5" xfId="45374"/>
    <cellStyle name="ColStyle7 26 3" xfId="45375"/>
    <cellStyle name="ColStyle7 26 3 2" xfId="45376"/>
    <cellStyle name="ColStyle7 26 3 2 2" xfId="45377"/>
    <cellStyle name="ColStyle7 26 3 2 3" xfId="45378"/>
    <cellStyle name="ColStyle7 26 3 3" xfId="45379"/>
    <cellStyle name="ColStyle7 26 3 4" xfId="45380"/>
    <cellStyle name="ColStyle7 26 4" xfId="45381"/>
    <cellStyle name="ColStyle7 26 4 2" xfId="45382"/>
    <cellStyle name="ColStyle7 26 4 2 2" xfId="45383"/>
    <cellStyle name="ColStyle7 26 4 2 3" xfId="45384"/>
    <cellStyle name="ColStyle7 26 4 3" xfId="45385"/>
    <cellStyle name="ColStyle7 26 4 4" xfId="45386"/>
    <cellStyle name="ColStyle7 26 5" xfId="45387"/>
    <cellStyle name="ColStyle7 26 5 2" xfId="45388"/>
    <cellStyle name="ColStyle7 26 5 3" xfId="45389"/>
    <cellStyle name="ColStyle7 26 6" xfId="45390"/>
    <cellStyle name="ColStyle7 26 6 2" xfId="45391"/>
    <cellStyle name="ColStyle7 26 6 3" xfId="45392"/>
    <cellStyle name="ColStyle7 26 7" xfId="45393"/>
    <cellStyle name="ColStyle7 26 7 2" xfId="45394"/>
    <cellStyle name="ColStyle7 26 7 3" xfId="45395"/>
    <cellStyle name="ColStyle7 26 8" xfId="45396"/>
    <cellStyle name="ColStyle7 26 9" xfId="45397"/>
    <cellStyle name="ColStyle7 27" xfId="45398"/>
    <cellStyle name="ColStyle7 27 2" xfId="45399"/>
    <cellStyle name="ColStyle7 27 2 2" xfId="45400"/>
    <cellStyle name="ColStyle7 27 2 2 2" xfId="45401"/>
    <cellStyle name="ColStyle7 27 2 2 2 2" xfId="45402"/>
    <cellStyle name="ColStyle7 27 2 2 2 3" xfId="45403"/>
    <cellStyle name="ColStyle7 27 2 2 3" xfId="45404"/>
    <cellStyle name="ColStyle7 27 2 2 4" xfId="45405"/>
    <cellStyle name="ColStyle7 27 2 3" xfId="45406"/>
    <cellStyle name="ColStyle7 27 2 3 2" xfId="45407"/>
    <cellStyle name="ColStyle7 27 2 3 3" xfId="45408"/>
    <cellStyle name="ColStyle7 27 2 4" xfId="45409"/>
    <cellStyle name="ColStyle7 27 2 4 2" xfId="45410"/>
    <cellStyle name="ColStyle7 27 2 5" xfId="45411"/>
    <cellStyle name="ColStyle7 27 3" xfId="45412"/>
    <cellStyle name="ColStyle7 27 3 2" xfId="45413"/>
    <cellStyle name="ColStyle7 27 3 2 2" xfId="45414"/>
    <cellStyle name="ColStyle7 27 3 2 3" xfId="45415"/>
    <cellStyle name="ColStyle7 27 3 3" xfId="45416"/>
    <cellStyle name="ColStyle7 27 3 4" xfId="45417"/>
    <cellStyle name="ColStyle7 27 4" xfId="45418"/>
    <cellStyle name="ColStyle7 27 4 2" xfId="45419"/>
    <cellStyle name="ColStyle7 27 4 2 2" xfId="45420"/>
    <cellStyle name="ColStyle7 27 4 2 3" xfId="45421"/>
    <cellStyle name="ColStyle7 27 4 3" xfId="45422"/>
    <cellStyle name="ColStyle7 27 4 4" xfId="45423"/>
    <cellStyle name="ColStyle7 27 5" xfId="45424"/>
    <cellStyle name="ColStyle7 27 6" xfId="45425"/>
    <cellStyle name="ColStyle7 27 6 2" xfId="45426"/>
    <cellStyle name="ColStyle7 27 6 3" xfId="45427"/>
    <cellStyle name="ColStyle7 27 7" xfId="45428"/>
    <cellStyle name="ColStyle7 27 7 2" xfId="45429"/>
    <cellStyle name="ColStyle7 27 8" xfId="45430"/>
    <cellStyle name="ColStyle7 27 9" xfId="45431"/>
    <cellStyle name="ColStyle7 28" xfId="45432"/>
    <cellStyle name="ColStyle7 28 2" xfId="45433"/>
    <cellStyle name="ColStyle7 28 2 2" xfId="45434"/>
    <cellStyle name="ColStyle7 28 2 2 2" xfId="45435"/>
    <cellStyle name="ColStyle7 28 2 2 2 2" xfId="45436"/>
    <cellStyle name="ColStyle7 28 2 2 2 3" xfId="45437"/>
    <cellStyle name="ColStyle7 28 2 2 3" xfId="45438"/>
    <cellStyle name="ColStyle7 28 2 2 4" xfId="45439"/>
    <cellStyle name="ColStyle7 28 2 3" xfId="45440"/>
    <cellStyle name="ColStyle7 28 2 3 2" xfId="45441"/>
    <cellStyle name="ColStyle7 28 2 3 3" xfId="45442"/>
    <cellStyle name="ColStyle7 28 2 4" xfId="45443"/>
    <cellStyle name="ColStyle7 28 2 4 2" xfId="45444"/>
    <cellStyle name="ColStyle7 28 2 5" xfId="45445"/>
    <cellStyle name="ColStyle7 28 3" xfId="45446"/>
    <cellStyle name="ColStyle7 28 3 2" xfId="45447"/>
    <cellStyle name="ColStyle7 28 3 2 2" xfId="45448"/>
    <cellStyle name="ColStyle7 28 3 2 3" xfId="45449"/>
    <cellStyle name="ColStyle7 28 3 3" xfId="45450"/>
    <cellStyle name="ColStyle7 28 3 4" xfId="45451"/>
    <cellStyle name="ColStyle7 28 4" xfId="45452"/>
    <cellStyle name="ColStyle7 28 4 2" xfId="45453"/>
    <cellStyle name="ColStyle7 28 4 2 2" xfId="45454"/>
    <cellStyle name="ColStyle7 28 4 2 3" xfId="45455"/>
    <cellStyle name="ColStyle7 28 4 3" xfId="45456"/>
    <cellStyle name="ColStyle7 28 4 4" xfId="45457"/>
    <cellStyle name="ColStyle7 28 5" xfId="45458"/>
    <cellStyle name="ColStyle7 28 5 2" xfId="45459"/>
    <cellStyle name="ColStyle7 28 5 3" xfId="45460"/>
    <cellStyle name="ColStyle7 28 6" xfId="45461"/>
    <cellStyle name="ColStyle7 28 6 2" xfId="45462"/>
    <cellStyle name="ColStyle7 28 7" xfId="45463"/>
    <cellStyle name="ColStyle7 28 8" xfId="45464"/>
    <cellStyle name="ColStyle7 29" xfId="45465"/>
    <cellStyle name="ColStyle7 29 2" xfId="45466"/>
    <cellStyle name="ColStyle7 29 2 2" xfId="45467"/>
    <cellStyle name="ColStyle7 29 2 2 2" xfId="45468"/>
    <cellStyle name="ColStyle7 29 2 2 2 2" xfId="45469"/>
    <cellStyle name="ColStyle7 29 2 2 2 3" xfId="45470"/>
    <cellStyle name="ColStyle7 29 2 2 3" xfId="45471"/>
    <cellStyle name="ColStyle7 29 2 2 4" xfId="45472"/>
    <cellStyle name="ColStyle7 29 2 3" xfId="45473"/>
    <cellStyle name="ColStyle7 29 2 3 2" xfId="45474"/>
    <cellStyle name="ColStyle7 29 2 3 3" xfId="45475"/>
    <cellStyle name="ColStyle7 29 2 4" xfId="45476"/>
    <cellStyle name="ColStyle7 29 2 4 2" xfId="45477"/>
    <cellStyle name="ColStyle7 29 2 5" xfId="45478"/>
    <cellStyle name="ColStyle7 29 3" xfId="45479"/>
    <cellStyle name="ColStyle7 29 3 2" xfId="45480"/>
    <cellStyle name="ColStyle7 29 3 2 2" xfId="45481"/>
    <cellStyle name="ColStyle7 29 3 2 3" xfId="45482"/>
    <cellStyle name="ColStyle7 29 3 3" xfId="45483"/>
    <cellStyle name="ColStyle7 29 3 4" xfId="45484"/>
    <cellStyle name="ColStyle7 29 4" xfId="45485"/>
    <cellStyle name="ColStyle7 29 4 2" xfId="45486"/>
    <cellStyle name="ColStyle7 29 4 2 2" xfId="45487"/>
    <cellStyle name="ColStyle7 29 4 2 3" xfId="45488"/>
    <cellStyle name="ColStyle7 29 4 3" xfId="45489"/>
    <cellStyle name="ColStyle7 29 4 4" xfId="45490"/>
    <cellStyle name="ColStyle7 29 5" xfId="45491"/>
    <cellStyle name="ColStyle7 29 5 2" xfId="45492"/>
    <cellStyle name="ColStyle7 29 5 3" xfId="45493"/>
    <cellStyle name="ColStyle7 29 6" xfId="45494"/>
    <cellStyle name="ColStyle7 29 6 2" xfId="45495"/>
    <cellStyle name="ColStyle7 29 7" xfId="45496"/>
    <cellStyle name="ColStyle7 29 8" xfId="45497"/>
    <cellStyle name="ColStyle7 3" xfId="45498"/>
    <cellStyle name="ColStyle7 3 10" xfId="45499"/>
    <cellStyle name="ColStyle7 3 10 2" xfId="45500"/>
    <cellStyle name="ColStyle7 3 10 2 2" xfId="45501"/>
    <cellStyle name="ColStyle7 3 10 2 3" xfId="45502"/>
    <cellStyle name="ColStyle7 3 10 3" xfId="45503"/>
    <cellStyle name="ColStyle7 3 10 4" xfId="45504"/>
    <cellStyle name="ColStyle7 3 10 5" xfId="45505"/>
    <cellStyle name="ColStyle7 3 11" xfId="45506"/>
    <cellStyle name="ColStyle7 3 11 2" xfId="45507"/>
    <cellStyle name="ColStyle7 3 11 2 2" xfId="45508"/>
    <cellStyle name="ColStyle7 3 11 2 3" xfId="45509"/>
    <cellStyle name="ColStyle7 3 11 3" xfId="45510"/>
    <cellStyle name="ColStyle7 3 11 4" xfId="45511"/>
    <cellStyle name="ColStyle7 3 11 5" xfId="45512"/>
    <cellStyle name="ColStyle7 3 12" xfId="45513"/>
    <cellStyle name="ColStyle7 3 12 2" xfId="45514"/>
    <cellStyle name="ColStyle7 3 12 2 2" xfId="45515"/>
    <cellStyle name="ColStyle7 3 12 2 3" xfId="45516"/>
    <cellStyle name="ColStyle7 3 12 3" xfId="45517"/>
    <cellStyle name="ColStyle7 3 12 4" xfId="45518"/>
    <cellStyle name="ColStyle7 3 12 5" xfId="45519"/>
    <cellStyle name="ColStyle7 3 13" xfId="45520"/>
    <cellStyle name="ColStyle7 3 13 2" xfId="45521"/>
    <cellStyle name="ColStyle7 3 13 2 2" xfId="45522"/>
    <cellStyle name="ColStyle7 3 13 2 3" xfId="45523"/>
    <cellStyle name="ColStyle7 3 13 3" xfId="45524"/>
    <cellStyle name="ColStyle7 3 13 4" xfId="45525"/>
    <cellStyle name="ColStyle7 3 13 5" xfId="45526"/>
    <cellStyle name="ColStyle7 3 14" xfId="45527"/>
    <cellStyle name="ColStyle7 3 14 2" xfId="45528"/>
    <cellStyle name="ColStyle7 3 14 2 2" xfId="45529"/>
    <cellStyle name="ColStyle7 3 14 2 3" xfId="45530"/>
    <cellStyle name="ColStyle7 3 14 3" xfId="45531"/>
    <cellStyle name="ColStyle7 3 14 4" xfId="45532"/>
    <cellStyle name="ColStyle7 3 14 5" xfId="45533"/>
    <cellStyle name="ColStyle7 3 15" xfId="45534"/>
    <cellStyle name="ColStyle7 3 15 2" xfId="45535"/>
    <cellStyle name="ColStyle7 3 15 2 2" xfId="45536"/>
    <cellStyle name="ColStyle7 3 15 2 3" xfId="45537"/>
    <cellStyle name="ColStyle7 3 15 3" xfId="45538"/>
    <cellStyle name="ColStyle7 3 15 4" xfId="45539"/>
    <cellStyle name="ColStyle7 3 15 5" xfId="45540"/>
    <cellStyle name="ColStyle7 3 16" xfId="45541"/>
    <cellStyle name="ColStyle7 3 16 2" xfId="45542"/>
    <cellStyle name="ColStyle7 3 16 2 2" xfId="45543"/>
    <cellStyle name="ColStyle7 3 16 2 3" xfId="45544"/>
    <cellStyle name="ColStyle7 3 16 3" xfId="45545"/>
    <cellStyle name="ColStyle7 3 16 4" xfId="45546"/>
    <cellStyle name="ColStyle7 3 16 5" xfId="45547"/>
    <cellStyle name="ColStyle7 3 17" xfId="45548"/>
    <cellStyle name="ColStyle7 3 17 2" xfId="45549"/>
    <cellStyle name="ColStyle7 3 17 2 2" xfId="45550"/>
    <cellStyle name="ColStyle7 3 17 2 3" xfId="45551"/>
    <cellStyle name="ColStyle7 3 17 3" xfId="45552"/>
    <cellStyle name="ColStyle7 3 17 4" xfId="45553"/>
    <cellStyle name="ColStyle7 3 17 5" xfId="45554"/>
    <cellStyle name="ColStyle7 3 18" xfId="45555"/>
    <cellStyle name="ColStyle7 3 18 2" xfId="45556"/>
    <cellStyle name="ColStyle7 3 18 2 2" xfId="45557"/>
    <cellStyle name="ColStyle7 3 18 2 3" xfId="45558"/>
    <cellStyle name="ColStyle7 3 18 3" xfId="45559"/>
    <cellStyle name="ColStyle7 3 18 4" xfId="45560"/>
    <cellStyle name="ColStyle7 3 18 5" xfId="45561"/>
    <cellStyle name="ColStyle7 3 19" xfId="45562"/>
    <cellStyle name="ColStyle7 3 19 2" xfId="45563"/>
    <cellStyle name="ColStyle7 3 19 2 2" xfId="45564"/>
    <cellStyle name="ColStyle7 3 19 2 3" xfId="45565"/>
    <cellStyle name="ColStyle7 3 19 3" xfId="45566"/>
    <cellStyle name="ColStyle7 3 19 4" xfId="45567"/>
    <cellStyle name="ColStyle7 3 19 5" xfId="45568"/>
    <cellStyle name="ColStyle7 3 2" xfId="45569"/>
    <cellStyle name="ColStyle7 3 2 10" xfId="45570"/>
    <cellStyle name="ColStyle7 3 2 10 2" xfId="45571"/>
    <cellStyle name="ColStyle7 3 2 10 2 2" xfId="45572"/>
    <cellStyle name="ColStyle7 3 2 10 2 3" xfId="45573"/>
    <cellStyle name="ColStyle7 3 2 10 3" xfId="45574"/>
    <cellStyle name="ColStyle7 3 2 10 4" xfId="45575"/>
    <cellStyle name="ColStyle7 3 2 10 5" xfId="45576"/>
    <cellStyle name="ColStyle7 3 2 11" xfId="45577"/>
    <cellStyle name="ColStyle7 3 2 11 2" xfId="45578"/>
    <cellStyle name="ColStyle7 3 2 11 2 2" xfId="45579"/>
    <cellStyle name="ColStyle7 3 2 11 2 3" xfId="45580"/>
    <cellStyle name="ColStyle7 3 2 11 3" xfId="45581"/>
    <cellStyle name="ColStyle7 3 2 11 4" xfId="45582"/>
    <cellStyle name="ColStyle7 3 2 11 5" xfId="45583"/>
    <cellStyle name="ColStyle7 3 2 12" xfId="45584"/>
    <cellStyle name="ColStyle7 3 2 12 2" xfId="45585"/>
    <cellStyle name="ColStyle7 3 2 12 2 2" xfId="45586"/>
    <cellStyle name="ColStyle7 3 2 12 2 3" xfId="45587"/>
    <cellStyle name="ColStyle7 3 2 12 3" xfId="45588"/>
    <cellStyle name="ColStyle7 3 2 12 4" xfId="45589"/>
    <cellStyle name="ColStyle7 3 2 12 5" xfId="45590"/>
    <cellStyle name="ColStyle7 3 2 13" xfId="45591"/>
    <cellStyle name="ColStyle7 3 2 13 2" xfId="45592"/>
    <cellStyle name="ColStyle7 3 2 13 2 2" xfId="45593"/>
    <cellStyle name="ColStyle7 3 2 13 2 3" xfId="45594"/>
    <cellStyle name="ColStyle7 3 2 13 3" xfId="45595"/>
    <cellStyle name="ColStyle7 3 2 13 4" xfId="45596"/>
    <cellStyle name="ColStyle7 3 2 13 5" xfId="45597"/>
    <cellStyle name="ColStyle7 3 2 14" xfId="45598"/>
    <cellStyle name="ColStyle7 3 2 14 2" xfId="45599"/>
    <cellStyle name="ColStyle7 3 2 14 2 2" xfId="45600"/>
    <cellStyle name="ColStyle7 3 2 14 2 3" xfId="45601"/>
    <cellStyle name="ColStyle7 3 2 14 3" xfId="45602"/>
    <cellStyle name="ColStyle7 3 2 14 4" xfId="45603"/>
    <cellStyle name="ColStyle7 3 2 14 5" xfId="45604"/>
    <cellStyle name="ColStyle7 3 2 15" xfId="45605"/>
    <cellStyle name="ColStyle7 3 2 15 2" xfId="45606"/>
    <cellStyle name="ColStyle7 3 2 15 2 2" xfId="45607"/>
    <cellStyle name="ColStyle7 3 2 15 2 3" xfId="45608"/>
    <cellStyle name="ColStyle7 3 2 15 3" xfId="45609"/>
    <cellStyle name="ColStyle7 3 2 15 4" xfId="45610"/>
    <cellStyle name="ColStyle7 3 2 15 5" xfId="45611"/>
    <cellStyle name="ColStyle7 3 2 16" xfId="45612"/>
    <cellStyle name="ColStyle7 3 2 16 2" xfId="45613"/>
    <cellStyle name="ColStyle7 3 2 16 2 2" xfId="45614"/>
    <cellStyle name="ColStyle7 3 2 16 2 3" xfId="45615"/>
    <cellStyle name="ColStyle7 3 2 16 3" xfId="45616"/>
    <cellStyle name="ColStyle7 3 2 16 4" xfId="45617"/>
    <cellStyle name="ColStyle7 3 2 16 5" xfId="45618"/>
    <cellStyle name="ColStyle7 3 2 17" xfId="45619"/>
    <cellStyle name="ColStyle7 3 2 17 2" xfId="45620"/>
    <cellStyle name="ColStyle7 3 2 17 2 2" xfId="45621"/>
    <cellStyle name="ColStyle7 3 2 17 2 3" xfId="45622"/>
    <cellStyle name="ColStyle7 3 2 17 3" xfId="45623"/>
    <cellStyle name="ColStyle7 3 2 17 4" xfId="45624"/>
    <cellStyle name="ColStyle7 3 2 17 5" xfId="45625"/>
    <cellStyle name="ColStyle7 3 2 18" xfId="45626"/>
    <cellStyle name="ColStyle7 3 2 18 2" xfId="45627"/>
    <cellStyle name="ColStyle7 3 2 18 2 2" xfId="45628"/>
    <cellStyle name="ColStyle7 3 2 18 2 3" xfId="45629"/>
    <cellStyle name="ColStyle7 3 2 18 3" xfId="45630"/>
    <cellStyle name="ColStyle7 3 2 18 4" xfId="45631"/>
    <cellStyle name="ColStyle7 3 2 18 5" xfId="45632"/>
    <cellStyle name="ColStyle7 3 2 19" xfId="45633"/>
    <cellStyle name="ColStyle7 3 2 19 2" xfId="45634"/>
    <cellStyle name="ColStyle7 3 2 19 2 2" xfId="45635"/>
    <cellStyle name="ColStyle7 3 2 19 2 3" xfId="45636"/>
    <cellStyle name="ColStyle7 3 2 19 3" xfId="45637"/>
    <cellStyle name="ColStyle7 3 2 19 4" xfId="45638"/>
    <cellStyle name="ColStyle7 3 2 19 5" xfId="45639"/>
    <cellStyle name="ColStyle7 3 2 2" xfId="45640"/>
    <cellStyle name="ColStyle7 3 2 2 2" xfId="45641"/>
    <cellStyle name="ColStyle7 3 2 2 2 2" xfId="45642"/>
    <cellStyle name="ColStyle7 3 2 2 2 2 2" xfId="45643"/>
    <cellStyle name="ColStyle7 3 2 2 2 2 3" xfId="45644"/>
    <cellStyle name="ColStyle7 3 2 2 2 3" xfId="45645"/>
    <cellStyle name="ColStyle7 3 2 2 2 4" xfId="45646"/>
    <cellStyle name="ColStyle7 3 2 2 3" xfId="45647"/>
    <cellStyle name="ColStyle7 3 2 2 3 2" xfId="45648"/>
    <cellStyle name="ColStyle7 3 2 2 3 3" xfId="45649"/>
    <cellStyle name="ColStyle7 3 2 2 4" xfId="45650"/>
    <cellStyle name="ColStyle7 3 2 2 5" xfId="45651"/>
    <cellStyle name="ColStyle7 3 2 2 6" xfId="45652"/>
    <cellStyle name="ColStyle7 3 2 20" xfId="45653"/>
    <cellStyle name="ColStyle7 3 2 20 2" xfId="45654"/>
    <cellStyle name="ColStyle7 3 2 20 2 2" xfId="45655"/>
    <cellStyle name="ColStyle7 3 2 20 2 3" xfId="45656"/>
    <cellStyle name="ColStyle7 3 2 20 3" xfId="45657"/>
    <cellStyle name="ColStyle7 3 2 20 4" xfId="45658"/>
    <cellStyle name="ColStyle7 3 2 20 5" xfId="45659"/>
    <cellStyle name="ColStyle7 3 2 21" xfId="45660"/>
    <cellStyle name="ColStyle7 3 2 21 2" xfId="45661"/>
    <cellStyle name="ColStyle7 3 2 21 2 2" xfId="45662"/>
    <cellStyle name="ColStyle7 3 2 21 2 3" xfId="45663"/>
    <cellStyle name="ColStyle7 3 2 21 3" xfId="45664"/>
    <cellStyle name="ColStyle7 3 2 21 4" xfId="45665"/>
    <cellStyle name="ColStyle7 3 2 21 5" xfId="45666"/>
    <cellStyle name="ColStyle7 3 2 22" xfId="45667"/>
    <cellStyle name="ColStyle7 3 2 22 2" xfId="45668"/>
    <cellStyle name="ColStyle7 3 2 22 2 2" xfId="45669"/>
    <cellStyle name="ColStyle7 3 2 22 2 3" xfId="45670"/>
    <cellStyle name="ColStyle7 3 2 22 3" xfId="45671"/>
    <cellStyle name="ColStyle7 3 2 22 4" xfId="45672"/>
    <cellStyle name="ColStyle7 3 2 23" xfId="45673"/>
    <cellStyle name="ColStyle7 3 2 23 2" xfId="45674"/>
    <cellStyle name="ColStyle7 3 2 23 3" xfId="45675"/>
    <cellStyle name="ColStyle7 3 2 24" xfId="45676"/>
    <cellStyle name="ColStyle7 3 2 24 2" xfId="45677"/>
    <cellStyle name="ColStyle7 3 2 24 3" xfId="45678"/>
    <cellStyle name="ColStyle7 3 2 25" xfId="45679"/>
    <cellStyle name="ColStyle7 3 2 25 2" xfId="45680"/>
    <cellStyle name="ColStyle7 3 2 26" xfId="45681"/>
    <cellStyle name="ColStyle7 3 2 27" xfId="45682"/>
    <cellStyle name="ColStyle7 3 2 28" xfId="45683"/>
    <cellStyle name="ColStyle7 3 2 29" xfId="45684"/>
    <cellStyle name="ColStyle7 3 2 3" xfId="45685"/>
    <cellStyle name="ColStyle7 3 2 3 2" xfId="45686"/>
    <cellStyle name="ColStyle7 3 2 3 2 2" xfId="45687"/>
    <cellStyle name="ColStyle7 3 2 3 2 3" xfId="45688"/>
    <cellStyle name="ColStyle7 3 2 3 3" xfId="45689"/>
    <cellStyle name="ColStyle7 3 2 3 4" xfId="45690"/>
    <cellStyle name="ColStyle7 3 2 3 5" xfId="45691"/>
    <cellStyle name="ColStyle7 3 2 30" xfId="45692"/>
    <cellStyle name="ColStyle7 3 2 31" xfId="45693"/>
    <cellStyle name="ColStyle7 3 2 4" xfId="45694"/>
    <cellStyle name="ColStyle7 3 2 4 2" xfId="45695"/>
    <cellStyle name="ColStyle7 3 2 4 2 2" xfId="45696"/>
    <cellStyle name="ColStyle7 3 2 4 2 3" xfId="45697"/>
    <cellStyle name="ColStyle7 3 2 4 3" xfId="45698"/>
    <cellStyle name="ColStyle7 3 2 4 4" xfId="45699"/>
    <cellStyle name="ColStyle7 3 2 4 5" xfId="45700"/>
    <cellStyle name="ColStyle7 3 2 5" xfId="45701"/>
    <cellStyle name="ColStyle7 3 2 5 2" xfId="45702"/>
    <cellStyle name="ColStyle7 3 2 5 2 2" xfId="45703"/>
    <cellStyle name="ColStyle7 3 2 5 2 3" xfId="45704"/>
    <cellStyle name="ColStyle7 3 2 5 3" xfId="45705"/>
    <cellStyle name="ColStyle7 3 2 5 4" xfId="45706"/>
    <cellStyle name="ColStyle7 3 2 5 5" xfId="45707"/>
    <cellStyle name="ColStyle7 3 2 6" xfId="45708"/>
    <cellStyle name="ColStyle7 3 2 6 2" xfId="45709"/>
    <cellStyle name="ColStyle7 3 2 6 2 2" xfId="45710"/>
    <cellStyle name="ColStyle7 3 2 6 2 3" xfId="45711"/>
    <cellStyle name="ColStyle7 3 2 6 3" xfId="45712"/>
    <cellStyle name="ColStyle7 3 2 6 4" xfId="45713"/>
    <cellStyle name="ColStyle7 3 2 6 5" xfId="45714"/>
    <cellStyle name="ColStyle7 3 2 7" xfId="45715"/>
    <cellStyle name="ColStyle7 3 2 7 2" xfId="45716"/>
    <cellStyle name="ColStyle7 3 2 7 2 2" xfId="45717"/>
    <cellStyle name="ColStyle7 3 2 7 2 3" xfId="45718"/>
    <cellStyle name="ColStyle7 3 2 7 3" xfId="45719"/>
    <cellStyle name="ColStyle7 3 2 7 4" xfId="45720"/>
    <cellStyle name="ColStyle7 3 2 7 5" xfId="45721"/>
    <cellStyle name="ColStyle7 3 2 8" xfId="45722"/>
    <cellStyle name="ColStyle7 3 2 8 2" xfId="45723"/>
    <cellStyle name="ColStyle7 3 2 8 2 2" xfId="45724"/>
    <cellStyle name="ColStyle7 3 2 8 2 3" xfId="45725"/>
    <cellStyle name="ColStyle7 3 2 8 3" xfId="45726"/>
    <cellStyle name="ColStyle7 3 2 8 4" xfId="45727"/>
    <cellStyle name="ColStyle7 3 2 8 5" xfId="45728"/>
    <cellStyle name="ColStyle7 3 2 9" xfId="45729"/>
    <cellStyle name="ColStyle7 3 2 9 2" xfId="45730"/>
    <cellStyle name="ColStyle7 3 2 9 2 2" xfId="45731"/>
    <cellStyle name="ColStyle7 3 2 9 2 3" xfId="45732"/>
    <cellStyle name="ColStyle7 3 2 9 3" xfId="45733"/>
    <cellStyle name="ColStyle7 3 2 9 4" xfId="45734"/>
    <cellStyle name="ColStyle7 3 2 9 5" xfId="45735"/>
    <cellStyle name="ColStyle7 3 20" xfId="45736"/>
    <cellStyle name="ColStyle7 3 20 2" xfId="45737"/>
    <cellStyle name="ColStyle7 3 20 2 2" xfId="45738"/>
    <cellStyle name="ColStyle7 3 20 2 3" xfId="45739"/>
    <cellStyle name="ColStyle7 3 20 3" xfId="45740"/>
    <cellStyle name="ColStyle7 3 20 4" xfId="45741"/>
    <cellStyle name="ColStyle7 3 20 5" xfId="45742"/>
    <cellStyle name="ColStyle7 3 21" xfId="45743"/>
    <cellStyle name="ColStyle7 3 21 2" xfId="45744"/>
    <cellStyle name="ColStyle7 3 21 2 2" xfId="45745"/>
    <cellStyle name="ColStyle7 3 21 2 3" xfId="45746"/>
    <cellStyle name="ColStyle7 3 21 3" xfId="45747"/>
    <cellStyle name="ColStyle7 3 21 4" xfId="45748"/>
    <cellStyle name="ColStyle7 3 21 5" xfId="45749"/>
    <cellStyle name="ColStyle7 3 22" xfId="45750"/>
    <cellStyle name="ColStyle7 3 22 2" xfId="45751"/>
    <cellStyle name="ColStyle7 3 22 2 2" xfId="45752"/>
    <cellStyle name="ColStyle7 3 22 2 3" xfId="45753"/>
    <cellStyle name="ColStyle7 3 22 3" xfId="45754"/>
    <cellStyle name="ColStyle7 3 22 4" xfId="45755"/>
    <cellStyle name="ColStyle7 3 22 5" xfId="45756"/>
    <cellStyle name="ColStyle7 3 23" xfId="45757"/>
    <cellStyle name="ColStyle7 3 23 2" xfId="45758"/>
    <cellStyle name="ColStyle7 3 23 2 2" xfId="45759"/>
    <cellStyle name="ColStyle7 3 23 2 3" xfId="45760"/>
    <cellStyle name="ColStyle7 3 23 3" xfId="45761"/>
    <cellStyle name="ColStyle7 3 23 4" xfId="45762"/>
    <cellStyle name="ColStyle7 3 23 5" xfId="45763"/>
    <cellStyle name="ColStyle7 3 24" xfId="45764"/>
    <cellStyle name="ColStyle7 3 24 2" xfId="45765"/>
    <cellStyle name="ColStyle7 3 24 2 2" xfId="45766"/>
    <cellStyle name="ColStyle7 3 24 2 3" xfId="45767"/>
    <cellStyle name="ColStyle7 3 24 3" xfId="45768"/>
    <cellStyle name="ColStyle7 3 24 4" xfId="45769"/>
    <cellStyle name="ColStyle7 3 24 5" xfId="45770"/>
    <cellStyle name="ColStyle7 3 25" xfId="45771"/>
    <cellStyle name="ColStyle7 3 25 2" xfId="45772"/>
    <cellStyle name="ColStyle7 3 25 2 2" xfId="45773"/>
    <cellStyle name="ColStyle7 3 25 2 3" xfId="45774"/>
    <cellStyle name="ColStyle7 3 25 3" xfId="45775"/>
    <cellStyle name="ColStyle7 3 25 4" xfId="45776"/>
    <cellStyle name="ColStyle7 3 26" xfId="45777"/>
    <cellStyle name="ColStyle7 3 26 2" xfId="45778"/>
    <cellStyle name="ColStyle7 3 26 3" xfId="45779"/>
    <cellStyle name="ColStyle7 3 27" xfId="45780"/>
    <cellStyle name="ColStyle7 3 27 2" xfId="45781"/>
    <cellStyle name="ColStyle7 3 27 3" xfId="45782"/>
    <cellStyle name="ColStyle7 3 28" xfId="45783"/>
    <cellStyle name="ColStyle7 3 28 2" xfId="45784"/>
    <cellStyle name="ColStyle7 3 28 3" xfId="45785"/>
    <cellStyle name="ColStyle7 3 29" xfId="45786"/>
    <cellStyle name="ColStyle7 3 29 2" xfId="45787"/>
    <cellStyle name="ColStyle7 3 3" xfId="45788"/>
    <cellStyle name="ColStyle7 3 3 10" xfId="45789"/>
    <cellStyle name="ColStyle7 3 3 10 2" xfId="45790"/>
    <cellStyle name="ColStyle7 3 3 10 2 2" xfId="45791"/>
    <cellStyle name="ColStyle7 3 3 10 2 3" xfId="45792"/>
    <cellStyle name="ColStyle7 3 3 10 3" xfId="45793"/>
    <cellStyle name="ColStyle7 3 3 10 4" xfId="45794"/>
    <cellStyle name="ColStyle7 3 3 10 5" xfId="45795"/>
    <cellStyle name="ColStyle7 3 3 11" xfId="45796"/>
    <cellStyle name="ColStyle7 3 3 11 2" xfId="45797"/>
    <cellStyle name="ColStyle7 3 3 11 2 2" xfId="45798"/>
    <cellStyle name="ColStyle7 3 3 11 2 3" xfId="45799"/>
    <cellStyle name="ColStyle7 3 3 11 3" xfId="45800"/>
    <cellStyle name="ColStyle7 3 3 11 4" xfId="45801"/>
    <cellStyle name="ColStyle7 3 3 11 5" xfId="45802"/>
    <cellStyle name="ColStyle7 3 3 12" xfId="45803"/>
    <cellStyle name="ColStyle7 3 3 12 2" xfId="45804"/>
    <cellStyle name="ColStyle7 3 3 12 2 2" xfId="45805"/>
    <cellStyle name="ColStyle7 3 3 12 2 3" xfId="45806"/>
    <cellStyle name="ColStyle7 3 3 12 3" xfId="45807"/>
    <cellStyle name="ColStyle7 3 3 12 4" xfId="45808"/>
    <cellStyle name="ColStyle7 3 3 12 5" xfId="45809"/>
    <cellStyle name="ColStyle7 3 3 13" xfId="45810"/>
    <cellStyle name="ColStyle7 3 3 13 2" xfId="45811"/>
    <cellStyle name="ColStyle7 3 3 13 2 2" xfId="45812"/>
    <cellStyle name="ColStyle7 3 3 13 2 3" xfId="45813"/>
    <cellStyle name="ColStyle7 3 3 13 3" xfId="45814"/>
    <cellStyle name="ColStyle7 3 3 13 4" xfId="45815"/>
    <cellStyle name="ColStyle7 3 3 13 5" xfId="45816"/>
    <cellStyle name="ColStyle7 3 3 14" xfId="45817"/>
    <cellStyle name="ColStyle7 3 3 14 2" xfId="45818"/>
    <cellStyle name="ColStyle7 3 3 14 2 2" xfId="45819"/>
    <cellStyle name="ColStyle7 3 3 14 2 3" xfId="45820"/>
    <cellStyle name="ColStyle7 3 3 14 3" xfId="45821"/>
    <cellStyle name="ColStyle7 3 3 14 4" xfId="45822"/>
    <cellStyle name="ColStyle7 3 3 14 5" xfId="45823"/>
    <cellStyle name="ColStyle7 3 3 15" xfId="45824"/>
    <cellStyle name="ColStyle7 3 3 15 2" xfId="45825"/>
    <cellStyle name="ColStyle7 3 3 15 2 2" xfId="45826"/>
    <cellStyle name="ColStyle7 3 3 15 2 3" xfId="45827"/>
    <cellStyle name="ColStyle7 3 3 15 3" xfId="45828"/>
    <cellStyle name="ColStyle7 3 3 15 4" xfId="45829"/>
    <cellStyle name="ColStyle7 3 3 15 5" xfId="45830"/>
    <cellStyle name="ColStyle7 3 3 16" xfId="45831"/>
    <cellStyle name="ColStyle7 3 3 16 2" xfId="45832"/>
    <cellStyle name="ColStyle7 3 3 16 2 2" xfId="45833"/>
    <cellStyle name="ColStyle7 3 3 16 2 3" xfId="45834"/>
    <cellStyle name="ColStyle7 3 3 16 3" xfId="45835"/>
    <cellStyle name="ColStyle7 3 3 16 4" xfId="45836"/>
    <cellStyle name="ColStyle7 3 3 16 5" xfId="45837"/>
    <cellStyle name="ColStyle7 3 3 17" xfId="45838"/>
    <cellStyle name="ColStyle7 3 3 17 2" xfId="45839"/>
    <cellStyle name="ColStyle7 3 3 17 2 2" xfId="45840"/>
    <cellStyle name="ColStyle7 3 3 17 2 3" xfId="45841"/>
    <cellStyle name="ColStyle7 3 3 17 3" xfId="45842"/>
    <cellStyle name="ColStyle7 3 3 17 4" xfId="45843"/>
    <cellStyle name="ColStyle7 3 3 17 5" xfId="45844"/>
    <cellStyle name="ColStyle7 3 3 18" xfId="45845"/>
    <cellStyle name="ColStyle7 3 3 18 2" xfId="45846"/>
    <cellStyle name="ColStyle7 3 3 18 2 2" xfId="45847"/>
    <cellStyle name="ColStyle7 3 3 18 2 3" xfId="45848"/>
    <cellStyle name="ColStyle7 3 3 18 3" xfId="45849"/>
    <cellStyle name="ColStyle7 3 3 18 4" xfId="45850"/>
    <cellStyle name="ColStyle7 3 3 18 5" xfId="45851"/>
    <cellStyle name="ColStyle7 3 3 19" xfId="45852"/>
    <cellStyle name="ColStyle7 3 3 19 2" xfId="45853"/>
    <cellStyle name="ColStyle7 3 3 19 2 2" xfId="45854"/>
    <cellStyle name="ColStyle7 3 3 19 2 3" xfId="45855"/>
    <cellStyle name="ColStyle7 3 3 19 3" xfId="45856"/>
    <cellStyle name="ColStyle7 3 3 19 4" xfId="45857"/>
    <cellStyle name="ColStyle7 3 3 19 5" xfId="45858"/>
    <cellStyle name="ColStyle7 3 3 2" xfId="45859"/>
    <cellStyle name="ColStyle7 3 3 2 2" xfId="45860"/>
    <cellStyle name="ColStyle7 3 3 2 2 2" xfId="45861"/>
    <cellStyle name="ColStyle7 3 3 2 2 3" xfId="45862"/>
    <cellStyle name="ColStyle7 3 3 2 3" xfId="45863"/>
    <cellStyle name="ColStyle7 3 3 2 4" xfId="45864"/>
    <cellStyle name="ColStyle7 3 3 2 5" xfId="45865"/>
    <cellStyle name="ColStyle7 3 3 20" xfId="45866"/>
    <cellStyle name="ColStyle7 3 3 20 2" xfId="45867"/>
    <cellStyle name="ColStyle7 3 3 20 2 2" xfId="45868"/>
    <cellStyle name="ColStyle7 3 3 20 2 3" xfId="45869"/>
    <cellStyle name="ColStyle7 3 3 20 3" xfId="45870"/>
    <cellStyle name="ColStyle7 3 3 20 4" xfId="45871"/>
    <cellStyle name="ColStyle7 3 3 20 5" xfId="45872"/>
    <cellStyle name="ColStyle7 3 3 21" xfId="45873"/>
    <cellStyle name="ColStyle7 3 3 21 2" xfId="45874"/>
    <cellStyle name="ColStyle7 3 3 21 2 2" xfId="45875"/>
    <cellStyle name="ColStyle7 3 3 21 2 3" xfId="45876"/>
    <cellStyle name="ColStyle7 3 3 21 3" xfId="45877"/>
    <cellStyle name="ColStyle7 3 3 21 4" xfId="45878"/>
    <cellStyle name="ColStyle7 3 3 21 5" xfId="45879"/>
    <cellStyle name="ColStyle7 3 3 22" xfId="45880"/>
    <cellStyle name="ColStyle7 3 3 22 2" xfId="45881"/>
    <cellStyle name="ColStyle7 3 3 22 2 2" xfId="45882"/>
    <cellStyle name="ColStyle7 3 3 22 2 3" xfId="45883"/>
    <cellStyle name="ColStyle7 3 3 22 3" xfId="45884"/>
    <cellStyle name="ColStyle7 3 3 22 4" xfId="45885"/>
    <cellStyle name="ColStyle7 3 3 23" xfId="45886"/>
    <cellStyle name="ColStyle7 3 3 23 2" xfId="45887"/>
    <cellStyle name="ColStyle7 3 3 23 3" xfId="45888"/>
    <cellStyle name="ColStyle7 3 3 24" xfId="45889"/>
    <cellStyle name="ColStyle7 3 3 24 2" xfId="45890"/>
    <cellStyle name="ColStyle7 3 3 24 3" xfId="45891"/>
    <cellStyle name="ColStyle7 3 3 25" xfId="45892"/>
    <cellStyle name="ColStyle7 3 3 25 2" xfId="45893"/>
    <cellStyle name="ColStyle7 3 3 26" xfId="45894"/>
    <cellStyle name="ColStyle7 3 3 27" xfId="45895"/>
    <cellStyle name="ColStyle7 3 3 28" xfId="45896"/>
    <cellStyle name="ColStyle7 3 3 29" xfId="45897"/>
    <cellStyle name="ColStyle7 3 3 3" xfId="45898"/>
    <cellStyle name="ColStyle7 3 3 3 2" xfId="45899"/>
    <cellStyle name="ColStyle7 3 3 3 2 2" xfId="45900"/>
    <cellStyle name="ColStyle7 3 3 3 2 3" xfId="45901"/>
    <cellStyle name="ColStyle7 3 3 3 3" xfId="45902"/>
    <cellStyle name="ColStyle7 3 3 3 4" xfId="45903"/>
    <cellStyle name="ColStyle7 3 3 3 5" xfId="45904"/>
    <cellStyle name="ColStyle7 3 3 30" xfId="45905"/>
    <cellStyle name="ColStyle7 3 3 31" xfId="45906"/>
    <cellStyle name="ColStyle7 3 3 4" xfId="45907"/>
    <cellStyle name="ColStyle7 3 3 4 2" xfId="45908"/>
    <cellStyle name="ColStyle7 3 3 4 2 2" xfId="45909"/>
    <cellStyle name="ColStyle7 3 3 4 2 3" xfId="45910"/>
    <cellStyle name="ColStyle7 3 3 4 3" xfId="45911"/>
    <cellStyle name="ColStyle7 3 3 4 4" xfId="45912"/>
    <cellStyle name="ColStyle7 3 3 4 5" xfId="45913"/>
    <cellStyle name="ColStyle7 3 3 5" xfId="45914"/>
    <cellStyle name="ColStyle7 3 3 5 2" xfId="45915"/>
    <cellStyle name="ColStyle7 3 3 5 2 2" xfId="45916"/>
    <cellStyle name="ColStyle7 3 3 5 2 3" xfId="45917"/>
    <cellStyle name="ColStyle7 3 3 5 3" xfId="45918"/>
    <cellStyle name="ColStyle7 3 3 5 4" xfId="45919"/>
    <cellStyle name="ColStyle7 3 3 5 5" xfId="45920"/>
    <cellStyle name="ColStyle7 3 3 6" xfId="45921"/>
    <cellStyle name="ColStyle7 3 3 6 2" xfId="45922"/>
    <cellStyle name="ColStyle7 3 3 6 2 2" xfId="45923"/>
    <cellStyle name="ColStyle7 3 3 6 2 3" xfId="45924"/>
    <cellStyle name="ColStyle7 3 3 6 3" xfId="45925"/>
    <cellStyle name="ColStyle7 3 3 6 4" xfId="45926"/>
    <cellStyle name="ColStyle7 3 3 6 5" xfId="45927"/>
    <cellStyle name="ColStyle7 3 3 7" xfId="45928"/>
    <cellStyle name="ColStyle7 3 3 7 2" xfId="45929"/>
    <cellStyle name="ColStyle7 3 3 7 2 2" xfId="45930"/>
    <cellStyle name="ColStyle7 3 3 7 2 3" xfId="45931"/>
    <cellStyle name="ColStyle7 3 3 7 3" xfId="45932"/>
    <cellStyle name="ColStyle7 3 3 7 4" xfId="45933"/>
    <cellStyle name="ColStyle7 3 3 7 5" xfId="45934"/>
    <cellStyle name="ColStyle7 3 3 8" xfId="45935"/>
    <cellStyle name="ColStyle7 3 3 8 2" xfId="45936"/>
    <cellStyle name="ColStyle7 3 3 8 2 2" xfId="45937"/>
    <cellStyle name="ColStyle7 3 3 8 2 3" xfId="45938"/>
    <cellStyle name="ColStyle7 3 3 8 3" xfId="45939"/>
    <cellStyle name="ColStyle7 3 3 8 4" xfId="45940"/>
    <cellStyle name="ColStyle7 3 3 8 5" xfId="45941"/>
    <cellStyle name="ColStyle7 3 3 9" xfId="45942"/>
    <cellStyle name="ColStyle7 3 3 9 2" xfId="45943"/>
    <cellStyle name="ColStyle7 3 3 9 2 2" xfId="45944"/>
    <cellStyle name="ColStyle7 3 3 9 2 3" xfId="45945"/>
    <cellStyle name="ColStyle7 3 3 9 3" xfId="45946"/>
    <cellStyle name="ColStyle7 3 3 9 4" xfId="45947"/>
    <cellStyle name="ColStyle7 3 3 9 5" xfId="45948"/>
    <cellStyle name="ColStyle7 3 30" xfId="45949"/>
    <cellStyle name="ColStyle7 3 30 2" xfId="45950"/>
    <cellStyle name="ColStyle7 3 31" xfId="45951"/>
    <cellStyle name="ColStyle7 3 32" xfId="45952"/>
    <cellStyle name="ColStyle7 3 33" xfId="45953"/>
    <cellStyle name="ColStyle7 3 34" xfId="45954"/>
    <cellStyle name="ColStyle7 3 35" xfId="45955"/>
    <cellStyle name="ColStyle7 3 4" xfId="45956"/>
    <cellStyle name="ColStyle7 3 4 10" xfId="45957"/>
    <cellStyle name="ColStyle7 3 4 10 2" xfId="45958"/>
    <cellStyle name="ColStyle7 3 4 10 2 2" xfId="45959"/>
    <cellStyle name="ColStyle7 3 4 10 2 3" xfId="45960"/>
    <cellStyle name="ColStyle7 3 4 10 3" xfId="45961"/>
    <cellStyle name="ColStyle7 3 4 10 4" xfId="45962"/>
    <cellStyle name="ColStyle7 3 4 10 5" xfId="45963"/>
    <cellStyle name="ColStyle7 3 4 11" xfId="45964"/>
    <cellStyle name="ColStyle7 3 4 11 2" xfId="45965"/>
    <cellStyle name="ColStyle7 3 4 11 2 2" xfId="45966"/>
    <cellStyle name="ColStyle7 3 4 11 2 3" xfId="45967"/>
    <cellStyle name="ColStyle7 3 4 11 3" xfId="45968"/>
    <cellStyle name="ColStyle7 3 4 11 4" xfId="45969"/>
    <cellStyle name="ColStyle7 3 4 11 5" xfId="45970"/>
    <cellStyle name="ColStyle7 3 4 12" xfId="45971"/>
    <cellStyle name="ColStyle7 3 4 12 2" xfId="45972"/>
    <cellStyle name="ColStyle7 3 4 12 2 2" xfId="45973"/>
    <cellStyle name="ColStyle7 3 4 12 2 3" xfId="45974"/>
    <cellStyle name="ColStyle7 3 4 12 3" xfId="45975"/>
    <cellStyle name="ColStyle7 3 4 12 4" xfId="45976"/>
    <cellStyle name="ColStyle7 3 4 12 5" xfId="45977"/>
    <cellStyle name="ColStyle7 3 4 13" xfId="45978"/>
    <cellStyle name="ColStyle7 3 4 13 2" xfId="45979"/>
    <cellStyle name="ColStyle7 3 4 13 2 2" xfId="45980"/>
    <cellStyle name="ColStyle7 3 4 13 2 3" xfId="45981"/>
    <cellStyle name="ColStyle7 3 4 13 3" xfId="45982"/>
    <cellStyle name="ColStyle7 3 4 13 4" xfId="45983"/>
    <cellStyle name="ColStyle7 3 4 13 5" xfId="45984"/>
    <cellStyle name="ColStyle7 3 4 14" xfId="45985"/>
    <cellStyle name="ColStyle7 3 4 14 2" xfId="45986"/>
    <cellStyle name="ColStyle7 3 4 14 2 2" xfId="45987"/>
    <cellStyle name="ColStyle7 3 4 14 2 3" xfId="45988"/>
    <cellStyle name="ColStyle7 3 4 14 3" xfId="45989"/>
    <cellStyle name="ColStyle7 3 4 14 4" xfId="45990"/>
    <cellStyle name="ColStyle7 3 4 14 5" xfId="45991"/>
    <cellStyle name="ColStyle7 3 4 15" xfId="45992"/>
    <cellStyle name="ColStyle7 3 4 15 2" xfId="45993"/>
    <cellStyle name="ColStyle7 3 4 15 2 2" xfId="45994"/>
    <cellStyle name="ColStyle7 3 4 15 2 3" xfId="45995"/>
    <cellStyle name="ColStyle7 3 4 15 3" xfId="45996"/>
    <cellStyle name="ColStyle7 3 4 15 4" xfId="45997"/>
    <cellStyle name="ColStyle7 3 4 15 5" xfId="45998"/>
    <cellStyle name="ColStyle7 3 4 16" xfId="45999"/>
    <cellStyle name="ColStyle7 3 4 16 2" xfId="46000"/>
    <cellStyle name="ColStyle7 3 4 16 2 2" xfId="46001"/>
    <cellStyle name="ColStyle7 3 4 16 2 3" xfId="46002"/>
    <cellStyle name="ColStyle7 3 4 16 3" xfId="46003"/>
    <cellStyle name="ColStyle7 3 4 16 4" xfId="46004"/>
    <cellStyle name="ColStyle7 3 4 16 5" xfId="46005"/>
    <cellStyle name="ColStyle7 3 4 17" xfId="46006"/>
    <cellStyle name="ColStyle7 3 4 17 2" xfId="46007"/>
    <cellStyle name="ColStyle7 3 4 17 2 2" xfId="46008"/>
    <cellStyle name="ColStyle7 3 4 17 2 3" xfId="46009"/>
    <cellStyle name="ColStyle7 3 4 17 3" xfId="46010"/>
    <cellStyle name="ColStyle7 3 4 17 4" xfId="46011"/>
    <cellStyle name="ColStyle7 3 4 17 5" xfId="46012"/>
    <cellStyle name="ColStyle7 3 4 18" xfId="46013"/>
    <cellStyle name="ColStyle7 3 4 18 2" xfId="46014"/>
    <cellStyle name="ColStyle7 3 4 18 2 2" xfId="46015"/>
    <cellStyle name="ColStyle7 3 4 18 2 3" xfId="46016"/>
    <cellStyle name="ColStyle7 3 4 18 3" xfId="46017"/>
    <cellStyle name="ColStyle7 3 4 18 4" xfId="46018"/>
    <cellStyle name="ColStyle7 3 4 18 5" xfId="46019"/>
    <cellStyle name="ColStyle7 3 4 19" xfId="46020"/>
    <cellStyle name="ColStyle7 3 4 19 2" xfId="46021"/>
    <cellStyle name="ColStyle7 3 4 19 2 2" xfId="46022"/>
    <cellStyle name="ColStyle7 3 4 19 2 3" xfId="46023"/>
    <cellStyle name="ColStyle7 3 4 19 3" xfId="46024"/>
    <cellStyle name="ColStyle7 3 4 19 4" xfId="46025"/>
    <cellStyle name="ColStyle7 3 4 19 5" xfId="46026"/>
    <cellStyle name="ColStyle7 3 4 2" xfId="46027"/>
    <cellStyle name="ColStyle7 3 4 2 2" xfId="46028"/>
    <cellStyle name="ColStyle7 3 4 2 2 2" xfId="46029"/>
    <cellStyle name="ColStyle7 3 4 2 2 3" xfId="46030"/>
    <cellStyle name="ColStyle7 3 4 2 3" xfId="46031"/>
    <cellStyle name="ColStyle7 3 4 2 4" xfId="46032"/>
    <cellStyle name="ColStyle7 3 4 2 5" xfId="46033"/>
    <cellStyle name="ColStyle7 3 4 20" xfId="46034"/>
    <cellStyle name="ColStyle7 3 4 20 2" xfId="46035"/>
    <cellStyle name="ColStyle7 3 4 20 2 2" xfId="46036"/>
    <cellStyle name="ColStyle7 3 4 20 2 3" xfId="46037"/>
    <cellStyle name="ColStyle7 3 4 20 3" xfId="46038"/>
    <cellStyle name="ColStyle7 3 4 20 4" xfId="46039"/>
    <cellStyle name="ColStyle7 3 4 20 5" xfId="46040"/>
    <cellStyle name="ColStyle7 3 4 21" xfId="46041"/>
    <cellStyle name="ColStyle7 3 4 21 2" xfId="46042"/>
    <cellStyle name="ColStyle7 3 4 21 2 2" xfId="46043"/>
    <cellStyle name="ColStyle7 3 4 21 2 3" xfId="46044"/>
    <cellStyle name="ColStyle7 3 4 21 3" xfId="46045"/>
    <cellStyle name="ColStyle7 3 4 21 4" xfId="46046"/>
    <cellStyle name="ColStyle7 3 4 21 5" xfId="46047"/>
    <cellStyle name="ColStyle7 3 4 22" xfId="46048"/>
    <cellStyle name="ColStyle7 3 4 22 2" xfId="46049"/>
    <cellStyle name="ColStyle7 3 4 22 2 2" xfId="46050"/>
    <cellStyle name="ColStyle7 3 4 22 2 3" xfId="46051"/>
    <cellStyle name="ColStyle7 3 4 22 3" xfId="46052"/>
    <cellStyle name="ColStyle7 3 4 22 4" xfId="46053"/>
    <cellStyle name="ColStyle7 3 4 23" xfId="46054"/>
    <cellStyle name="ColStyle7 3 4 23 2" xfId="46055"/>
    <cellStyle name="ColStyle7 3 4 23 3" xfId="46056"/>
    <cellStyle name="ColStyle7 3 4 24" xfId="46057"/>
    <cellStyle name="ColStyle7 3 4 24 2" xfId="46058"/>
    <cellStyle name="ColStyle7 3 4 25" xfId="46059"/>
    <cellStyle name="ColStyle7 3 4 25 2" xfId="46060"/>
    <cellStyle name="ColStyle7 3 4 26" xfId="46061"/>
    <cellStyle name="ColStyle7 3 4 27" xfId="46062"/>
    <cellStyle name="ColStyle7 3 4 28" xfId="46063"/>
    <cellStyle name="ColStyle7 3 4 29" xfId="46064"/>
    <cellStyle name="ColStyle7 3 4 3" xfId="46065"/>
    <cellStyle name="ColStyle7 3 4 3 2" xfId="46066"/>
    <cellStyle name="ColStyle7 3 4 3 2 2" xfId="46067"/>
    <cellStyle name="ColStyle7 3 4 3 2 3" xfId="46068"/>
    <cellStyle name="ColStyle7 3 4 3 3" xfId="46069"/>
    <cellStyle name="ColStyle7 3 4 3 4" xfId="46070"/>
    <cellStyle name="ColStyle7 3 4 3 5" xfId="46071"/>
    <cellStyle name="ColStyle7 3 4 30" xfId="46072"/>
    <cellStyle name="ColStyle7 3 4 31" xfId="46073"/>
    <cellStyle name="ColStyle7 3 4 4" xfId="46074"/>
    <cellStyle name="ColStyle7 3 4 4 2" xfId="46075"/>
    <cellStyle name="ColStyle7 3 4 4 2 2" xfId="46076"/>
    <cellStyle name="ColStyle7 3 4 4 2 3" xfId="46077"/>
    <cellStyle name="ColStyle7 3 4 4 3" xfId="46078"/>
    <cellStyle name="ColStyle7 3 4 4 4" xfId="46079"/>
    <cellStyle name="ColStyle7 3 4 4 5" xfId="46080"/>
    <cellStyle name="ColStyle7 3 4 5" xfId="46081"/>
    <cellStyle name="ColStyle7 3 4 5 2" xfId="46082"/>
    <cellStyle name="ColStyle7 3 4 5 2 2" xfId="46083"/>
    <cellStyle name="ColStyle7 3 4 5 2 3" xfId="46084"/>
    <cellStyle name="ColStyle7 3 4 5 3" xfId="46085"/>
    <cellStyle name="ColStyle7 3 4 5 4" xfId="46086"/>
    <cellStyle name="ColStyle7 3 4 5 5" xfId="46087"/>
    <cellStyle name="ColStyle7 3 4 6" xfId="46088"/>
    <cellStyle name="ColStyle7 3 4 6 2" xfId="46089"/>
    <cellStyle name="ColStyle7 3 4 6 2 2" xfId="46090"/>
    <cellStyle name="ColStyle7 3 4 6 2 3" xfId="46091"/>
    <cellStyle name="ColStyle7 3 4 6 3" xfId="46092"/>
    <cellStyle name="ColStyle7 3 4 6 4" xfId="46093"/>
    <cellStyle name="ColStyle7 3 4 6 5" xfId="46094"/>
    <cellStyle name="ColStyle7 3 4 7" xfId="46095"/>
    <cellStyle name="ColStyle7 3 4 7 2" xfId="46096"/>
    <cellStyle name="ColStyle7 3 4 7 2 2" xfId="46097"/>
    <cellStyle name="ColStyle7 3 4 7 2 3" xfId="46098"/>
    <cellStyle name="ColStyle7 3 4 7 3" xfId="46099"/>
    <cellStyle name="ColStyle7 3 4 7 4" xfId="46100"/>
    <cellStyle name="ColStyle7 3 4 7 5" xfId="46101"/>
    <cellStyle name="ColStyle7 3 4 8" xfId="46102"/>
    <cellStyle name="ColStyle7 3 4 8 2" xfId="46103"/>
    <cellStyle name="ColStyle7 3 4 8 2 2" xfId="46104"/>
    <cellStyle name="ColStyle7 3 4 8 2 3" xfId="46105"/>
    <cellStyle name="ColStyle7 3 4 8 3" xfId="46106"/>
    <cellStyle name="ColStyle7 3 4 8 4" xfId="46107"/>
    <cellStyle name="ColStyle7 3 4 8 5" xfId="46108"/>
    <cellStyle name="ColStyle7 3 4 9" xfId="46109"/>
    <cellStyle name="ColStyle7 3 4 9 2" xfId="46110"/>
    <cellStyle name="ColStyle7 3 4 9 2 2" xfId="46111"/>
    <cellStyle name="ColStyle7 3 4 9 2 3" xfId="46112"/>
    <cellStyle name="ColStyle7 3 4 9 3" xfId="46113"/>
    <cellStyle name="ColStyle7 3 4 9 4" xfId="46114"/>
    <cellStyle name="ColStyle7 3 4 9 5" xfId="46115"/>
    <cellStyle name="ColStyle7 3 5" xfId="46116"/>
    <cellStyle name="ColStyle7 3 5 2" xfId="46117"/>
    <cellStyle name="ColStyle7 3 5 2 2" xfId="46118"/>
    <cellStyle name="ColStyle7 3 5 2 3" xfId="46119"/>
    <cellStyle name="ColStyle7 3 5 3" xfId="46120"/>
    <cellStyle name="ColStyle7 3 5 3 2" xfId="46121"/>
    <cellStyle name="ColStyle7 3 5 4" xfId="46122"/>
    <cellStyle name="ColStyle7 3 5 4 2" xfId="46123"/>
    <cellStyle name="ColStyle7 3 5 5" xfId="46124"/>
    <cellStyle name="ColStyle7 3 5 6" xfId="46125"/>
    <cellStyle name="ColStyle7 3 5 7" xfId="46126"/>
    <cellStyle name="ColStyle7 3 5 8" xfId="46127"/>
    <cellStyle name="ColStyle7 3 5 9" xfId="46128"/>
    <cellStyle name="ColStyle7 3 6" xfId="46129"/>
    <cellStyle name="ColStyle7 3 6 2" xfId="46130"/>
    <cellStyle name="ColStyle7 3 6 2 2" xfId="46131"/>
    <cellStyle name="ColStyle7 3 6 2 3" xfId="46132"/>
    <cellStyle name="ColStyle7 3 6 3" xfId="46133"/>
    <cellStyle name="ColStyle7 3 6 3 2" xfId="46134"/>
    <cellStyle name="ColStyle7 3 6 4" xfId="46135"/>
    <cellStyle name="ColStyle7 3 6 4 2" xfId="46136"/>
    <cellStyle name="ColStyle7 3 6 5" xfId="46137"/>
    <cellStyle name="ColStyle7 3 6 6" xfId="46138"/>
    <cellStyle name="ColStyle7 3 6 7" xfId="46139"/>
    <cellStyle name="ColStyle7 3 6 8" xfId="46140"/>
    <cellStyle name="ColStyle7 3 6 9" xfId="46141"/>
    <cellStyle name="ColStyle7 3 7" xfId="46142"/>
    <cellStyle name="ColStyle7 3 7 2" xfId="46143"/>
    <cellStyle name="ColStyle7 3 7 2 2" xfId="46144"/>
    <cellStyle name="ColStyle7 3 7 2 3" xfId="46145"/>
    <cellStyle name="ColStyle7 3 7 3" xfId="46146"/>
    <cellStyle name="ColStyle7 3 7 4" xfId="46147"/>
    <cellStyle name="ColStyle7 3 7 5" xfId="46148"/>
    <cellStyle name="ColStyle7 3 8" xfId="46149"/>
    <cellStyle name="ColStyle7 3 8 2" xfId="46150"/>
    <cellStyle name="ColStyle7 3 8 2 2" xfId="46151"/>
    <cellStyle name="ColStyle7 3 8 2 3" xfId="46152"/>
    <cellStyle name="ColStyle7 3 8 3" xfId="46153"/>
    <cellStyle name="ColStyle7 3 8 4" xfId="46154"/>
    <cellStyle name="ColStyle7 3 8 5" xfId="46155"/>
    <cellStyle name="ColStyle7 3 9" xfId="46156"/>
    <cellStyle name="ColStyle7 3 9 2" xfId="46157"/>
    <cellStyle name="ColStyle7 3 9 2 2" xfId="46158"/>
    <cellStyle name="ColStyle7 3 9 2 3" xfId="46159"/>
    <cellStyle name="ColStyle7 3 9 3" xfId="46160"/>
    <cellStyle name="ColStyle7 3 9 4" xfId="46161"/>
    <cellStyle name="ColStyle7 3 9 5" xfId="46162"/>
    <cellStyle name="ColStyle7 30" xfId="46163"/>
    <cellStyle name="ColStyle7 30 2" xfId="46164"/>
    <cellStyle name="ColStyle7 30 2 2" xfId="46165"/>
    <cellStyle name="ColStyle7 30 2 2 2" xfId="46166"/>
    <cellStyle name="ColStyle7 30 2 2 2 2" xfId="46167"/>
    <cellStyle name="ColStyle7 30 2 2 2 3" xfId="46168"/>
    <cellStyle name="ColStyle7 30 2 2 3" xfId="46169"/>
    <cellStyle name="ColStyle7 30 2 2 4" xfId="46170"/>
    <cellStyle name="ColStyle7 30 2 3" xfId="46171"/>
    <cellStyle name="ColStyle7 30 2 3 2" xfId="46172"/>
    <cellStyle name="ColStyle7 30 2 3 3" xfId="46173"/>
    <cellStyle name="ColStyle7 30 2 4" xfId="46174"/>
    <cellStyle name="ColStyle7 30 2 4 2" xfId="46175"/>
    <cellStyle name="ColStyle7 30 2 5" xfId="46176"/>
    <cellStyle name="ColStyle7 30 3" xfId="46177"/>
    <cellStyle name="ColStyle7 30 3 2" xfId="46178"/>
    <cellStyle name="ColStyle7 30 3 2 2" xfId="46179"/>
    <cellStyle name="ColStyle7 30 3 2 3" xfId="46180"/>
    <cellStyle name="ColStyle7 30 3 3" xfId="46181"/>
    <cellStyle name="ColStyle7 30 3 4" xfId="46182"/>
    <cellStyle name="ColStyle7 30 4" xfId="46183"/>
    <cellStyle name="ColStyle7 30 4 2" xfId="46184"/>
    <cellStyle name="ColStyle7 30 4 2 2" xfId="46185"/>
    <cellStyle name="ColStyle7 30 4 2 3" xfId="46186"/>
    <cellStyle name="ColStyle7 30 4 3" xfId="46187"/>
    <cellStyle name="ColStyle7 30 4 4" xfId="46188"/>
    <cellStyle name="ColStyle7 30 5" xfId="46189"/>
    <cellStyle name="ColStyle7 30 5 2" xfId="46190"/>
    <cellStyle name="ColStyle7 30 5 3" xfId="46191"/>
    <cellStyle name="ColStyle7 30 6" xfId="46192"/>
    <cellStyle name="ColStyle7 30 6 2" xfId="46193"/>
    <cellStyle name="ColStyle7 30 7" xfId="46194"/>
    <cellStyle name="ColStyle7 30 8" xfId="46195"/>
    <cellStyle name="ColStyle7 31" xfId="46196"/>
    <cellStyle name="ColStyle7 31 2" xfId="46197"/>
    <cellStyle name="ColStyle7 31 2 2" xfId="46198"/>
    <cellStyle name="ColStyle7 31 2 2 2" xfId="46199"/>
    <cellStyle name="ColStyle7 31 2 2 2 2" xfId="46200"/>
    <cellStyle name="ColStyle7 31 2 2 2 3" xfId="46201"/>
    <cellStyle name="ColStyle7 31 2 2 3" xfId="46202"/>
    <cellStyle name="ColStyle7 31 2 2 4" xfId="46203"/>
    <cellStyle name="ColStyle7 31 2 3" xfId="46204"/>
    <cellStyle name="ColStyle7 31 2 3 2" xfId="46205"/>
    <cellStyle name="ColStyle7 31 2 3 3" xfId="46206"/>
    <cellStyle name="ColStyle7 31 2 4" xfId="46207"/>
    <cellStyle name="ColStyle7 31 2 4 2" xfId="46208"/>
    <cellStyle name="ColStyle7 31 2 5" xfId="46209"/>
    <cellStyle name="ColStyle7 31 3" xfId="46210"/>
    <cellStyle name="ColStyle7 31 3 2" xfId="46211"/>
    <cellStyle name="ColStyle7 31 3 2 2" xfId="46212"/>
    <cellStyle name="ColStyle7 31 3 2 3" xfId="46213"/>
    <cellStyle name="ColStyle7 31 3 3" xfId="46214"/>
    <cellStyle name="ColStyle7 31 3 4" xfId="46215"/>
    <cellStyle name="ColStyle7 31 4" xfId="46216"/>
    <cellStyle name="ColStyle7 31 4 2" xfId="46217"/>
    <cellStyle name="ColStyle7 31 4 2 2" xfId="46218"/>
    <cellStyle name="ColStyle7 31 4 2 3" xfId="46219"/>
    <cellStyle name="ColStyle7 31 4 3" xfId="46220"/>
    <cellStyle name="ColStyle7 31 4 4" xfId="46221"/>
    <cellStyle name="ColStyle7 31 5" xfId="46222"/>
    <cellStyle name="ColStyle7 31 5 2" xfId="46223"/>
    <cellStyle name="ColStyle7 31 5 3" xfId="46224"/>
    <cellStyle name="ColStyle7 31 6" xfId="46225"/>
    <cellStyle name="ColStyle7 31 6 2" xfId="46226"/>
    <cellStyle name="ColStyle7 31 7" xfId="46227"/>
    <cellStyle name="ColStyle7 31 8" xfId="46228"/>
    <cellStyle name="ColStyle7 32" xfId="46229"/>
    <cellStyle name="ColStyle7 32 2" xfId="46230"/>
    <cellStyle name="ColStyle7 32 2 2" xfId="46231"/>
    <cellStyle name="ColStyle7 32 2 2 2" xfId="46232"/>
    <cellStyle name="ColStyle7 32 2 2 2 2" xfId="46233"/>
    <cellStyle name="ColStyle7 32 2 2 2 3" xfId="46234"/>
    <cellStyle name="ColStyle7 32 2 2 3" xfId="46235"/>
    <cellStyle name="ColStyle7 32 2 2 4" xfId="46236"/>
    <cellStyle name="ColStyle7 32 2 3" xfId="46237"/>
    <cellStyle name="ColStyle7 32 2 3 2" xfId="46238"/>
    <cellStyle name="ColStyle7 32 2 3 3" xfId="46239"/>
    <cellStyle name="ColStyle7 32 2 4" xfId="46240"/>
    <cellStyle name="ColStyle7 32 2 4 2" xfId="46241"/>
    <cellStyle name="ColStyle7 32 2 5" xfId="46242"/>
    <cellStyle name="ColStyle7 32 3" xfId="46243"/>
    <cellStyle name="ColStyle7 32 3 2" xfId="46244"/>
    <cellStyle name="ColStyle7 32 3 2 2" xfId="46245"/>
    <cellStyle name="ColStyle7 32 3 2 3" xfId="46246"/>
    <cellStyle name="ColStyle7 32 3 3" xfId="46247"/>
    <cellStyle name="ColStyle7 32 3 4" xfId="46248"/>
    <cellStyle name="ColStyle7 32 4" xfId="46249"/>
    <cellStyle name="ColStyle7 32 4 2" xfId="46250"/>
    <cellStyle name="ColStyle7 32 4 2 2" xfId="46251"/>
    <cellStyle name="ColStyle7 32 4 2 3" xfId="46252"/>
    <cellStyle name="ColStyle7 32 4 3" xfId="46253"/>
    <cellStyle name="ColStyle7 32 4 4" xfId="46254"/>
    <cellStyle name="ColStyle7 32 5" xfId="46255"/>
    <cellStyle name="ColStyle7 32 5 2" xfId="46256"/>
    <cellStyle name="ColStyle7 32 5 3" xfId="46257"/>
    <cellStyle name="ColStyle7 32 6" xfId="46258"/>
    <cellStyle name="ColStyle7 32 6 2" xfId="46259"/>
    <cellStyle name="ColStyle7 32 7" xfId="46260"/>
    <cellStyle name="ColStyle7 32 8" xfId="46261"/>
    <cellStyle name="ColStyle7 33" xfId="46262"/>
    <cellStyle name="ColStyle7 33 2" xfId="46263"/>
    <cellStyle name="ColStyle7 33 2 2" xfId="46264"/>
    <cellStyle name="ColStyle7 33 2 2 2" xfId="46265"/>
    <cellStyle name="ColStyle7 33 2 2 2 2" xfId="46266"/>
    <cellStyle name="ColStyle7 33 2 2 2 3" xfId="46267"/>
    <cellStyle name="ColStyle7 33 2 2 3" xfId="46268"/>
    <cellStyle name="ColStyle7 33 2 2 4" xfId="46269"/>
    <cellStyle name="ColStyle7 33 2 3" xfId="46270"/>
    <cellStyle name="ColStyle7 33 2 3 2" xfId="46271"/>
    <cellStyle name="ColStyle7 33 2 3 3" xfId="46272"/>
    <cellStyle name="ColStyle7 33 2 4" xfId="46273"/>
    <cellStyle name="ColStyle7 33 2 4 2" xfId="46274"/>
    <cellStyle name="ColStyle7 33 2 5" xfId="46275"/>
    <cellStyle name="ColStyle7 33 3" xfId="46276"/>
    <cellStyle name="ColStyle7 33 3 2" xfId="46277"/>
    <cellStyle name="ColStyle7 33 3 2 2" xfId="46278"/>
    <cellStyle name="ColStyle7 33 3 2 3" xfId="46279"/>
    <cellStyle name="ColStyle7 33 3 3" xfId="46280"/>
    <cellStyle name="ColStyle7 33 3 4" xfId="46281"/>
    <cellStyle name="ColStyle7 33 4" xfId="46282"/>
    <cellStyle name="ColStyle7 33 4 2" xfId="46283"/>
    <cellStyle name="ColStyle7 33 4 2 2" xfId="46284"/>
    <cellStyle name="ColStyle7 33 4 2 3" xfId="46285"/>
    <cellStyle name="ColStyle7 33 4 3" xfId="46286"/>
    <cellStyle name="ColStyle7 33 4 4" xfId="46287"/>
    <cellStyle name="ColStyle7 33 5" xfId="46288"/>
    <cellStyle name="ColStyle7 33 5 2" xfId="46289"/>
    <cellStyle name="ColStyle7 33 5 3" xfId="46290"/>
    <cellStyle name="ColStyle7 33 6" xfId="46291"/>
    <cellStyle name="ColStyle7 33 6 2" xfId="46292"/>
    <cellStyle name="ColStyle7 33 7" xfId="46293"/>
    <cellStyle name="ColStyle7 33 8" xfId="46294"/>
    <cellStyle name="ColStyle7 34" xfId="46295"/>
    <cellStyle name="ColStyle7 34 2" xfId="46296"/>
    <cellStyle name="ColStyle7 34 2 2" xfId="46297"/>
    <cellStyle name="ColStyle7 34 2 2 2" xfId="46298"/>
    <cellStyle name="ColStyle7 34 2 2 2 2" xfId="46299"/>
    <cellStyle name="ColStyle7 34 2 2 2 3" xfId="46300"/>
    <cellStyle name="ColStyle7 34 2 2 3" xfId="46301"/>
    <cellStyle name="ColStyle7 34 2 2 4" xfId="46302"/>
    <cellStyle name="ColStyle7 34 2 3" xfId="46303"/>
    <cellStyle name="ColStyle7 34 2 3 2" xfId="46304"/>
    <cellStyle name="ColStyle7 34 2 3 3" xfId="46305"/>
    <cellStyle name="ColStyle7 34 2 4" xfId="46306"/>
    <cellStyle name="ColStyle7 34 2 4 2" xfId="46307"/>
    <cellStyle name="ColStyle7 34 2 5" xfId="46308"/>
    <cellStyle name="ColStyle7 34 3" xfId="46309"/>
    <cellStyle name="ColStyle7 34 3 2" xfId="46310"/>
    <cellStyle name="ColStyle7 34 3 2 2" xfId="46311"/>
    <cellStyle name="ColStyle7 34 3 2 3" xfId="46312"/>
    <cellStyle name="ColStyle7 34 3 3" xfId="46313"/>
    <cellStyle name="ColStyle7 34 3 4" xfId="46314"/>
    <cellStyle name="ColStyle7 34 4" xfId="46315"/>
    <cellStyle name="ColStyle7 34 4 2" xfId="46316"/>
    <cellStyle name="ColStyle7 34 4 2 2" xfId="46317"/>
    <cellStyle name="ColStyle7 34 4 2 3" xfId="46318"/>
    <cellStyle name="ColStyle7 34 4 3" xfId="46319"/>
    <cellStyle name="ColStyle7 34 4 4" xfId="46320"/>
    <cellStyle name="ColStyle7 34 5" xfId="46321"/>
    <cellStyle name="ColStyle7 34 5 2" xfId="46322"/>
    <cellStyle name="ColStyle7 34 5 3" xfId="46323"/>
    <cellStyle name="ColStyle7 34 6" xfId="46324"/>
    <cellStyle name="ColStyle7 34 6 2" xfId="46325"/>
    <cellStyle name="ColStyle7 34 7" xfId="46326"/>
    <cellStyle name="ColStyle7 34 8" xfId="46327"/>
    <cellStyle name="ColStyle7 35" xfId="46328"/>
    <cellStyle name="ColStyle7 35 2" xfId="46329"/>
    <cellStyle name="ColStyle7 35 2 2" xfId="46330"/>
    <cellStyle name="ColStyle7 35 2 2 2" xfId="46331"/>
    <cellStyle name="ColStyle7 35 2 2 2 2" xfId="46332"/>
    <cellStyle name="ColStyle7 35 2 2 2 3" xfId="46333"/>
    <cellStyle name="ColStyle7 35 2 2 3" xfId="46334"/>
    <cellStyle name="ColStyle7 35 2 2 4" xfId="46335"/>
    <cellStyle name="ColStyle7 35 2 3" xfId="46336"/>
    <cellStyle name="ColStyle7 35 2 3 2" xfId="46337"/>
    <cellStyle name="ColStyle7 35 2 3 3" xfId="46338"/>
    <cellStyle name="ColStyle7 35 2 4" xfId="46339"/>
    <cellStyle name="ColStyle7 35 2 4 2" xfId="46340"/>
    <cellStyle name="ColStyle7 35 2 5" xfId="46341"/>
    <cellStyle name="ColStyle7 35 3" xfId="46342"/>
    <cellStyle name="ColStyle7 35 3 2" xfId="46343"/>
    <cellStyle name="ColStyle7 35 3 2 2" xfId="46344"/>
    <cellStyle name="ColStyle7 35 3 2 3" xfId="46345"/>
    <cellStyle name="ColStyle7 35 3 3" xfId="46346"/>
    <cellStyle name="ColStyle7 35 3 4" xfId="46347"/>
    <cellStyle name="ColStyle7 35 4" xfId="46348"/>
    <cellStyle name="ColStyle7 35 4 2" xfId="46349"/>
    <cellStyle name="ColStyle7 35 4 3" xfId="46350"/>
    <cellStyle name="ColStyle7 35 5" xfId="46351"/>
    <cellStyle name="ColStyle7 35 5 2" xfId="46352"/>
    <cellStyle name="ColStyle7 35 6" xfId="46353"/>
    <cellStyle name="ColStyle7 36" xfId="46354"/>
    <cellStyle name="ColStyle7 36 2" xfId="46355"/>
    <cellStyle name="ColStyle7 36 2 2" xfId="46356"/>
    <cellStyle name="ColStyle7 36 2 2 2" xfId="46357"/>
    <cellStyle name="ColStyle7 36 2 2 2 2" xfId="46358"/>
    <cellStyle name="ColStyle7 36 2 2 2 3" xfId="46359"/>
    <cellStyle name="ColStyle7 36 2 2 3" xfId="46360"/>
    <cellStyle name="ColStyle7 36 2 2 4" xfId="46361"/>
    <cellStyle name="ColStyle7 36 2 3" xfId="46362"/>
    <cellStyle name="ColStyle7 36 2 3 2" xfId="46363"/>
    <cellStyle name="ColStyle7 36 2 3 3" xfId="46364"/>
    <cellStyle name="ColStyle7 36 2 4" xfId="46365"/>
    <cellStyle name="ColStyle7 36 2 4 2" xfId="46366"/>
    <cellStyle name="ColStyle7 36 2 5" xfId="46367"/>
    <cellStyle name="ColStyle7 36 3" xfId="46368"/>
    <cellStyle name="ColStyle7 36 3 2" xfId="46369"/>
    <cellStyle name="ColStyle7 36 3 2 2" xfId="46370"/>
    <cellStyle name="ColStyle7 36 3 2 3" xfId="46371"/>
    <cellStyle name="ColStyle7 36 3 3" xfId="46372"/>
    <cellStyle name="ColStyle7 36 3 4" xfId="46373"/>
    <cellStyle name="ColStyle7 36 4" xfId="46374"/>
    <cellStyle name="ColStyle7 36 4 2" xfId="46375"/>
    <cellStyle name="ColStyle7 36 4 3" xfId="46376"/>
    <cellStyle name="ColStyle7 36 5" xfId="46377"/>
    <cellStyle name="ColStyle7 36 5 2" xfId="46378"/>
    <cellStyle name="ColStyle7 36 6" xfId="46379"/>
    <cellStyle name="ColStyle7 37" xfId="46380"/>
    <cellStyle name="ColStyle7 37 2" xfId="46381"/>
    <cellStyle name="ColStyle7 37 2 2" xfId="46382"/>
    <cellStyle name="ColStyle7 37 2 2 2" xfId="46383"/>
    <cellStyle name="ColStyle7 37 2 2 3" xfId="46384"/>
    <cellStyle name="ColStyle7 37 2 3" xfId="46385"/>
    <cellStyle name="ColStyle7 37 2 4" xfId="46386"/>
    <cellStyle name="ColStyle7 37 3" xfId="46387"/>
    <cellStyle name="ColStyle7 37 3 2" xfId="46388"/>
    <cellStyle name="ColStyle7 37 3 3" xfId="46389"/>
    <cellStyle name="ColStyle7 37 4" xfId="46390"/>
    <cellStyle name="ColStyle7 37 4 2" xfId="46391"/>
    <cellStyle name="ColStyle7 37 5" xfId="46392"/>
    <cellStyle name="ColStyle7 38" xfId="46393"/>
    <cellStyle name="ColStyle7 38 2" xfId="46394"/>
    <cellStyle name="ColStyle7 38 2 2" xfId="46395"/>
    <cellStyle name="ColStyle7 38 2 2 2" xfId="46396"/>
    <cellStyle name="ColStyle7 38 2 2 3" xfId="46397"/>
    <cellStyle name="ColStyle7 38 2 3" xfId="46398"/>
    <cellStyle name="ColStyle7 38 2 4" xfId="46399"/>
    <cellStyle name="ColStyle7 38 3" xfId="46400"/>
    <cellStyle name="ColStyle7 38 3 2" xfId="46401"/>
    <cellStyle name="ColStyle7 38 3 3" xfId="46402"/>
    <cellStyle name="ColStyle7 38 4" xfId="46403"/>
    <cellStyle name="ColStyle7 38 4 2" xfId="46404"/>
    <cellStyle name="ColStyle7 38 5" xfId="46405"/>
    <cellStyle name="ColStyle7 39" xfId="46406"/>
    <cellStyle name="ColStyle7 39 2" xfId="46407"/>
    <cellStyle name="ColStyle7 39 2 2" xfId="46408"/>
    <cellStyle name="ColStyle7 39 2 2 2" xfId="46409"/>
    <cellStyle name="ColStyle7 39 2 2 3" xfId="46410"/>
    <cellStyle name="ColStyle7 39 2 3" xfId="46411"/>
    <cellStyle name="ColStyle7 39 2 4" xfId="46412"/>
    <cellStyle name="ColStyle7 39 3" xfId="46413"/>
    <cellStyle name="ColStyle7 39 3 2" xfId="46414"/>
    <cellStyle name="ColStyle7 39 3 3" xfId="46415"/>
    <cellStyle name="ColStyle7 39 4" xfId="46416"/>
    <cellStyle name="ColStyle7 39 4 2" xfId="46417"/>
    <cellStyle name="ColStyle7 39 5" xfId="46418"/>
    <cellStyle name="ColStyle7 4" xfId="46419"/>
    <cellStyle name="ColStyle7 4 10" xfId="46420"/>
    <cellStyle name="ColStyle7 4 11" xfId="46421"/>
    <cellStyle name="ColStyle7 4 12" xfId="46422"/>
    <cellStyle name="ColStyle7 4 13" xfId="46423"/>
    <cellStyle name="ColStyle7 4 14" xfId="46424"/>
    <cellStyle name="ColStyle7 4 2" xfId="46425"/>
    <cellStyle name="ColStyle7 4 2 10" xfId="46426"/>
    <cellStyle name="ColStyle7 4 2 10 2" xfId="46427"/>
    <cellStyle name="ColStyle7 4 2 10 2 2" xfId="46428"/>
    <cellStyle name="ColStyle7 4 2 10 2 3" xfId="46429"/>
    <cellStyle name="ColStyle7 4 2 10 3" xfId="46430"/>
    <cellStyle name="ColStyle7 4 2 10 4" xfId="46431"/>
    <cellStyle name="ColStyle7 4 2 10 5" xfId="46432"/>
    <cellStyle name="ColStyle7 4 2 11" xfId="46433"/>
    <cellStyle name="ColStyle7 4 2 11 2" xfId="46434"/>
    <cellStyle name="ColStyle7 4 2 11 2 2" xfId="46435"/>
    <cellStyle name="ColStyle7 4 2 11 2 3" xfId="46436"/>
    <cellStyle name="ColStyle7 4 2 11 3" xfId="46437"/>
    <cellStyle name="ColStyle7 4 2 11 4" xfId="46438"/>
    <cellStyle name="ColStyle7 4 2 11 5" xfId="46439"/>
    <cellStyle name="ColStyle7 4 2 12" xfId="46440"/>
    <cellStyle name="ColStyle7 4 2 12 2" xfId="46441"/>
    <cellStyle name="ColStyle7 4 2 12 2 2" xfId="46442"/>
    <cellStyle name="ColStyle7 4 2 12 2 3" xfId="46443"/>
    <cellStyle name="ColStyle7 4 2 12 3" xfId="46444"/>
    <cellStyle name="ColStyle7 4 2 12 4" xfId="46445"/>
    <cellStyle name="ColStyle7 4 2 12 5" xfId="46446"/>
    <cellStyle name="ColStyle7 4 2 13" xfId="46447"/>
    <cellStyle name="ColStyle7 4 2 13 2" xfId="46448"/>
    <cellStyle name="ColStyle7 4 2 13 2 2" xfId="46449"/>
    <cellStyle name="ColStyle7 4 2 13 2 3" xfId="46450"/>
    <cellStyle name="ColStyle7 4 2 13 3" xfId="46451"/>
    <cellStyle name="ColStyle7 4 2 13 4" xfId="46452"/>
    <cellStyle name="ColStyle7 4 2 13 5" xfId="46453"/>
    <cellStyle name="ColStyle7 4 2 14" xfId="46454"/>
    <cellStyle name="ColStyle7 4 2 14 2" xfId="46455"/>
    <cellStyle name="ColStyle7 4 2 14 2 2" xfId="46456"/>
    <cellStyle name="ColStyle7 4 2 14 2 3" xfId="46457"/>
    <cellStyle name="ColStyle7 4 2 14 3" xfId="46458"/>
    <cellStyle name="ColStyle7 4 2 14 4" xfId="46459"/>
    <cellStyle name="ColStyle7 4 2 14 5" xfId="46460"/>
    <cellStyle name="ColStyle7 4 2 15" xfId="46461"/>
    <cellStyle name="ColStyle7 4 2 15 2" xfId="46462"/>
    <cellStyle name="ColStyle7 4 2 15 2 2" xfId="46463"/>
    <cellStyle name="ColStyle7 4 2 15 2 3" xfId="46464"/>
    <cellStyle name="ColStyle7 4 2 15 3" xfId="46465"/>
    <cellStyle name="ColStyle7 4 2 15 4" xfId="46466"/>
    <cellStyle name="ColStyle7 4 2 15 5" xfId="46467"/>
    <cellStyle name="ColStyle7 4 2 16" xfId="46468"/>
    <cellStyle name="ColStyle7 4 2 16 2" xfId="46469"/>
    <cellStyle name="ColStyle7 4 2 16 2 2" xfId="46470"/>
    <cellStyle name="ColStyle7 4 2 16 2 3" xfId="46471"/>
    <cellStyle name="ColStyle7 4 2 16 3" xfId="46472"/>
    <cellStyle name="ColStyle7 4 2 16 4" xfId="46473"/>
    <cellStyle name="ColStyle7 4 2 16 5" xfId="46474"/>
    <cellStyle name="ColStyle7 4 2 17" xfId="46475"/>
    <cellStyle name="ColStyle7 4 2 17 2" xfId="46476"/>
    <cellStyle name="ColStyle7 4 2 17 2 2" xfId="46477"/>
    <cellStyle name="ColStyle7 4 2 17 2 3" xfId="46478"/>
    <cellStyle name="ColStyle7 4 2 17 3" xfId="46479"/>
    <cellStyle name="ColStyle7 4 2 17 4" xfId="46480"/>
    <cellStyle name="ColStyle7 4 2 17 5" xfId="46481"/>
    <cellStyle name="ColStyle7 4 2 18" xfId="46482"/>
    <cellStyle name="ColStyle7 4 2 18 2" xfId="46483"/>
    <cellStyle name="ColStyle7 4 2 18 2 2" xfId="46484"/>
    <cellStyle name="ColStyle7 4 2 18 2 3" xfId="46485"/>
    <cellStyle name="ColStyle7 4 2 18 3" xfId="46486"/>
    <cellStyle name="ColStyle7 4 2 18 4" xfId="46487"/>
    <cellStyle name="ColStyle7 4 2 18 5" xfId="46488"/>
    <cellStyle name="ColStyle7 4 2 19" xfId="46489"/>
    <cellStyle name="ColStyle7 4 2 19 2" xfId="46490"/>
    <cellStyle name="ColStyle7 4 2 19 2 2" xfId="46491"/>
    <cellStyle name="ColStyle7 4 2 19 2 3" xfId="46492"/>
    <cellStyle name="ColStyle7 4 2 19 3" xfId="46493"/>
    <cellStyle name="ColStyle7 4 2 19 4" xfId="46494"/>
    <cellStyle name="ColStyle7 4 2 19 5" xfId="46495"/>
    <cellStyle name="ColStyle7 4 2 2" xfId="46496"/>
    <cellStyle name="ColStyle7 4 2 2 2" xfId="46497"/>
    <cellStyle name="ColStyle7 4 2 2 2 2" xfId="46498"/>
    <cellStyle name="ColStyle7 4 2 2 2 2 2" xfId="46499"/>
    <cellStyle name="ColStyle7 4 2 2 2 2 3" xfId="46500"/>
    <cellStyle name="ColStyle7 4 2 2 2 3" xfId="46501"/>
    <cellStyle name="ColStyle7 4 2 2 2 4" xfId="46502"/>
    <cellStyle name="ColStyle7 4 2 2 3" xfId="46503"/>
    <cellStyle name="ColStyle7 4 2 2 3 2" xfId="46504"/>
    <cellStyle name="ColStyle7 4 2 2 3 3" xfId="46505"/>
    <cellStyle name="ColStyle7 4 2 2 4" xfId="46506"/>
    <cellStyle name="ColStyle7 4 2 2 5" xfId="46507"/>
    <cellStyle name="ColStyle7 4 2 2 6" xfId="46508"/>
    <cellStyle name="ColStyle7 4 2 20" xfId="46509"/>
    <cellStyle name="ColStyle7 4 2 20 2" xfId="46510"/>
    <cellStyle name="ColStyle7 4 2 20 2 2" xfId="46511"/>
    <cellStyle name="ColStyle7 4 2 20 2 3" xfId="46512"/>
    <cellStyle name="ColStyle7 4 2 20 3" xfId="46513"/>
    <cellStyle name="ColStyle7 4 2 20 4" xfId="46514"/>
    <cellStyle name="ColStyle7 4 2 20 5" xfId="46515"/>
    <cellStyle name="ColStyle7 4 2 21" xfId="46516"/>
    <cellStyle name="ColStyle7 4 2 21 2" xfId="46517"/>
    <cellStyle name="ColStyle7 4 2 21 2 2" xfId="46518"/>
    <cellStyle name="ColStyle7 4 2 21 2 3" xfId="46519"/>
    <cellStyle name="ColStyle7 4 2 21 3" xfId="46520"/>
    <cellStyle name="ColStyle7 4 2 21 4" xfId="46521"/>
    <cellStyle name="ColStyle7 4 2 21 5" xfId="46522"/>
    <cellStyle name="ColStyle7 4 2 22" xfId="46523"/>
    <cellStyle name="ColStyle7 4 2 22 2" xfId="46524"/>
    <cellStyle name="ColStyle7 4 2 22 2 2" xfId="46525"/>
    <cellStyle name="ColStyle7 4 2 22 2 3" xfId="46526"/>
    <cellStyle name="ColStyle7 4 2 22 3" xfId="46527"/>
    <cellStyle name="ColStyle7 4 2 22 4" xfId="46528"/>
    <cellStyle name="ColStyle7 4 2 23" xfId="46529"/>
    <cellStyle name="ColStyle7 4 2 23 2" xfId="46530"/>
    <cellStyle name="ColStyle7 4 2 23 3" xfId="46531"/>
    <cellStyle name="ColStyle7 4 2 24" xfId="46532"/>
    <cellStyle name="ColStyle7 4 2 24 2" xfId="46533"/>
    <cellStyle name="ColStyle7 4 2 24 3" xfId="46534"/>
    <cellStyle name="ColStyle7 4 2 25" xfId="46535"/>
    <cellStyle name="ColStyle7 4 2 25 2" xfId="46536"/>
    <cellStyle name="ColStyle7 4 2 26" xfId="46537"/>
    <cellStyle name="ColStyle7 4 2 27" xfId="46538"/>
    <cellStyle name="ColStyle7 4 2 28" xfId="46539"/>
    <cellStyle name="ColStyle7 4 2 29" xfId="46540"/>
    <cellStyle name="ColStyle7 4 2 3" xfId="46541"/>
    <cellStyle name="ColStyle7 4 2 3 2" xfId="46542"/>
    <cellStyle name="ColStyle7 4 2 3 2 2" xfId="46543"/>
    <cellStyle name="ColStyle7 4 2 3 2 3" xfId="46544"/>
    <cellStyle name="ColStyle7 4 2 3 3" xfId="46545"/>
    <cellStyle name="ColStyle7 4 2 3 4" xfId="46546"/>
    <cellStyle name="ColStyle7 4 2 3 5" xfId="46547"/>
    <cellStyle name="ColStyle7 4 2 30" xfId="46548"/>
    <cellStyle name="ColStyle7 4 2 31" xfId="46549"/>
    <cellStyle name="ColStyle7 4 2 4" xfId="46550"/>
    <cellStyle name="ColStyle7 4 2 4 2" xfId="46551"/>
    <cellStyle name="ColStyle7 4 2 4 2 2" xfId="46552"/>
    <cellStyle name="ColStyle7 4 2 4 2 3" xfId="46553"/>
    <cellStyle name="ColStyle7 4 2 4 3" xfId="46554"/>
    <cellStyle name="ColStyle7 4 2 4 4" xfId="46555"/>
    <cellStyle name="ColStyle7 4 2 4 5" xfId="46556"/>
    <cellStyle name="ColStyle7 4 2 5" xfId="46557"/>
    <cellStyle name="ColStyle7 4 2 5 2" xfId="46558"/>
    <cellStyle name="ColStyle7 4 2 5 2 2" xfId="46559"/>
    <cellStyle name="ColStyle7 4 2 5 2 3" xfId="46560"/>
    <cellStyle name="ColStyle7 4 2 5 3" xfId="46561"/>
    <cellStyle name="ColStyle7 4 2 5 4" xfId="46562"/>
    <cellStyle name="ColStyle7 4 2 5 5" xfId="46563"/>
    <cellStyle name="ColStyle7 4 2 6" xfId="46564"/>
    <cellStyle name="ColStyle7 4 2 6 2" xfId="46565"/>
    <cellStyle name="ColStyle7 4 2 6 2 2" xfId="46566"/>
    <cellStyle name="ColStyle7 4 2 6 2 3" xfId="46567"/>
    <cellStyle name="ColStyle7 4 2 6 3" xfId="46568"/>
    <cellStyle name="ColStyle7 4 2 6 4" xfId="46569"/>
    <cellStyle name="ColStyle7 4 2 6 5" xfId="46570"/>
    <cellStyle name="ColStyle7 4 2 7" xfId="46571"/>
    <cellStyle name="ColStyle7 4 2 7 2" xfId="46572"/>
    <cellStyle name="ColStyle7 4 2 7 2 2" xfId="46573"/>
    <cellStyle name="ColStyle7 4 2 7 2 3" xfId="46574"/>
    <cellStyle name="ColStyle7 4 2 7 3" xfId="46575"/>
    <cellStyle name="ColStyle7 4 2 7 4" xfId="46576"/>
    <cellStyle name="ColStyle7 4 2 7 5" xfId="46577"/>
    <cellStyle name="ColStyle7 4 2 8" xfId="46578"/>
    <cellStyle name="ColStyle7 4 2 8 2" xfId="46579"/>
    <cellStyle name="ColStyle7 4 2 8 2 2" xfId="46580"/>
    <cellStyle name="ColStyle7 4 2 8 2 3" xfId="46581"/>
    <cellStyle name="ColStyle7 4 2 8 3" xfId="46582"/>
    <cellStyle name="ColStyle7 4 2 8 4" xfId="46583"/>
    <cellStyle name="ColStyle7 4 2 8 5" xfId="46584"/>
    <cellStyle name="ColStyle7 4 2 9" xfId="46585"/>
    <cellStyle name="ColStyle7 4 2 9 2" xfId="46586"/>
    <cellStyle name="ColStyle7 4 2 9 2 2" xfId="46587"/>
    <cellStyle name="ColStyle7 4 2 9 2 3" xfId="46588"/>
    <cellStyle name="ColStyle7 4 2 9 3" xfId="46589"/>
    <cellStyle name="ColStyle7 4 2 9 4" xfId="46590"/>
    <cellStyle name="ColStyle7 4 2 9 5" xfId="46591"/>
    <cellStyle name="ColStyle7 4 3" xfId="46592"/>
    <cellStyle name="ColStyle7 4 3 2" xfId="46593"/>
    <cellStyle name="ColStyle7 4 3 2 2" xfId="46594"/>
    <cellStyle name="ColStyle7 4 3 2 3" xfId="46595"/>
    <cellStyle name="ColStyle7 4 3 3" xfId="46596"/>
    <cellStyle name="ColStyle7 4 3 3 2" xfId="46597"/>
    <cellStyle name="ColStyle7 4 3 3 3" xfId="46598"/>
    <cellStyle name="ColStyle7 4 3 4" xfId="46599"/>
    <cellStyle name="ColStyle7 4 3 4 2" xfId="46600"/>
    <cellStyle name="ColStyle7 4 3 5" xfId="46601"/>
    <cellStyle name="ColStyle7 4 3 6" xfId="46602"/>
    <cellStyle name="ColStyle7 4 3 7" xfId="46603"/>
    <cellStyle name="ColStyle7 4 3 8" xfId="46604"/>
    <cellStyle name="ColStyle7 4 3 9" xfId="46605"/>
    <cellStyle name="ColStyle7 4 4" xfId="46606"/>
    <cellStyle name="ColStyle7 4 4 2" xfId="46607"/>
    <cellStyle name="ColStyle7 4 4 2 2" xfId="46608"/>
    <cellStyle name="ColStyle7 4 4 3" xfId="46609"/>
    <cellStyle name="ColStyle7 4 4 3 2" xfId="46610"/>
    <cellStyle name="ColStyle7 4 4 4" xfId="46611"/>
    <cellStyle name="ColStyle7 4 4 5" xfId="46612"/>
    <cellStyle name="ColStyle7 4 4 6" xfId="46613"/>
    <cellStyle name="ColStyle7 4 5" xfId="46614"/>
    <cellStyle name="ColStyle7 4 5 2" xfId="46615"/>
    <cellStyle name="ColStyle7 4 5 2 2" xfId="46616"/>
    <cellStyle name="ColStyle7 4 5 3" xfId="46617"/>
    <cellStyle name="ColStyle7 4 5 3 2" xfId="46618"/>
    <cellStyle name="ColStyle7 4 5 4" xfId="46619"/>
    <cellStyle name="ColStyle7 4 5 5" xfId="46620"/>
    <cellStyle name="ColStyle7 4 5 6" xfId="46621"/>
    <cellStyle name="ColStyle7 4 5 7" xfId="46622"/>
    <cellStyle name="ColStyle7 4 5 8" xfId="46623"/>
    <cellStyle name="ColStyle7 4 6" xfId="46624"/>
    <cellStyle name="ColStyle7 4 6 2" xfId="46625"/>
    <cellStyle name="ColStyle7 4 6 2 2" xfId="46626"/>
    <cellStyle name="ColStyle7 4 6 3" xfId="46627"/>
    <cellStyle name="ColStyle7 4 6 3 2" xfId="46628"/>
    <cellStyle name="ColStyle7 4 6 4" xfId="46629"/>
    <cellStyle name="ColStyle7 4 6 5" xfId="46630"/>
    <cellStyle name="ColStyle7 4 6 6" xfId="46631"/>
    <cellStyle name="ColStyle7 4 6 7" xfId="46632"/>
    <cellStyle name="ColStyle7 4 6 8" xfId="46633"/>
    <cellStyle name="ColStyle7 4 7" xfId="46634"/>
    <cellStyle name="ColStyle7 4 7 2" xfId="46635"/>
    <cellStyle name="ColStyle7 4 7 3" xfId="46636"/>
    <cellStyle name="ColStyle7 4 8" xfId="46637"/>
    <cellStyle name="ColStyle7 4 8 2" xfId="46638"/>
    <cellStyle name="ColStyle7 4 9" xfId="46639"/>
    <cellStyle name="ColStyle7 4 9 2" xfId="46640"/>
    <cellStyle name="ColStyle7 40" xfId="46641"/>
    <cellStyle name="ColStyle7 40 2" xfId="46642"/>
    <cellStyle name="ColStyle7 40 2 2" xfId="46643"/>
    <cellStyle name="ColStyle7 40 2 3" xfId="46644"/>
    <cellStyle name="ColStyle7 40 3" xfId="46645"/>
    <cellStyle name="ColStyle7 40 4" xfId="46646"/>
    <cellStyle name="ColStyle7 41" xfId="46647"/>
    <cellStyle name="ColStyle7 41 2" xfId="46648"/>
    <cellStyle name="ColStyle7 41 2 2" xfId="46649"/>
    <cellStyle name="ColStyle7 41 2 3" xfId="46650"/>
    <cellStyle name="ColStyle7 41 3" xfId="46651"/>
    <cellStyle name="ColStyle7 41 4" xfId="46652"/>
    <cellStyle name="ColStyle7 42" xfId="46653"/>
    <cellStyle name="ColStyle7 42 2" xfId="46654"/>
    <cellStyle name="ColStyle7 42 2 2" xfId="46655"/>
    <cellStyle name="ColStyle7 42 2 3" xfId="46656"/>
    <cellStyle name="ColStyle7 42 3" xfId="46657"/>
    <cellStyle name="ColStyle7 42 4" xfId="46658"/>
    <cellStyle name="ColStyle7 43" xfId="46659"/>
    <cellStyle name="ColStyle7 43 2" xfId="46660"/>
    <cellStyle name="ColStyle7 43 2 2" xfId="46661"/>
    <cellStyle name="ColStyle7 43 2 3" xfId="46662"/>
    <cellStyle name="ColStyle7 43 3" xfId="46663"/>
    <cellStyle name="ColStyle7 43 4" xfId="46664"/>
    <cellStyle name="ColStyle7 44" xfId="46665"/>
    <cellStyle name="ColStyle7 44 2" xfId="46666"/>
    <cellStyle name="ColStyle7 44 3" xfId="46667"/>
    <cellStyle name="ColStyle7 45" xfId="46668"/>
    <cellStyle name="ColStyle7 45 2" xfId="46669"/>
    <cellStyle name="ColStyle7 45 3" xfId="46670"/>
    <cellStyle name="ColStyle7 46" xfId="46671"/>
    <cellStyle name="ColStyle7 47" xfId="46672"/>
    <cellStyle name="ColStyle7 48" xfId="46673"/>
    <cellStyle name="ColStyle7 49" xfId="46674"/>
    <cellStyle name="ColStyle7 5" xfId="46675"/>
    <cellStyle name="ColStyle7 5 10" xfId="46676"/>
    <cellStyle name="ColStyle7 5 10 2" xfId="46677"/>
    <cellStyle name="ColStyle7 5 10 2 2" xfId="46678"/>
    <cellStyle name="ColStyle7 5 10 2 3" xfId="46679"/>
    <cellStyle name="ColStyle7 5 10 3" xfId="46680"/>
    <cellStyle name="ColStyle7 5 10 4" xfId="46681"/>
    <cellStyle name="ColStyle7 5 10 5" xfId="46682"/>
    <cellStyle name="ColStyle7 5 11" xfId="46683"/>
    <cellStyle name="ColStyle7 5 11 2" xfId="46684"/>
    <cellStyle name="ColStyle7 5 11 2 2" xfId="46685"/>
    <cellStyle name="ColStyle7 5 11 2 3" xfId="46686"/>
    <cellStyle name="ColStyle7 5 11 3" xfId="46687"/>
    <cellStyle name="ColStyle7 5 11 4" xfId="46688"/>
    <cellStyle name="ColStyle7 5 11 5" xfId="46689"/>
    <cellStyle name="ColStyle7 5 12" xfId="46690"/>
    <cellStyle name="ColStyle7 5 12 2" xfId="46691"/>
    <cellStyle name="ColStyle7 5 12 2 2" xfId="46692"/>
    <cellStyle name="ColStyle7 5 12 2 3" xfId="46693"/>
    <cellStyle name="ColStyle7 5 12 3" xfId="46694"/>
    <cellStyle name="ColStyle7 5 12 4" xfId="46695"/>
    <cellStyle name="ColStyle7 5 12 5" xfId="46696"/>
    <cellStyle name="ColStyle7 5 13" xfId="46697"/>
    <cellStyle name="ColStyle7 5 13 2" xfId="46698"/>
    <cellStyle name="ColStyle7 5 13 2 2" xfId="46699"/>
    <cellStyle name="ColStyle7 5 13 2 3" xfId="46700"/>
    <cellStyle name="ColStyle7 5 13 3" xfId="46701"/>
    <cellStyle name="ColStyle7 5 13 4" xfId="46702"/>
    <cellStyle name="ColStyle7 5 13 5" xfId="46703"/>
    <cellStyle name="ColStyle7 5 14" xfId="46704"/>
    <cellStyle name="ColStyle7 5 14 2" xfId="46705"/>
    <cellStyle name="ColStyle7 5 14 2 2" xfId="46706"/>
    <cellStyle name="ColStyle7 5 14 2 3" xfId="46707"/>
    <cellStyle name="ColStyle7 5 14 3" xfId="46708"/>
    <cellStyle name="ColStyle7 5 14 4" xfId="46709"/>
    <cellStyle name="ColStyle7 5 14 5" xfId="46710"/>
    <cellStyle name="ColStyle7 5 15" xfId="46711"/>
    <cellStyle name="ColStyle7 5 15 2" xfId="46712"/>
    <cellStyle name="ColStyle7 5 15 2 2" xfId="46713"/>
    <cellStyle name="ColStyle7 5 15 2 3" xfId="46714"/>
    <cellStyle name="ColStyle7 5 15 3" xfId="46715"/>
    <cellStyle name="ColStyle7 5 15 4" xfId="46716"/>
    <cellStyle name="ColStyle7 5 15 5" xfId="46717"/>
    <cellStyle name="ColStyle7 5 16" xfId="46718"/>
    <cellStyle name="ColStyle7 5 16 2" xfId="46719"/>
    <cellStyle name="ColStyle7 5 16 2 2" xfId="46720"/>
    <cellStyle name="ColStyle7 5 16 2 3" xfId="46721"/>
    <cellStyle name="ColStyle7 5 16 3" xfId="46722"/>
    <cellStyle name="ColStyle7 5 16 4" xfId="46723"/>
    <cellStyle name="ColStyle7 5 16 5" xfId="46724"/>
    <cellStyle name="ColStyle7 5 17" xfId="46725"/>
    <cellStyle name="ColStyle7 5 17 2" xfId="46726"/>
    <cellStyle name="ColStyle7 5 17 2 2" xfId="46727"/>
    <cellStyle name="ColStyle7 5 17 2 3" xfId="46728"/>
    <cellStyle name="ColStyle7 5 17 3" xfId="46729"/>
    <cellStyle name="ColStyle7 5 17 4" xfId="46730"/>
    <cellStyle name="ColStyle7 5 17 5" xfId="46731"/>
    <cellStyle name="ColStyle7 5 18" xfId="46732"/>
    <cellStyle name="ColStyle7 5 18 2" xfId="46733"/>
    <cellStyle name="ColStyle7 5 18 2 2" xfId="46734"/>
    <cellStyle name="ColStyle7 5 18 2 3" xfId="46735"/>
    <cellStyle name="ColStyle7 5 18 3" xfId="46736"/>
    <cellStyle name="ColStyle7 5 18 4" xfId="46737"/>
    <cellStyle name="ColStyle7 5 18 5" xfId="46738"/>
    <cellStyle name="ColStyle7 5 19" xfId="46739"/>
    <cellStyle name="ColStyle7 5 19 2" xfId="46740"/>
    <cellStyle name="ColStyle7 5 19 2 2" xfId="46741"/>
    <cellStyle name="ColStyle7 5 19 2 3" xfId="46742"/>
    <cellStyle name="ColStyle7 5 19 3" xfId="46743"/>
    <cellStyle name="ColStyle7 5 19 4" xfId="46744"/>
    <cellStyle name="ColStyle7 5 19 5" xfId="46745"/>
    <cellStyle name="ColStyle7 5 2" xfId="46746"/>
    <cellStyle name="ColStyle7 5 2 10" xfId="46747"/>
    <cellStyle name="ColStyle7 5 2 11" xfId="46748"/>
    <cellStyle name="ColStyle7 5 2 12" xfId="46749"/>
    <cellStyle name="ColStyle7 5 2 2" xfId="46750"/>
    <cellStyle name="ColStyle7 5 2 2 2" xfId="46751"/>
    <cellStyle name="ColStyle7 5 2 2 2 2" xfId="46752"/>
    <cellStyle name="ColStyle7 5 2 2 2 3" xfId="46753"/>
    <cellStyle name="ColStyle7 5 2 2 3" xfId="46754"/>
    <cellStyle name="ColStyle7 5 2 2 4" xfId="46755"/>
    <cellStyle name="ColStyle7 5 2 3" xfId="46756"/>
    <cellStyle name="ColStyle7 5 2 3 2" xfId="46757"/>
    <cellStyle name="ColStyle7 5 2 3 2 2" xfId="46758"/>
    <cellStyle name="ColStyle7 5 2 3 2 3" xfId="46759"/>
    <cellStyle name="ColStyle7 5 2 3 3" xfId="46760"/>
    <cellStyle name="ColStyle7 5 2 3 4" xfId="46761"/>
    <cellStyle name="ColStyle7 5 2 4" xfId="46762"/>
    <cellStyle name="ColStyle7 5 2 4 2" xfId="46763"/>
    <cellStyle name="ColStyle7 5 2 4 3" xfId="46764"/>
    <cellStyle name="ColStyle7 5 2 5" xfId="46765"/>
    <cellStyle name="ColStyle7 5 2 5 2" xfId="46766"/>
    <cellStyle name="ColStyle7 5 2 5 3" xfId="46767"/>
    <cellStyle name="ColStyle7 5 2 6" xfId="46768"/>
    <cellStyle name="ColStyle7 5 2 6 2" xfId="46769"/>
    <cellStyle name="ColStyle7 5 2 7" xfId="46770"/>
    <cellStyle name="ColStyle7 5 2 8" xfId="46771"/>
    <cellStyle name="ColStyle7 5 2 9" xfId="46772"/>
    <cellStyle name="ColStyle7 5 20" xfId="46773"/>
    <cellStyle name="ColStyle7 5 20 2" xfId="46774"/>
    <cellStyle name="ColStyle7 5 20 2 2" xfId="46775"/>
    <cellStyle name="ColStyle7 5 20 2 3" xfId="46776"/>
    <cellStyle name="ColStyle7 5 20 3" xfId="46777"/>
    <cellStyle name="ColStyle7 5 20 4" xfId="46778"/>
    <cellStyle name="ColStyle7 5 20 5" xfId="46779"/>
    <cellStyle name="ColStyle7 5 21" xfId="46780"/>
    <cellStyle name="ColStyle7 5 21 2" xfId="46781"/>
    <cellStyle name="ColStyle7 5 21 2 2" xfId="46782"/>
    <cellStyle name="ColStyle7 5 21 2 3" xfId="46783"/>
    <cellStyle name="ColStyle7 5 21 3" xfId="46784"/>
    <cellStyle name="ColStyle7 5 21 4" xfId="46785"/>
    <cellStyle name="ColStyle7 5 21 5" xfId="46786"/>
    <cellStyle name="ColStyle7 5 22" xfId="46787"/>
    <cellStyle name="ColStyle7 5 22 2" xfId="46788"/>
    <cellStyle name="ColStyle7 5 22 2 2" xfId="46789"/>
    <cellStyle name="ColStyle7 5 22 2 3" xfId="46790"/>
    <cellStyle name="ColStyle7 5 22 3" xfId="46791"/>
    <cellStyle name="ColStyle7 5 22 4" xfId="46792"/>
    <cellStyle name="ColStyle7 5 23" xfId="46793"/>
    <cellStyle name="ColStyle7 5 23 2" xfId="46794"/>
    <cellStyle name="ColStyle7 5 23 3" xfId="46795"/>
    <cellStyle name="ColStyle7 5 24" xfId="46796"/>
    <cellStyle name="ColStyle7 5 24 2" xfId="46797"/>
    <cellStyle name="ColStyle7 5 24 3" xfId="46798"/>
    <cellStyle name="ColStyle7 5 25" xfId="46799"/>
    <cellStyle name="ColStyle7 5 25 2" xfId="46800"/>
    <cellStyle name="ColStyle7 5 25 3" xfId="46801"/>
    <cellStyle name="ColStyle7 5 26" xfId="46802"/>
    <cellStyle name="ColStyle7 5 26 2" xfId="46803"/>
    <cellStyle name="ColStyle7 5 27" xfId="46804"/>
    <cellStyle name="ColStyle7 5 27 2" xfId="46805"/>
    <cellStyle name="ColStyle7 5 28" xfId="46806"/>
    <cellStyle name="ColStyle7 5 29" xfId="46807"/>
    <cellStyle name="ColStyle7 5 3" xfId="46808"/>
    <cellStyle name="ColStyle7 5 3 10" xfId="46809"/>
    <cellStyle name="ColStyle7 5 3 11" xfId="46810"/>
    <cellStyle name="ColStyle7 5 3 2" xfId="46811"/>
    <cellStyle name="ColStyle7 5 3 2 2" xfId="46812"/>
    <cellStyle name="ColStyle7 5 3 2 2 2" xfId="46813"/>
    <cellStyle name="ColStyle7 5 3 2 2 3" xfId="46814"/>
    <cellStyle name="ColStyle7 5 3 2 3" xfId="46815"/>
    <cellStyle name="ColStyle7 5 3 2 4" xfId="46816"/>
    <cellStyle name="ColStyle7 5 3 3" xfId="46817"/>
    <cellStyle name="ColStyle7 5 3 3 2" xfId="46818"/>
    <cellStyle name="ColStyle7 5 3 3 3" xfId="46819"/>
    <cellStyle name="ColStyle7 5 3 4" xfId="46820"/>
    <cellStyle name="ColStyle7 5 3 4 2" xfId="46821"/>
    <cellStyle name="ColStyle7 5 3 4 3" xfId="46822"/>
    <cellStyle name="ColStyle7 5 3 5" xfId="46823"/>
    <cellStyle name="ColStyle7 5 3 5 2" xfId="46824"/>
    <cellStyle name="ColStyle7 5 3 6" xfId="46825"/>
    <cellStyle name="ColStyle7 5 3 7" xfId="46826"/>
    <cellStyle name="ColStyle7 5 3 8" xfId="46827"/>
    <cellStyle name="ColStyle7 5 3 9" xfId="46828"/>
    <cellStyle name="ColStyle7 5 30" xfId="46829"/>
    <cellStyle name="ColStyle7 5 31" xfId="46830"/>
    <cellStyle name="ColStyle7 5 32" xfId="46831"/>
    <cellStyle name="ColStyle7 5 33" xfId="46832"/>
    <cellStyle name="ColStyle7 5 4" xfId="46833"/>
    <cellStyle name="ColStyle7 5 4 2" xfId="46834"/>
    <cellStyle name="ColStyle7 5 4 2 2" xfId="46835"/>
    <cellStyle name="ColStyle7 5 4 2 3" xfId="46836"/>
    <cellStyle name="ColStyle7 5 4 3" xfId="46837"/>
    <cellStyle name="ColStyle7 5 4 3 2" xfId="46838"/>
    <cellStyle name="ColStyle7 5 4 4" xfId="46839"/>
    <cellStyle name="ColStyle7 5 4 4 2" xfId="46840"/>
    <cellStyle name="ColStyle7 5 4 5" xfId="46841"/>
    <cellStyle name="ColStyle7 5 4 6" xfId="46842"/>
    <cellStyle name="ColStyle7 5 4 7" xfId="46843"/>
    <cellStyle name="ColStyle7 5 4 8" xfId="46844"/>
    <cellStyle name="ColStyle7 5 4 9" xfId="46845"/>
    <cellStyle name="ColStyle7 5 5" xfId="46846"/>
    <cellStyle name="ColStyle7 5 5 2" xfId="46847"/>
    <cellStyle name="ColStyle7 5 5 2 2" xfId="46848"/>
    <cellStyle name="ColStyle7 5 5 2 3" xfId="46849"/>
    <cellStyle name="ColStyle7 5 5 3" xfId="46850"/>
    <cellStyle name="ColStyle7 5 5 3 2" xfId="46851"/>
    <cellStyle name="ColStyle7 5 5 4" xfId="46852"/>
    <cellStyle name="ColStyle7 5 5 4 2" xfId="46853"/>
    <cellStyle name="ColStyle7 5 5 5" xfId="46854"/>
    <cellStyle name="ColStyle7 5 5 6" xfId="46855"/>
    <cellStyle name="ColStyle7 5 5 7" xfId="46856"/>
    <cellStyle name="ColStyle7 5 5 8" xfId="46857"/>
    <cellStyle name="ColStyle7 5 5 9" xfId="46858"/>
    <cellStyle name="ColStyle7 5 6" xfId="46859"/>
    <cellStyle name="ColStyle7 5 6 2" xfId="46860"/>
    <cellStyle name="ColStyle7 5 6 2 2" xfId="46861"/>
    <cellStyle name="ColStyle7 5 6 2 3" xfId="46862"/>
    <cellStyle name="ColStyle7 5 6 3" xfId="46863"/>
    <cellStyle name="ColStyle7 5 6 3 2" xfId="46864"/>
    <cellStyle name="ColStyle7 5 6 4" xfId="46865"/>
    <cellStyle name="ColStyle7 5 6 4 2" xfId="46866"/>
    <cellStyle name="ColStyle7 5 6 5" xfId="46867"/>
    <cellStyle name="ColStyle7 5 6 6" xfId="46868"/>
    <cellStyle name="ColStyle7 5 6 7" xfId="46869"/>
    <cellStyle name="ColStyle7 5 6 8" xfId="46870"/>
    <cellStyle name="ColStyle7 5 6 9" xfId="46871"/>
    <cellStyle name="ColStyle7 5 7" xfId="46872"/>
    <cellStyle name="ColStyle7 5 7 2" xfId="46873"/>
    <cellStyle name="ColStyle7 5 7 2 2" xfId="46874"/>
    <cellStyle name="ColStyle7 5 7 2 3" xfId="46875"/>
    <cellStyle name="ColStyle7 5 7 3" xfId="46876"/>
    <cellStyle name="ColStyle7 5 7 4" xfId="46877"/>
    <cellStyle name="ColStyle7 5 7 5" xfId="46878"/>
    <cellStyle name="ColStyle7 5 8" xfId="46879"/>
    <cellStyle name="ColStyle7 5 8 2" xfId="46880"/>
    <cellStyle name="ColStyle7 5 8 2 2" xfId="46881"/>
    <cellStyle name="ColStyle7 5 8 2 3" xfId="46882"/>
    <cellStyle name="ColStyle7 5 8 3" xfId="46883"/>
    <cellStyle name="ColStyle7 5 8 4" xfId="46884"/>
    <cellStyle name="ColStyle7 5 8 5" xfId="46885"/>
    <cellStyle name="ColStyle7 5 9" xfId="46886"/>
    <cellStyle name="ColStyle7 5 9 2" xfId="46887"/>
    <cellStyle name="ColStyle7 5 9 2 2" xfId="46888"/>
    <cellStyle name="ColStyle7 5 9 2 3" xfId="46889"/>
    <cellStyle name="ColStyle7 5 9 3" xfId="46890"/>
    <cellStyle name="ColStyle7 5 9 4" xfId="46891"/>
    <cellStyle name="ColStyle7 5 9 5" xfId="46892"/>
    <cellStyle name="ColStyle7 50" xfId="46893"/>
    <cellStyle name="ColStyle7 51" xfId="46894"/>
    <cellStyle name="ColStyle7 6" xfId="46895"/>
    <cellStyle name="ColStyle7 6 10" xfId="46896"/>
    <cellStyle name="ColStyle7 6 10 2" xfId="46897"/>
    <cellStyle name="ColStyle7 6 10 2 2" xfId="46898"/>
    <cellStyle name="ColStyle7 6 10 2 3" xfId="46899"/>
    <cellStyle name="ColStyle7 6 10 3" xfId="46900"/>
    <cellStyle name="ColStyle7 6 10 4" xfId="46901"/>
    <cellStyle name="ColStyle7 6 10 5" xfId="46902"/>
    <cellStyle name="ColStyle7 6 11" xfId="46903"/>
    <cellStyle name="ColStyle7 6 11 2" xfId="46904"/>
    <cellStyle name="ColStyle7 6 11 2 2" xfId="46905"/>
    <cellStyle name="ColStyle7 6 11 2 3" xfId="46906"/>
    <cellStyle name="ColStyle7 6 11 3" xfId="46907"/>
    <cellStyle name="ColStyle7 6 11 4" xfId="46908"/>
    <cellStyle name="ColStyle7 6 11 5" xfId="46909"/>
    <cellStyle name="ColStyle7 6 12" xfId="46910"/>
    <cellStyle name="ColStyle7 6 12 2" xfId="46911"/>
    <cellStyle name="ColStyle7 6 12 2 2" xfId="46912"/>
    <cellStyle name="ColStyle7 6 12 2 3" xfId="46913"/>
    <cellStyle name="ColStyle7 6 12 3" xfId="46914"/>
    <cellStyle name="ColStyle7 6 12 4" xfId="46915"/>
    <cellStyle name="ColStyle7 6 12 5" xfId="46916"/>
    <cellStyle name="ColStyle7 6 13" xfId="46917"/>
    <cellStyle name="ColStyle7 6 13 2" xfId="46918"/>
    <cellStyle name="ColStyle7 6 13 2 2" xfId="46919"/>
    <cellStyle name="ColStyle7 6 13 2 3" xfId="46920"/>
    <cellStyle name="ColStyle7 6 13 3" xfId="46921"/>
    <cellStyle name="ColStyle7 6 13 4" xfId="46922"/>
    <cellStyle name="ColStyle7 6 13 5" xfId="46923"/>
    <cellStyle name="ColStyle7 6 14" xfId="46924"/>
    <cellStyle name="ColStyle7 6 14 2" xfId="46925"/>
    <cellStyle name="ColStyle7 6 14 2 2" xfId="46926"/>
    <cellStyle name="ColStyle7 6 14 2 3" xfId="46927"/>
    <cellStyle name="ColStyle7 6 14 3" xfId="46928"/>
    <cellStyle name="ColStyle7 6 14 4" xfId="46929"/>
    <cellStyle name="ColStyle7 6 14 5" xfId="46930"/>
    <cellStyle name="ColStyle7 6 15" xfId="46931"/>
    <cellStyle name="ColStyle7 6 15 2" xfId="46932"/>
    <cellStyle name="ColStyle7 6 15 2 2" xfId="46933"/>
    <cellStyle name="ColStyle7 6 15 2 3" xfId="46934"/>
    <cellStyle name="ColStyle7 6 15 3" xfId="46935"/>
    <cellStyle name="ColStyle7 6 15 4" xfId="46936"/>
    <cellStyle name="ColStyle7 6 15 5" xfId="46937"/>
    <cellStyle name="ColStyle7 6 16" xfId="46938"/>
    <cellStyle name="ColStyle7 6 16 2" xfId="46939"/>
    <cellStyle name="ColStyle7 6 16 2 2" xfId="46940"/>
    <cellStyle name="ColStyle7 6 16 2 3" xfId="46941"/>
    <cellStyle name="ColStyle7 6 16 3" xfId="46942"/>
    <cellStyle name="ColStyle7 6 16 4" xfId="46943"/>
    <cellStyle name="ColStyle7 6 16 5" xfId="46944"/>
    <cellStyle name="ColStyle7 6 17" xfId="46945"/>
    <cellStyle name="ColStyle7 6 17 2" xfId="46946"/>
    <cellStyle name="ColStyle7 6 17 2 2" xfId="46947"/>
    <cellStyle name="ColStyle7 6 17 2 3" xfId="46948"/>
    <cellStyle name="ColStyle7 6 17 3" xfId="46949"/>
    <cellStyle name="ColStyle7 6 17 4" xfId="46950"/>
    <cellStyle name="ColStyle7 6 17 5" xfId="46951"/>
    <cellStyle name="ColStyle7 6 18" xfId="46952"/>
    <cellStyle name="ColStyle7 6 18 2" xfId="46953"/>
    <cellStyle name="ColStyle7 6 18 2 2" xfId="46954"/>
    <cellStyle name="ColStyle7 6 18 2 3" xfId="46955"/>
    <cellStyle name="ColStyle7 6 18 3" xfId="46956"/>
    <cellStyle name="ColStyle7 6 18 4" xfId="46957"/>
    <cellStyle name="ColStyle7 6 18 5" xfId="46958"/>
    <cellStyle name="ColStyle7 6 19" xfId="46959"/>
    <cellStyle name="ColStyle7 6 19 2" xfId="46960"/>
    <cellStyle name="ColStyle7 6 19 2 2" xfId="46961"/>
    <cellStyle name="ColStyle7 6 19 2 3" xfId="46962"/>
    <cellStyle name="ColStyle7 6 19 3" xfId="46963"/>
    <cellStyle name="ColStyle7 6 19 4" xfId="46964"/>
    <cellStyle name="ColStyle7 6 19 5" xfId="46965"/>
    <cellStyle name="ColStyle7 6 2" xfId="46966"/>
    <cellStyle name="ColStyle7 6 2 10" xfId="46967"/>
    <cellStyle name="ColStyle7 6 2 11" xfId="46968"/>
    <cellStyle name="ColStyle7 6 2 2" xfId="46969"/>
    <cellStyle name="ColStyle7 6 2 2 2" xfId="46970"/>
    <cellStyle name="ColStyle7 6 2 2 2 2" xfId="46971"/>
    <cellStyle name="ColStyle7 6 2 2 2 3" xfId="46972"/>
    <cellStyle name="ColStyle7 6 2 2 3" xfId="46973"/>
    <cellStyle name="ColStyle7 6 2 2 4" xfId="46974"/>
    <cellStyle name="ColStyle7 6 2 3" xfId="46975"/>
    <cellStyle name="ColStyle7 6 2 3 2" xfId="46976"/>
    <cellStyle name="ColStyle7 6 2 3 2 2" xfId="46977"/>
    <cellStyle name="ColStyle7 6 2 3 2 3" xfId="46978"/>
    <cellStyle name="ColStyle7 6 2 3 3" xfId="46979"/>
    <cellStyle name="ColStyle7 6 2 3 4" xfId="46980"/>
    <cellStyle name="ColStyle7 6 2 4" xfId="46981"/>
    <cellStyle name="ColStyle7 6 2 4 2" xfId="46982"/>
    <cellStyle name="ColStyle7 6 2 4 3" xfId="46983"/>
    <cellStyle name="ColStyle7 6 2 5" xfId="46984"/>
    <cellStyle name="ColStyle7 6 2 5 2" xfId="46985"/>
    <cellStyle name="ColStyle7 6 2 5 3" xfId="46986"/>
    <cellStyle name="ColStyle7 6 2 6" xfId="46987"/>
    <cellStyle name="ColStyle7 6 2 6 2" xfId="46988"/>
    <cellStyle name="ColStyle7 6 2 7" xfId="46989"/>
    <cellStyle name="ColStyle7 6 2 8" xfId="46990"/>
    <cellStyle name="ColStyle7 6 2 9" xfId="46991"/>
    <cellStyle name="ColStyle7 6 20" xfId="46992"/>
    <cellStyle name="ColStyle7 6 20 2" xfId="46993"/>
    <cellStyle name="ColStyle7 6 20 2 2" xfId="46994"/>
    <cellStyle name="ColStyle7 6 20 2 3" xfId="46995"/>
    <cellStyle name="ColStyle7 6 20 3" xfId="46996"/>
    <cellStyle name="ColStyle7 6 20 4" xfId="46997"/>
    <cellStyle name="ColStyle7 6 20 5" xfId="46998"/>
    <cellStyle name="ColStyle7 6 21" xfId="46999"/>
    <cellStyle name="ColStyle7 6 21 2" xfId="47000"/>
    <cellStyle name="ColStyle7 6 21 2 2" xfId="47001"/>
    <cellStyle name="ColStyle7 6 21 2 3" xfId="47002"/>
    <cellStyle name="ColStyle7 6 21 3" xfId="47003"/>
    <cellStyle name="ColStyle7 6 21 4" xfId="47004"/>
    <cellStyle name="ColStyle7 6 21 5" xfId="47005"/>
    <cellStyle name="ColStyle7 6 22" xfId="47006"/>
    <cellStyle name="ColStyle7 6 22 2" xfId="47007"/>
    <cellStyle name="ColStyle7 6 22 2 2" xfId="47008"/>
    <cellStyle name="ColStyle7 6 22 2 3" xfId="47009"/>
    <cellStyle name="ColStyle7 6 22 3" xfId="47010"/>
    <cellStyle name="ColStyle7 6 22 4" xfId="47011"/>
    <cellStyle name="ColStyle7 6 23" xfId="47012"/>
    <cellStyle name="ColStyle7 6 23 2" xfId="47013"/>
    <cellStyle name="ColStyle7 6 23 3" xfId="47014"/>
    <cellStyle name="ColStyle7 6 24" xfId="47015"/>
    <cellStyle name="ColStyle7 6 24 2" xfId="47016"/>
    <cellStyle name="ColStyle7 6 24 3" xfId="47017"/>
    <cellStyle name="ColStyle7 6 25" xfId="47018"/>
    <cellStyle name="ColStyle7 6 25 2" xfId="47019"/>
    <cellStyle name="ColStyle7 6 25 3" xfId="47020"/>
    <cellStyle name="ColStyle7 6 26" xfId="47021"/>
    <cellStyle name="ColStyle7 6 26 2" xfId="47022"/>
    <cellStyle name="ColStyle7 6 27" xfId="47023"/>
    <cellStyle name="ColStyle7 6 27 2" xfId="47024"/>
    <cellStyle name="ColStyle7 6 28" xfId="47025"/>
    <cellStyle name="ColStyle7 6 29" xfId="47026"/>
    <cellStyle name="ColStyle7 6 3" xfId="47027"/>
    <cellStyle name="ColStyle7 6 3 10" xfId="47028"/>
    <cellStyle name="ColStyle7 6 3 2" xfId="47029"/>
    <cellStyle name="ColStyle7 6 3 2 2" xfId="47030"/>
    <cellStyle name="ColStyle7 6 3 2 2 2" xfId="47031"/>
    <cellStyle name="ColStyle7 6 3 2 2 3" xfId="47032"/>
    <cellStyle name="ColStyle7 6 3 2 3" xfId="47033"/>
    <cellStyle name="ColStyle7 6 3 2 4" xfId="47034"/>
    <cellStyle name="ColStyle7 6 3 3" xfId="47035"/>
    <cellStyle name="ColStyle7 6 3 3 2" xfId="47036"/>
    <cellStyle name="ColStyle7 6 3 3 3" xfId="47037"/>
    <cellStyle name="ColStyle7 6 3 4" xfId="47038"/>
    <cellStyle name="ColStyle7 6 3 4 2" xfId="47039"/>
    <cellStyle name="ColStyle7 6 3 5" xfId="47040"/>
    <cellStyle name="ColStyle7 6 3 5 2" xfId="47041"/>
    <cellStyle name="ColStyle7 6 3 6" xfId="47042"/>
    <cellStyle name="ColStyle7 6 3 7" xfId="47043"/>
    <cellStyle name="ColStyle7 6 3 8" xfId="47044"/>
    <cellStyle name="ColStyle7 6 3 9" xfId="47045"/>
    <cellStyle name="ColStyle7 6 30" xfId="47046"/>
    <cellStyle name="ColStyle7 6 31" xfId="47047"/>
    <cellStyle name="ColStyle7 6 32" xfId="47048"/>
    <cellStyle name="ColStyle7 6 4" xfId="47049"/>
    <cellStyle name="ColStyle7 6 4 2" xfId="47050"/>
    <cellStyle name="ColStyle7 6 4 2 2" xfId="47051"/>
    <cellStyle name="ColStyle7 6 4 2 3" xfId="47052"/>
    <cellStyle name="ColStyle7 6 4 3" xfId="47053"/>
    <cellStyle name="ColStyle7 6 4 3 2" xfId="47054"/>
    <cellStyle name="ColStyle7 6 4 4" xfId="47055"/>
    <cellStyle name="ColStyle7 6 4 4 2" xfId="47056"/>
    <cellStyle name="ColStyle7 6 4 5" xfId="47057"/>
    <cellStyle name="ColStyle7 6 4 6" xfId="47058"/>
    <cellStyle name="ColStyle7 6 4 7" xfId="47059"/>
    <cellStyle name="ColStyle7 6 4 8" xfId="47060"/>
    <cellStyle name="ColStyle7 6 4 9" xfId="47061"/>
    <cellStyle name="ColStyle7 6 5" xfId="47062"/>
    <cellStyle name="ColStyle7 6 5 2" xfId="47063"/>
    <cellStyle name="ColStyle7 6 5 2 2" xfId="47064"/>
    <cellStyle name="ColStyle7 6 5 2 3" xfId="47065"/>
    <cellStyle name="ColStyle7 6 5 3" xfId="47066"/>
    <cellStyle name="ColStyle7 6 5 3 2" xfId="47067"/>
    <cellStyle name="ColStyle7 6 5 4" xfId="47068"/>
    <cellStyle name="ColStyle7 6 5 4 2" xfId="47069"/>
    <cellStyle name="ColStyle7 6 5 5" xfId="47070"/>
    <cellStyle name="ColStyle7 6 5 6" xfId="47071"/>
    <cellStyle name="ColStyle7 6 5 7" xfId="47072"/>
    <cellStyle name="ColStyle7 6 5 8" xfId="47073"/>
    <cellStyle name="ColStyle7 6 5 9" xfId="47074"/>
    <cellStyle name="ColStyle7 6 6" xfId="47075"/>
    <cellStyle name="ColStyle7 6 6 2" xfId="47076"/>
    <cellStyle name="ColStyle7 6 6 2 2" xfId="47077"/>
    <cellStyle name="ColStyle7 6 6 2 3" xfId="47078"/>
    <cellStyle name="ColStyle7 6 6 3" xfId="47079"/>
    <cellStyle name="ColStyle7 6 6 3 2" xfId="47080"/>
    <cellStyle name="ColStyle7 6 6 4" xfId="47081"/>
    <cellStyle name="ColStyle7 6 6 4 2" xfId="47082"/>
    <cellStyle name="ColStyle7 6 6 5" xfId="47083"/>
    <cellStyle name="ColStyle7 6 6 6" xfId="47084"/>
    <cellStyle name="ColStyle7 6 6 7" xfId="47085"/>
    <cellStyle name="ColStyle7 6 6 8" xfId="47086"/>
    <cellStyle name="ColStyle7 6 6 9" xfId="47087"/>
    <cellStyle name="ColStyle7 6 7" xfId="47088"/>
    <cellStyle name="ColStyle7 6 7 2" xfId="47089"/>
    <cellStyle name="ColStyle7 6 7 2 2" xfId="47090"/>
    <cellStyle name="ColStyle7 6 7 2 3" xfId="47091"/>
    <cellStyle name="ColStyle7 6 7 3" xfId="47092"/>
    <cellStyle name="ColStyle7 6 7 4" xfId="47093"/>
    <cellStyle name="ColStyle7 6 7 5" xfId="47094"/>
    <cellStyle name="ColStyle7 6 8" xfId="47095"/>
    <cellStyle name="ColStyle7 6 8 2" xfId="47096"/>
    <cellStyle name="ColStyle7 6 8 2 2" xfId="47097"/>
    <cellStyle name="ColStyle7 6 8 2 3" xfId="47098"/>
    <cellStyle name="ColStyle7 6 8 3" xfId="47099"/>
    <cellStyle name="ColStyle7 6 8 4" xfId="47100"/>
    <cellStyle name="ColStyle7 6 8 5" xfId="47101"/>
    <cellStyle name="ColStyle7 6 9" xfId="47102"/>
    <cellStyle name="ColStyle7 6 9 2" xfId="47103"/>
    <cellStyle name="ColStyle7 6 9 2 2" xfId="47104"/>
    <cellStyle name="ColStyle7 6 9 2 3" xfId="47105"/>
    <cellStyle name="ColStyle7 6 9 3" xfId="47106"/>
    <cellStyle name="ColStyle7 6 9 4" xfId="47107"/>
    <cellStyle name="ColStyle7 6 9 5" xfId="47108"/>
    <cellStyle name="ColStyle7 7" xfId="47109"/>
    <cellStyle name="ColStyle7 7 10" xfId="47110"/>
    <cellStyle name="ColStyle7 7 10 2" xfId="47111"/>
    <cellStyle name="ColStyle7 7 10 2 2" xfId="47112"/>
    <cellStyle name="ColStyle7 7 10 2 3" xfId="47113"/>
    <cellStyle name="ColStyle7 7 10 3" xfId="47114"/>
    <cellStyle name="ColStyle7 7 10 4" xfId="47115"/>
    <cellStyle name="ColStyle7 7 10 5" xfId="47116"/>
    <cellStyle name="ColStyle7 7 11" xfId="47117"/>
    <cellStyle name="ColStyle7 7 11 2" xfId="47118"/>
    <cellStyle name="ColStyle7 7 11 2 2" xfId="47119"/>
    <cellStyle name="ColStyle7 7 11 2 3" xfId="47120"/>
    <cellStyle name="ColStyle7 7 11 3" xfId="47121"/>
    <cellStyle name="ColStyle7 7 11 4" xfId="47122"/>
    <cellStyle name="ColStyle7 7 11 5" xfId="47123"/>
    <cellStyle name="ColStyle7 7 12" xfId="47124"/>
    <cellStyle name="ColStyle7 7 12 2" xfId="47125"/>
    <cellStyle name="ColStyle7 7 12 2 2" xfId="47126"/>
    <cellStyle name="ColStyle7 7 12 2 3" xfId="47127"/>
    <cellStyle name="ColStyle7 7 12 3" xfId="47128"/>
    <cellStyle name="ColStyle7 7 12 4" xfId="47129"/>
    <cellStyle name="ColStyle7 7 12 5" xfId="47130"/>
    <cellStyle name="ColStyle7 7 13" xfId="47131"/>
    <cellStyle name="ColStyle7 7 13 2" xfId="47132"/>
    <cellStyle name="ColStyle7 7 13 2 2" xfId="47133"/>
    <cellStyle name="ColStyle7 7 13 2 3" xfId="47134"/>
    <cellStyle name="ColStyle7 7 13 3" xfId="47135"/>
    <cellStyle name="ColStyle7 7 13 4" xfId="47136"/>
    <cellStyle name="ColStyle7 7 13 5" xfId="47137"/>
    <cellStyle name="ColStyle7 7 14" xfId="47138"/>
    <cellStyle name="ColStyle7 7 14 2" xfId="47139"/>
    <cellStyle name="ColStyle7 7 14 2 2" xfId="47140"/>
    <cellStyle name="ColStyle7 7 14 2 3" xfId="47141"/>
    <cellStyle name="ColStyle7 7 14 3" xfId="47142"/>
    <cellStyle name="ColStyle7 7 14 4" xfId="47143"/>
    <cellStyle name="ColStyle7 7 14 5" xfId="47144"/>
    <cellStyle name="ColStyle7 7 15" xfId="47145"/>
    <cellStyle name="ColStyle7 7 15 2" xfId="47146"/>
    <cellStyle name="ColStyle7 7 15 2 2" xfId="47147"/>
    <cellStyle name="ColStyle7 7 15 2 3" xfId="47148"/>
    <cellStyle name="ColStyle7 7 15 3" xfId="47149"/>
    <cellStyle name="ColStyle7 7 15 4" xfId="47150"/>
    <cellStyle name="ColStyle7 7 15 5" xfId="47151"/>
    <cellStyle name="ColStyle7 7 16" xfId="47152"/>
    <cellStyle name="ColStyle7 7 16 2" xfId="47153"/>
    <cellStyle name="ColStyle7 7 16 2 2" xfId="47154"/>
    <cellStyle name="ColStyle7 7 16 2 3" xfId="47155"/>
    <cellStyle name="ColStyle7 7 16 3" xfId="47156"/>
    <cellStyle name="ColStyle7 7 16 4" xfId="47157"/>
    <cellStyle name="ColStyle7 7 16 5" xfId="47158"/>
    <cellStyle name="ColStyle7 7 17" xfId="47159"/>
    <cellStyle name="ColStyle7 7 17 2" xfId="47160"/>
    <cellStyle name="ColStyle7 7 17 2 2" xfId="47161"/>
    <cellStyle name="ColStyle7 7 17 2 3" xfId="47162"/>
    <cellStyle name="ColStyle7 7 17 3" xfId="47163"/>
    <cellStyle name="ColStyle7 7 17 4" xfId="47164"/>
    <cellStyle name="ColStyle7 7 17 5" xfId="47165"/>
    <cellStyle name="ColStyle7 7 18" xfId="47166"/>
    <cellStyle name="ColStyle7 7 18 2" xfId="47167"/>
    <cellStyle name="ColStyle7 7 18 2 2" xfId="47168"/>
    <cellStyle name="ColStyle7 7 18 2 3" xfId="47169"/>
    <cellStyle name="ColStyle7 7 18 3" xfId="47170"/>
    <cellStyle name="ColStyle7 7 18 4" xfId="47171"/>
    <cellStyle name="ColStyle7 7 18 5" xfId="47172"/>
    <cellStyle name="ColStyle7 7 19" xfId="47173"/>
    <cellStyle name="ColStyle7 7 19 2" xfId="47174"/>
    <cellStyle name="ColStyle7 7 19 2 2" xfId="47175"/>
    <cellStyle name="ColStyle7 7 19 2 3" xfId="47176"/>
    <cellStyle name="ColStyle7 7 19 3" xfId="47177"/>
    <cellStyle name="ColStyle7 7 19 4" xfId="47178"/>
    <cellStyle name="ColStyle7 7 19 5" xfId="47179"/>
    <cellStyle name="ColStyle7 7 2" xfId="47180"/>
    <cellStyle name="ColStyle7 7 2 10" xfId="47181"/>
    <cellStyle name="ColStyle7 7 2 11" xfId="47182"/>
    <cellStyle name="ColStyle7 7 2 2" xfId="47183"/>
    <cellStyle name="ColStyle7 7 2 2 2" xfId="47184"/>
    <cellStyle name="ColStyle7 7 2 2 2 2" xfId="47185"/>
    <cellStyle name="ColStyle7 7 2 2 2 3" xfId="47186"/>
    <cellStyle name="ColStyle7 7 2 2 3" xfId="47187"/>
    <cellStyle name="ColStyle7 7 2 2 4" xfId="47188"/>
    <cellStyle name="ColStyle7 7 2 3" xfId="47189"/>
    <cellStyle name="ColStyle7 7 2 3 2" xfId="47190"/>
    <cellStyle name="ColStyle7 7 2 3 2 2" xfId="47191"/>
    <cellStyle name="ColStyle7 7 2 3 2 3" xfId="47192"/>
    <cellStyle name="ColStyle7 7 2 3 3" xfId="47193"/>
    <cellStyle name="ColStyle7 7 2 3 4" xfId="47194"/>
    <cellStyle name="ColStyle7 7 2 4" xfId="47195"/>
    <cellStyle name="ColStyle7 7 2 4 2" xfId="47196"/>
    <cellStyle name="ColStyle7 7 2 4 3" xfId="47197"/>
    <cellStyle name="ColStyle7 7 2 5" xfId="47198"/>
    <cellStyle name="ColStyle7 7 2 5 2" xfId="47199"/>
    <cellStyle name="ColStyle7 7 2 5 3" xfId="47200"/>
    <cellStyle name="ColStyle7 7 2 6" xfId="47201"/>
    <cellStyle name="ColStyle7 7 2 6 2" xfId="47202"/>
    <cellStyle name="ColStyle7 7 2 7" xfId="47203"/>
    <cellStyle name="ColStyle7 7 2 8" xfId="47204"/>
    <cellStyle name="ColStyle7 7 2 9" xfId="47205"/>
    <cellStyle name="ColStyle7 7 20" xfId="47206"/>
    <cellStyle name="ColStyle7 7 20 2" xfId="47207"/>
    <cellStyle name="ColStyle7 7 20 2 2" xfId="47208"/>
    <cellStyle name="ColStyle7 7 20 2 3" xfId="47209"/>
    <cellStyle name="ColStyle7 7 20 3" xfId="47210"/>
    <cellStyle name="ColStyle7 7 20 4" xfId="47211"/>
    <cellStyle name="ColStyle7 7 20 5" xfId="47212"/>
    <cellStyle name="ColStyle7 7 21" xfId="47213"/>
    <cellStyle name="ColStyle7 7 21 2" xfId="47214"/>
    <cellStyle name="ColStyle7 7 21 2 2" xfId="47215"/>
    <cellStyle name="ColStyle7 7 21 2 3" xfId="47216"/>
    <cellStyle name="ColStyle7 7 21 3" xfId="47217"/>
    <cellStyle name="ColStyle7 7 21 4" xfId="47218"/>
    <cellStyle name="ColStyle7 7 21 5" xfId="47219"/>
    <cellStyle name="ColStyle7 7 22" xfId="47220"/>
    <cellStyle name="ColStyle7 7 22 2" xfId="47221"/>
    <cellStyle name="ColStyle7 7 22 2 2" xfId="47222"/>
    <cellStyle name="ColStyle7 7 22 2 3" xfId="47223"/>
    <cellStyle name="ColStyle7 7 22 3" xfId="47224"/>
    <cellStyle name="ColStyle7 7 22 4" xfId="47225"/>
    <cellStyle name="ColStyle7 7 23" xfId="47226"/>
    <cellStyle name="ColStyle7 7 23 2" xfId="47227"/>
    <cellStyle name="ColStyle7 7 23 3" xfId="47228"/>
    <cellStyle name="ColStyle7 7 24" xfId="47229"/>
    <cellStyle name="ColStyle7 7 24 2" xfId="47230"/>
    <cellStyle name="ColStyle7 7 24 3" xfId="47231"/>
    <cellStyle name="ColStyle7 7 25" xfId="47232"/>
    <cellStyle name="ColStyle7 7 25 2" xfId="47233"/>
    <cellStyle name="ColStyle7 7 25 3" xfId="47234"/>
    <cellStyle name="ColStyle7 7 26" xfId="47235"/>
    <cellStyle name="ColStyle7 7 26 2" xfId="47236"/>
    <cellStyle name="ColStyle7 7 27" xfId="47237"/>
    <cellStyle name="ColStyle7 7 27 2" xfId="47238"/>
    <cellStyle name="ColStyle7 7 28" xfId="47239"/>
    <cellStyle name="ColStyle7 7 29" xfId="47240"/>
    <cellStyle name="ColStyle7 7 3" xfId="47241"/>
    <cellStyle name="ColStyle7 7 3 10" xfId="47242"/>
    <cellStyle name="ColStyle7 7 3 2" xfId="47243"/>
    <cellStyle name="ColStyle7 7 3 2 2" xfId="47244"/>
    <cellStyle name="ColStyle7 7 3 2 2 2" xfId="47245"/>
    <cellStyle name="ColStyle7 7 3 2 2 3" xfId="47246"/>
    <cellStyle name="ColStyle7 7 3 2 3" xfId="47247"/>
    <cellStyle name="ColStyle7 7 3 2 4" xfId="47248"/>
    <cellStyle name="ColStyle7 7 3 3" xfId="47249"/>
    <cellStyle name="ColStyle7 7 3 3 2" xfId="47250"/>
    <cellStyle name="ColStyle7 7 3 3 3" xfId="47251"/>
    <cellStyle name="ColStyle7 7 3 4" xfId="47252"/>
    <cellStyle name="ColStyle7 7 3 4 2" xfId="47253"/>
    <cellStyle name="ColStyle7 7 3 5" xfId="47254"/>
    <cellStyle name="ColStyle7 7 3 5 2" xfId="47255"/>
    <cellStyle name="ColStyle7 7 3 6" xfId="47256"/>
    <cellStyle name="ColStyle7 7 3 7" xfId="47257"/>
    <cellStyle name="ColStyle7 7 3 8" xfId="47258"/>
    <cellStyle name="ColStyle7 7 3 9" xfId="47259"/>
    <cellStyle name="ColStyle7 7 30" xfId="47260"/>
    <cellStyle name="ColStyle7 7 31" xfId="47261"/>
    <cellStyle name="ColStyle7 7 32" xfId="47262"/>
    <cellStyle name="ColStyle7 7 4" xfId="47263"/>
    <cellStyle name="ColStyle7 7 4 2" xfId="47264"/>
    <cellStyle name="ColStyle7 7 4 2 2" xfId="47265"/>
    <cellStyle name="ColStyle7 7 4 2 3" xfId="47266"/>
    <cellStyle name="ColStyle7 7 4 3" xfId="47267"/>
    <cellStyle name="ColStyle7 7 4 3 2" xfId="47268"/>
    <cellStyle name="ColStyle7 7 4 4" xfId="47269"/>
    <cellStyle name="ColStyle7 7 4 4 2" xfId="47270"/>
    <cellStyle name="ColStyle7 7 4 5" xfId="47271"/>
    <cellStyle name="ColStyle7 7 4 6" xfId="47272"/>
    <cellStyle name="ColStyle7 7 4 7" xfId="47273"/>
    <cellStyle name="ColStyle7 7 4 8" xfId="47274"/>
    <cellStyle name="ColStyle7 7 4 9" xfId="47275"/>
    <cellStyle name="ColStyle7 7 5" xfId="47276"/>
    <cellStyle name="ColStyle7 7 5 2" xfId="47277"/>
    <cellStyle name="ColStyle7 7 5 2 2" xfId="47278"/>
    <cellStyle name="ColStyle7 7 5 2 3" xfId="47279"/>
    <cellStyle name="ColStyle7 7 5 3" xfId="47280"/>
    <cellStyle name="ColStyle7 7 5 3 2" xfId="47281"/>
    <cellStyle name="ColStyle7 7 5 4" xfId="47282"/>
    <cellStyle name="ColStyle7 7 5 4 2" xfId="47283"/>
    <cellStyle name="ColStyle7 7 5 5" xfId="47284"/>
    <cellStyle name="ColStyle7 7 5 6" xfId="47285"/>
    <cellStyle name="ColStyle7 7 5 7" xfId="47286"/>
    <cellStyle name="ColStyle7 7 5 8" xfId="47287"/>
    <cellStyle name="ColStyle7 7 5 9" xfId="47288"/>
    <cellStyle name="ColStyle7 7 6" xfId="47289"/>
    <cellStyle name="ColStyle7 7 6 2" xfId="47290"/>
    <cellStyle name="ColStyle7 7 6 2 2" xfId="47291"/>
    <cellStyle name="ColStyle7 7 6 2 3" xfId="47292"/>
    <cellStyle name="ColStyle7 7 6 3" xfId="47293"/>
    <cellStyle name="ColStyle7 7 6 3 2" xfId="47294"/>
    <cellStyle name="ColStyle7 7 6 4" xfId="47295"/>
    <cellStyle name="ColStyle7 7 6 4 2" xfId="47296"/>
    <cellStyle name="ColStyle7 7 6 5" xfId="47297"/>
    <cellStyle name="ColStyle7 7 6 6" xfId="47298"/>
    <cellStyle name="ColStyle7 7 6 7" xfId="47299"/>
    <cellStyle name="ColStyle7 7 6 8" xfId="47300"/>
    <cellStyle name="ColStyle7 7 6 9" xfId="47301"/>
    <cellStyle name="ColStyle7 7 7" xfId="47302"/>
    <cellStyle name="ColStyle7 7 7 2" xfId="47303"/>
    <cellStyle name="ColStyle7 7 7 2 2" xfId="47304"/>
    <cellStyle name="ColStyle7 7 7 2 3" xfId="47305"/>
    <cellStyle name="ColStyle7 7 7 3" xfId="47306"/>
    <cellStyle name="ColStyle7 7 7 4" xfId="47307"/>
    <cellStyle name="ColStyle7 7 7 5" xfId="47308"/>
    <cellStyle name="ColStyle7 7 8" xfId="47309"/>
    <cellStyle name="ColStyle7 7 8 2" xfId="47310"/>
    <cellStyle name="ColStyle7 7 8 2 2" xfId="47311"/>
    <cellStyle name="ColStyle7 7 8 2 3" xfId="47312"/>
    <cellStyle name="ColStyle7 7 8 3" xfId="47313"/>
    <cellStyle name="ColStyle7 7 8 4" xfId="47314"/>
    <cellStyle name="ColStyle7 7 8 5" xfId="47315"/>
    <cellStyle name="ColStyle7 7 9" xfId="47316"/>
    <cellStyle name="ColStyle7 7 9 2" xfId="47317"/>
    <cellStyle name="ColStyle7 7 9 2 2" xfId="47318"/>
    <cellStyle name="ColStyle7 7 9 2 3" xfId="47319"/>
    <cellStyle name="ColStyle7 7 9 3" xfId="47320"/>
    <cellStyle name="ColStyle7 7 9 4" xfId="47321"/>
    <cellStyle name="ColStyle7 7 9 5" xfId="47322"/>
    <cellStyle name="ColStyle7 8" xfId="47323"/>
    <cellStyle name="ColStyle7 8 10" xfId="47324"/>
    <cellStyle name="ColStyle7 8 11" xfId="47325"/>
    <cellStyle name="ColStyle7 8 12" xfId="47326"/>
    <cellStyle name="ColStyle7 8 13" xfId="47327"/>
    <cellStyle name="ColStyle7 8 2" xfId="47328"/>
    <cellStyle name="ColStyle7 8 2 2" xfId="47329"/>
    <cellStyle name="ColStyle7 8 2 2 2" xfId="47330"/>
    <cellStyle name="ColStyle7 8 2 2 2 2" xfId="47331"/>
    <cellStyle name="ColStyle7 8 2 2 2 3" xfId="47332"/>
    <cellStyle name="ColStyle7 8 2 2 3" xfId="47333"/>
    <cellStyle name="ColStyle7 8 2 2 4" xfId="47334"/>
    <cellStyle name="ColStyle7 8 2 3" xfId="47335"/>
    <cellStyle name="ColStyle7 8 2 3 2" xfId="47336"/>
    <cellStyle name="ColStyle7 8 2 3 3" xfId="47337"/>
    <cellStyle name="ColStyle7 8 2 4" xfId="47338"/>
    <cellStyle name="ColStyle7 8 2 4 2" xfId="47339"/>
    <cellStyle name="ColStyle7 8 2 4 3" xfId="47340"/>
    <cellStyle name="ColStyle7 8 2 5" xfId="47341"/>
    <cellStyle name="ColStyle7 8 2 5 2" xfId="47342"/>
    <cellStyle name="ColStyle7 8 2 6" xfId="47343"/>
    <cellStyle name="ColStyle7 8 2 7" xfId="47344"/>
    <cellStyle name="ColStyle7 8 2 8" xfId="47345"/>
    <cellStyle name="ColStyle7 8 2 9" xfId="47346"/>
    <cellStyle name="ColStyle7 8 3" xfId="47347"/>
    <cellStyle name="ColStyle7 8 3 2" xfId="47348"/>
    <cellStyle name="ColStyle7 8 3 2 2" xfId="47349"/>
    <cellStyle name="ColStyle7 8 3 2 3" xfId="47350"/>
    <cellStyle name="ColStyle7 8 3 3" xfId="47351"/>
    <cellStyle name="ColStyle7 8 3 3 2" xfId="47352"/>
    <cellStyle name="ColStyle7 8 3 4" xfId="47353"/>
    <cellStyle name="ColStyle7 8 3 4 2" xfId="47354"/>
    <cellStyle name="ColStyle7 8 3 5" xfId="47355"/>
    <cellStyle name="ColStyle7 8 3 6" xfId="47356"/>
    <cellStyle name="ColStyle7 8 3 7" xfId="47357"/>
    <cellStyle name="ColStyle7 8 3 8" xfId="47358"/>
    <cellStyle name="ColStyle7 8 4" xfId="47359"/>
    <cellStyle name="ColStyle7 8 4 2" xfId="47360"/>
    <cellStyle name="ColStyle7 8 4 2 2" xfId="47361"/>
    <cellStyle name="ColStyle7 8 4 3" xfId="47362"/>
    <cellStyle name="ColStyle7 8 4 3 2" xfId="47363"/>
    <cellStyle name="ColStyle7 8 4 4" xfId="47364"/>
    <cellStyle name="ColStyle7 8 4 5" xfId="47365"/>
    <cellStyle name="ColStyle7 8 4 6" xfId="47366"/>
    <cellStyle name="ColStyle7 8 5" xfId="47367"/>
    <cellStyle name="ColStyle7 8 5 2" xfId="47368"/>
    <cellStyle name="ColStyle7 8 5 2 2" xfId="47369"/>
    <cellStyle name="ColStyle7 8 5 3" xfId="47370"/>
    <cellStyle name="ColStyle7 8 5 3 2" xfId="47371"/>
    <cellStyle name="ColStyle7 8 5 4" xfId="47372"/>
    <cellStyle name="ColStyle7 8 5 5" xfId="47373"/>
    <cellStyle name="ColStyle7 8 5 6" xfId="47374"/>
    <cellStyle name="ColStyle7 8 5 7" xfId="47375"/>
    <cellStyle name="ColStyle7 8 6" xfId="47376"/>
    <cellStyle name="ColStyle7 8 6 2" xfId="47377"/>
    <cellStyle name="ColStyle7 8 6 2 2" xfId="47378"/>
    <cellStyle name="ColStyle7 8 6 3" xfId="47379"/>
    <cellStyle name="ColStyle7 8 6 3 2" xfId="47380"/>
    <cellStyle name="ColStyle7 8 6 4" xfId="47381"/>
    <cellStyle name="ColStyle7 8 6 5" xfId="47382"/>
    <cellStyle name="ColStyle7 8 6 6" xfId="47383"/>
    <cellStyle name="ColStyle7 8 6 7" xfId="47384"/>
    <cellStyle name="ColStyle7 8 7" xfId="47385"/>
    <cellStyle name="ColStyle7 8 7 2" xfId="47386"/>
    <cellStyle name="ColStyle7 8 7 3" xfId="47387"/>
    <cellStyle name="ColStyle7 8 8" xfId="47388"/>
    <cellStyle name="ColStyle7 8 8 2" xfId="47389"/>
    <cellStyle name="ColStyle7 8 9" xfId="47390"/>
    <cellStyle name="ColStyle7 8 9 2" xfId="47391"/>
    <cellStyle name="ColStyle7 9" xfId="47392"/>
    <cellStyle name="ColStyle7 9 10" xfId="47393"/>
    <cellStyle name="ColStyle7 9 11" xfId="47394"/>
    <cellStyle name="ColStyle7 9 12" xfId="47395"/>
    <cellStyle name="ColStyle7 9 13" xfId="47396"/>
    <cellStyle name="ColStyle7 9 2" xfId="47397"/>
    <cellStyle name="ColStyle7 9 2 2" xfId="47398"/>
    <cellStyle name="ColStyle7 9 2 2 2" xfId="47399"/>
    <cellStyle name="ColStyle7 9 2 2 2 2" xfId="47400"/>
    <cellStyle name="ColStyle7 9 2 2 2 3" xfId="47401"/>
    <cellStyle name="ColStyle7 9 2 2 3" xfId="47402"/>
    <cellStyle name="ColStyle7 9 2 2 4" xfId="47403"/>
    <cellStyle name="ColStyle7 9 2 3" xfId="47404"/>
    <cellStyle name="ColStyle7 9 2 3 2" xfId="47405"/>
    <cellStyle name="ColStyle7 9 2 3 3" xfId="47406"/>
    <cellStyle name="ColStyle7 9 2 4" xfId="47407"/>
    <cellStyle name="ColStyle7 9 2 4 2" xfId="47408"/>
    <cellStyle name="ColStyle7 9 2 4 3" xfId="47409"/>
    <cellStyle name="ColStyle7 9 2 5" xfId="47410"/>
    <cellStyle name="ColStyle7 9 2 5 2" xfId="47411"/>
    <cellStyle name="ColStyle7 9 2 6" xfId="47412"/>
    <cellStyle name="ColStyle7 9 2 7" xfId="47413"/>
    <cellStyle name="ColStyle7 9 2 8" xfId="47414"/>
    <cellStyle name="ColStyle7 9 2 9" xfId="47415"/>
    <cellStyle name="ColStyle7 9 3" xfId="47416"/>
    <cellStyle name="ColStyle7 9 3 2" xfId="47417"/>
    <cellStyle name="ColStyle7 9 3 2 2" xfId="47418"/>
    <cellStyle name="ColStyle7 9 3 2 3" xfId="47419"/>
    <cellStyle name="ColStyle7 9 3 3" xfId="47420"/>
    <cellStyle name="ColStyle7 9 3 3 2" xfId="47421"/>
    <cellStyle name="ColStyle7 9 3 4" xfId="47422"/>
    <cellStyle name="ColStyle7 9 3 4 2" xfId="47423"/>
    <cellStyle name="ColStyle7 9 3 5" xfId="47424"/>
    <cellStyle name="ColStyle7 9 3 6" xfId="47425"/>
    <cellStyle name="ColStyle7 9 3 7" xfId="47426"/>
    <cellStyle name="ColStyle7 9 3 8" xfId="47427"/>
    <cellStyle name="ColStyle7 9 4" xfId="47428"/>
    <cellStyle name="ColStyle7 9 4 2" xfId="47429"/>
    <cellStyle name="ColStyle7 9 4 2 2" xfId="47430"/>
    <cellStyle name="ColStyle7 9 4 3" xfId="47431"/>
    <cellStyle name="ColStyle7 9 4 3 2" xfId="47432"/>
    <cellStyle name="ColStyle7 9 4 4" xfId="47433"/>
    <cellStyle name="ColStyle7 9 4 5" xfId="47434"/>
    <cellStyle name="ColStyle7 9 4 6" xfId="47435"/>
    <cellStyle name="ColStyle7 9 5" xfId="47436"/>
    <cellStyle name="ColStyle7 9 5 2" xfId="47437"/>
    <cellStyle name="ColStyle7 9 5 2 2" xfId="47438"/>
    <cellStyle name="ColStyle7 9 5 3" xfId="47439"/>
    <cellStyle name="ColStyle7 9 5 3 2" xfId="47440"/>
    <cellStyle name="ColStyle7 9 5 4" xfId="47441"/>
    <cellStyle name="ColStyle7 9 5 5" xfId="47442"/>
    <cellStyle name="ColStyle7 9 5 6" xfId="47443"/>
    <cellStyle name="ColStyle7 9 5 7" xfId="47444"/>
    <cellStyle name="ColStyle7 9 6" xfId="47445"/>
    <cellStyle name="ColStyle7 9 6 2" xfId="47446"/>
    <cellStyle name="ColStyle7 9 6 2 2" xfId="47447"/>
    <cellStyle name="ColStyle7 9 6 3" xfId="47448"/>
    <cellStyle name="ColStyle7 9 6 3 2" xfId="47449"/>
    <cellStyle name="ColStyle7 9 6 4" xfId="47450"/>
    <cellStyle name="ColStyle7 9 6 5" xfId="47451"/>
    <cellStyle name="ColStyle7 9 6 6" xfId="47452"/>
    <cellStyle name="ColStyle7 9 6 7" xfId="47453"/>
    <cellStyle name="ColStyle7 9 7" xfId="47454"/>
    <cellStyle name="ColStyle7 9 7 2" xfId="47455"/>
    <cellStyle name="ColStyle7 9 7 3" xfId="47456"/>
    <cellStyle name="ColStyle7 9 8" xfId="47457"/>
    <cellStyle name="ColStyle7 9 8 2" xfId="47458"/>
    <cellStyle name="ColStyle7 9 9" xfId="47459"/>
    <cellStyle name="ColStyle7 9 9 2" xfId="47460"/>
    <cellStyle name="ColStyle8" xfId="47461"/>
    <cellStyle name="ColStyle8 10" xfId="47462"/>
    <cellStyle name="ColStyle8 10 2" xfId="47463"/>
    <cellStyle name="ColStyle8 10 2 2" xfId="47464"/>
    <cellStyle name="ColStyle8 10 2 2 2" xfId="47465"/>
    <cellStyle name="ColStyle8 10 2 2 2 2" xfId="47466"/>
    <cellStyle name="ColStyle8 10 2 2 2 3" xfId="47467"/>
    <cellStyle name="ColStyle8 10 2 2 3" xfId="47468"/>
    <cellStyle name="ColStyle8 10 2 2 4" xfId="47469"/>
    <cellStyle name="ColStyle8 10 2 3" xfId="47470"/>
    <cellStyle name="ColStyle8 10 2 3 2" xfId="47471"/>
    <cellStyle name="ColStyle8 10 2 3 3" xfId="47472"/>
    <cellStyle name="ColStyle8 10 2 4" xfId="47473"/>
    <cellStyle name="ColStyle8 10 2 4 2" xfId="47474"/>
    <cellStyle name="ColStyle8 10 2 5" xfId="47475"/>
    <cellStyle name="ColStyle8 10 3" xfId="47476"/>
    <cellStyle name="ColStyle8 10 3 2" xfId="47477"/>
    <cellStyle name="ColStyle8 10 3 2 2" xfId="47478"/>
    <cellStyle name="ColStyle8 10 3 2 3" xfId="47479"/>
    <cellStyle name="ColStyle8 10 3 3" xfId="47480"/>
    <cellStyle name="ColStyle8 10 3 4" xfId="47481"/>
    <cellStyle name="ColStyle8 10 4" xfId="47482"/>
    <cellStyle name="ColStyle8 10 5" xfId="47483"/>
    <cellStyle name="ColStyle8 10 5 2" xfId="47484"/>
    <cellStyle name="ColStyle8 10 5 3" xfId="47485"/>
    <cellStyle name="ColStyle8 10 6" xfId="47486"/>
    <cellStyle name="ColStyle8 10 6 2" xfId="47487"/>
    <cellStyle name="ColStyle8 10 6 3" xfId="47488"/>
    <cellStyle name="ColStyle8 10 7" xfId="47489"/>
    <cellStyle name="ColStyle8 10 7 2" xfId="47490"/>
    <cellStyle name="ColStyle8 10 7 3" xfId="47491"/>
    <cellStyle name="ColStyle8 10 8" xfId="47492"/>
    <cellStyle name="ColStyle8 10 9" xfId="47493"/>
    <cellStyle name="ColStyle8 11" xfId="47494"/>
    <cellStyle name="ColStyle8 11 2" xfId="47495"/>
    <cellStyle name="ColStyle8 11 2 2" xfId="47496"/>
    <cellStyle name="ColStyle8 11 2 2 2" xfId="47497"/>
    <cellStyle name="ColStyle8 11 2 2 2 2" xfId="47498"/>
    <cellStyle name="ColStyle8 11 2 2 2 3" xfId="47499"/>
    <cellStyle name="ColStyle8 11 2 2 3" xfId="47500"/>
    <cellStyle name="ColStyle8 11 2 2 4" xfId="47501"/>
    <cellStyle name="ColStyle8 11 2 3" xfId="47502"/>
    <cellStyle name="ColStyle8 11 2 3 2" xfId="47503"/>
    <cellStyle name="ColStyle8 11 2 3 3" xfId="47504"/>
    <cellStyle name="ColStyle8 11 2 4" xfId="47505"/>
    <cellStyle name="ColStyle8 11 2 4 2" xfId="47506"/>
    <cellStyle name="ColStyle8 11 2 5" xfId="47507"/>
    <cellStyle name="ColStyle8 11 3" xfId="47508"/>
    <cellStyle name="ColStyle8 11 3 2" xfId="47509"/>
    <cellStyle name="ColStyle8 11 3 2 2" xfId="47510"/>
    <cellStyle name="ColStyle8 11 3 2 3" xfId="47511"/>
    <cellStyle name="ColStyle8 11 3 3" xfId="47512"/>
    <cellStyle name="ColStyle8 11 3 4" xfId="47513"/>
    <cellStyle name="ColStyle8 11 4" xfId="47514"/>
    <cellStyle name="ColStyle8 11 5" xfId="47515"/>
    <cellStyle name="ColStyle8 11 5 2" xfId="47516"/>
    <cellStyle name="ColStyle8 11 5 3" xfId="47517"/>
    <cellStyle name="ColStyle8 11 6" xfId="47518"/>
    <cellStyle name="ColStyle8 11 6 2" xfId="47519"/>
    <cellStyle name="ColStyle8 11 6 3" xfId="47520"/>
    <cellStyle name="ColStyle8 11 7" xfId="47521"/>
    <cellStyle name="ColStyle8 11 7 2" xfId="47522"/>
    <cellStyle name="ColStyle8 11 7 3" xfId="47523"/>
    <cellStyle name="ColStyle8 11 8" xfId="47524"/>
    <cellStyle name="ColStyle8 11 9" xfId="47525"/>
    <cellStyle name="ColStyle8 12" xfId="47526"/>
    <cellStyle name="ColStyle8 12 2" xfId="47527"/>
    <cellStyle name="ColStyle8 12 2 2" xfId="47528"/>
    <cellStyle name="ColStyle8 12 2 2 2" xfId="47529"/>
    <cellStyle name="ColStyle8 12 2 2 2 2" xfId="47530"/>
    <cellStyle name="ColStyle8 12 2 2 2 3" xfId="47531"/>
    <cellStyle name="ColStyle8 12 2 2 3" xfId="47532"/>
    <cellStyle name="ColStyle8 12 2 2 4" xfId="47533"/>
    <cellStyle name="ColStyle8 12 2 3" xfId="47534"/>
    <cellStyle name="ColStyle8 12 2 3 2" xfId="47535"/>
    <cellStyle name="ColStyle8 12 2 3 3" xfId="47536"/>
    <cellStyle name="ColStyle8 12 2 4" xfId="47537"/>
    <cellStyle name="ColStyle8 12 2 4 2" xfId="47538"/>
    <cellStyle name="ColStyle8 12 2 5" xfId="47539"/>
    <cellStyle name="ColStyle8 12 3" xfId="47540"/>
    <cellStyle name="ColStyle8 12 3 2" xfId="47541"/>
    <cellStyle name="ColStyle8 12 3 2 2" xfId="47542"/>
    <cellStyle name="ColStyle8 12 3 2 3" xfId="47543"/>
    <cellStyle name="ColStyle8 12 3 3" xfId="47544"/>
    <cellStyle name="ColStyle8 12 3 4" xfId="47545"/>
    <cellStyle name="ColStyle8 12 4" xfId="47546"/>
    <cellStyle name="ColStyle8 12 5" xfId="47547"/>
    <cellStyle name="ColStyle8 12 5 2" xfId="47548"/>
    <cellStyle name="ColStyle8 12 5 3" xfId="47549"/>
    <cellStyle name="ColStyle8 12 6" xfId="47550"/>
    <cellStyle name="ColStyle8 12 6 2" xfId="47551"/>
    <cellStyle name="ColStyle8 12 6 3" xfId="47552"/>
    <cellStyle name="ColStyle8 12 7" xfId="47553"/>
    <cellStyle name="ColStyle8 12 7 2" xfId="47554"/>
    <cellStyle name="ColStyle8 12 7 3" xfId="47555"/>
    <cellStyle name="ColStyle8 12 8" xfId="47556"/>
    <cellStyle name="ColStyle8 12 9" xfId="47557"/>
    <cellStyle name="ColStyle8 13" xfId="47558"/>
    <cellStyle name="ColStyle8 13 2" xfId="47559"/>
    <cellStyle name="ColStyle8 13 2 2" xfId="47560"/>
    <cellStyle name="ColStyle8 13 2 2 2" xfId="47561"/>
    <cellStyle name="ColStyle8 13 2 2 2 2" xfId="47562"/>
    <cellStyle name="ColStyle8 13 2 2 2 3" xfId="47563"/>
    <cellStyle name="ColStyle8 13 2 2 3" xfId="47564"/>
    <cellStyle name="ColStyle8 13 2 2 4" xfId="47565"/>
    <cellStyle name="ColStyle8 13 2 3" xfId="47566"/>
    <cellStyle name="ColStyle8 13 2 3 2" xfId="47567"/>
    <cellStyle name="ColStyle8 13 2 3 3" xfId="47568"/>
    <cellStyle name="ColStyle8 13 2 4" xfId="47569"/>
    <cellStyle name="ColStyle8 13 2 4 2" xfId="47570"/>
    <cellStyle name="ColStyle8 13 2 5" xfId="47571"/>
    <cellStyle name="ColStyle8 13 3" xfId="47572"/>
    <cellStyle name="ColStyle8 13 3 2" xfId="47573"/>
    <cellStyle name="ColStyle8 13 3 2 2" xfId="47574"/>
    <cellStyle name="ColStyle8 13 3 2 3" xfId="47575"/>
    <cellStyle name="ColStyle8 13 3 3" xfId="47576"/>
    <cellStyle name="ColStyle8 13 3 4" xfId="47577"/>
    <cellStyle name="ColStyle8 13 4" xfId="47578"/>
    <cellStyle name="ColStyle8 13 5" xfId="47579"/>
    <cellStyle name="ColStyle8 13 5 2" xfId="47580"/>
    <cellStyle name="ColStyle8 13 5 3" xfId="47581"/>
    <cellStyle name="ColStyle8 13 6" xfId="47582"/>
    <cellStyle name="ColStyle8 13 6 2" xfId="47583"/>
    <cellStyle name="ColStyle8 13 6 3" xfId="47584"/>
    <cellStyle name="ColStyle8 13 7" xfId="47585"/>
    <cellStyle name="ColStyle8 13 7 2" xfId="47586"/>
    <cellStyle name="ColStyle8 13 7 3" xfId="47587"/>
    <cellStyle name="ColStyle8 13 8" xfId="47588"/>
    <cellStyle name="ColStyle8 13 9" xfId="47589"/>
    <cellStyle name="ColStyle8 14" xfId="47590"/>
    <cellStyle name="ColStyle8 14 2" xfId="47591"/>
    <cellStyle name="ColStyle8 14 2 2" xfId="47592"/>
    <cellStyle name="ColStyle8 14 2 2 2" xfId="47593"/>
    <cellStyle name="ColStyle8 14 2 2 2 2" xfId="47594"/>
    <cellStyle name="ColStyle8 14 2 2 2 3" xfId="47595"/>
    <cellStyle name="ColStyle8 14 2 2 3" xfId="47596"/>
    <cellStyle name="ColStyle8 14 2 2 4" xfId="47597"/>
    <cellStyle name="ColStyle8 14 2 3" xfId="47598"/>
    <cellStyle name="ColStyle8 14 2 3 2" xfId="47599"/>
    <cellStyle name="ColStyle8 14 2 3 3" xfId="47600"/>
    <cellStyle name="ColStyle8 14 2 4" xfId="47601"/>
    <cellStyle name="ColStyle8 14 2 4 2" xfId="47602"/>
    <cellStyle name="ColStyle8 14 2 5" xfId="47603"/>
    <cellStyle name="ColStyle8 14 3" xfId="47604"/>
    <cellStyle name="ColStyle8 14 3 2" xfId="47605"/>
    <cellStyle name="ColStyle8 14 3 2 2" xfId="47606"/>
    <cellStyle name="ColStyle8 14 3 2 3" xfId="47607"/>
    <cellStyle name="ColStyle8 14 3 3" xfId="47608"/>
    <cellStyle name="ColStyle8 14 3 4" xfId="47609"/>
    <cellStyle name="ColStyle8 14 4" xfId="47610"/>
    <cellStyle name="ColStyle8 14 5" xfId="47611"/>
    <cellStyle name="ColStyle8 14 5 2" xfId="47612"/>
    <cellStyle name="ColStyle8 14 5 3" xfId="47613"/>
    <cellStyle name="ColStyle8 14 6" xfId="47614"/>
    <cellStyle name="ColStyle8 14 6 2" xfId="47615"/>
    <cellStyle name="ColStyle8 14 6 3" xfId="47616"/>
    <cellStyle name="ColStyle8 14 7" xfId="47617"/>
    <cellStyle name="ColStyle8 14 7 2" xfId="47618"/>
    <cellStyle name="ColStyle8 14 7 3" xfId="47619"/>
    <cellStyle name="ColStyle8 14 8" xfId="47620"/>
    <cellStyle name="ColStyle8 14 9" xfId="47621"/>
    <cellStyle name="ColStyle8 15" xfId="47622"/>
    <cellStyle name="ColStyle8 15 2" xfId="47623"/>
    <cellStyle name="ColStyle8 15 2 2" xfId="47624"/>
    <cellStyle name="ColStyle8 15 2 2 2" xfId="47625"/>
    <cellStyle name="ColStyle8 15 2 2 2 2" xfId="47626"/>
    <cellStyle name="ColStyle8 15 2 2 2 3" xfId="47627"/>
    <cellStyle name="ColStyle8 15 2 2 3" xfId="47628"/>
    <cellStyle name="ColStyle8 15 2 2 4" xfId="47629"/>
    <cellStyle name="ColStyle8 15 2 3" xfId="47630"/>
    <cellStyle name="ColStyle8 15 2 3 2" xfId="47631"/>
    <cellStyle name="ColStyle8 15 2 3 3" xfId="47632"/>
    <cellStyle name="ColStyle8 15 2 4" xfId="47633"/>
    <cellStyle name="ColStyle8 15 2 4 2" xfId="47634"/>
    <cellStyle name="ColStyle8 15 2 5" xfId="47635"/>
    <cellStyle name="ColStyle8 15 3" xfId="47636"/>
    <cellStyle name="ColStyle8 15 3 2" xfId="47637"/>
    <cellStyle name="ColStyle8 15 3 2 2" xfId="47638"/>
    <cellStyle name="ColStyle8 15 3 2 3" xfId="47639"/>
    <cellStyle name="ColStyle8 15 3 3" xfId="47640"/>
    <cellStyle name="ColStyle8 15 3 4" xfId="47641"/>
    <cellStyle name="ColStyle8 15 4" xfId="47642"/>
    <cellStyle name="ColStyle8 15 5" xfId="47643"/>
    <cellStyle name="ColStyle8 15 5 2" xfId="47644"/>
    <cellStyle name="ColStyle8 15 5 3" xfId="47645"/>
    <cellStyle name="ColStyle8 15 6" xfId="47646"/>
    <cellStyle name="ColStyle8 15 6 2" xfId="47647"/>
    <cellStyle name="ColStyle8 15 6 3" xfId="47648"/>
    <cellStyle name="ColStyle8 15 7" xfId="47649"/>
    <cellStyle name="ColStyle8 15 7 2" xfId="47650"/>
    <cellStyle name="ColStyle8 15 7 3" xfId="47651"/>
    <cellStyle name="ColStyle8 15 8" xfId="47652"/>
    <cellStyle name="ColStyle8 15 9" xfId="47653"/>
    <cellStyle name="ColStyle8 16" xfId="47654"/>
    <cellStyle name="ColStyle8 16 2" xfId="47655"/>
    <cellStyle name="ColStyle8 16 2 2" xfId="47656"/>
    <cellStyle name="ColStyle8 16 2 2 2" xfId="47657"/>
    <cellStyle name="ColStyle8 16 2 2 2 2" xfId="47658"/>
    <cellStyle name="ColStyle8 16 2 2 2 3" xfId="47659"/>
    <cellStyle name="ColStyle8 16 2 2 3" xfId="47660"/>
    <cellStyle name="ColStyle8 16 2 2 4" xfId="47661"/>
    <cellStyle name="ColStyle8 16 2 3" xfId="47662"/>
    <cellStyle name="ColStyle8 16 2 3 2" xfId="47663"/>
    <cellStyle name="ColStyle8 16 2 3 3" xfId="47664"/>
    <cellStyle name="ColStyle8 16 2 4" xfId="47665"/>
    <cellStyle name="ColStyle8 16 2 4 2" xfId="47666"/>
    <cellStyle name="ColStyle8 16 2 5" xfId="47667"/>
    <cellStyle name="ColStyle8 16 3" xfId="47668"/>
    <cellStyle name="ColStyle8 16 3 2" xfId="47669"/>
    <cellStyle name="ColStyle8 16 3 2 2" xfId="47670"/>
    <cellStyle name="ColStyle8 16 3 2 3" xfId="47671"/>
    <cellStyle name="ColStyle8 16 3 3" xfId="47672"/>
    <cellStyle name="ColStyle8 16 3 4" xfId="47673"/>
    <cellStyle name="ColStyle8 16 4" xfId="47674"/>
    <cellStyle name="ColStyle8 16 5" xfId="47675"/>
    <cellStyle name="ColStyle8 16 5 2" xfId="47676"/>
    <cellStyle name="ColStyle8 16 5 3" xfId="47677"/>
    <cellStyle name="ColStyle8 16 6" xfId="47678"/>
    <cellStyle name="ColStyle8 16 6 2" xfId="47679"/>
    <cellStyle name="ColStyle8 16 6 3" xfId="47680"/>
    <cellStyle name="ColStyle8 16 7" xfId="47681"/>
    <cellStyle name="ColStyle8 16 7 2" xfId="47682"/>
    <cellStyle name="ColStyle8 16 7 3" xfId="47683"/>
    <cellStyle name="ColStyle8 16 8" xfId="47684"/>
    <cellStyle name="ColStyle8 16 9" xfId="47685"/>
    <cellStyle name="ColStyle8 17" xfId="47686"/>
    <cellStyle name="ColStyle8 17 2" xfId="47687"/>
    <cellStyle name="ColStyle8 17 2 2" xfId="47688"/>
    <cellStyle name="ColStyle8 17 2 2 2" xfId="47689"/>
    <cellStyle name="ColStyle8 17 2 2 2 2" xfId="47690"/>
    <cellStyle name="ColStyle8 17 2 2 2 3" xfId="47691"/>
    <cellStyle name="ColStyle8 17 2 2 3" xfId="47692"/>
    <cellStyle name="ColStyle8 17 2 2 4" xfId="47693"/>
    <cellStyle name="ColStyle8 17 2 3" xfId="47694"/>
    <cellStyle name="ColStyle8 17 2 3 2" xfId="47695"/>
    <cellStyle name="ColStyle8 17 2 3 3" xfId="47696"/>
    <cellStyle name="ColStyle8 17 2 4" xfId="47697"/>
    <cellStyle name="ColStyle8 17 2 4 2" xfId="47698"/>
    <cellStyle name="ColStyle8 17 2 5" xfId="47699"/>
    <cellStyle name="ColStyle8 17 3" xfId="47700"/>
    <cellStyle name="ColStyle8 17 3 2" xfId="47701"/>
    <cellStyle name="ColStyle8 17 3 2 2" xfId="47702"/>
    <cellStyle name="ColStyle8 17 3 2 3" xfId="47703"/>
    <cellStyle name="ColStyle8 17 3 3" xfId="47704"/>
    <cellStyle name="ColStyle8 17 3 4" xfId="47705"/>
    <cellStyle name="ColStyle8 17 4" xfId="47706"/>
    <cellStyle name="ColStyle8 17 5" xfId="47707"/>
    <cellStyle name="ColStyle8 17 5 2" xfId="47708"/>
    <cellStyle name="ColStyle8 17 5 3" xfId="47709"/>
    <cellStyle name="ColStyle8 17 6" xfId="47710"/>
    <cellStyle name="ColStyle8 17 6 2" xfId="47711"/>
    <cellStyle name="ColStyle8 17 6 3" xfId="47712"/>
    <cellStyle name="ColStyle8 17 7" xfId="47713"/>
    <cellStyle name="ColStyle8 17 7 2" xfId="47714"/>
    <cellStyle name="ColStyle8 17 7 3" xfId="47715"/>
    <cellStyle name="ColStyle8 17 8" xfId="47716"/>
    <cellStyle name="ColStyle8 17 9" xfId="47717"/>
    <cellStyle name="ColStyle8 18" xfId="47718"/>
    <cellStyle name="ColStyle8 18 2" xfId="47719"/>
    <cellStyle name="ColStyle8 18 2 2" xfId="47720"/>
    <cellStyle name="ColStyle8 18 2 2 2" xfId="47721"/>
    <cellStyle name="ColStyle8 18 2 2 2 2" xfId="47722"/>
    <cellStyle name="ColStyle8 18 2 2 2 3" xfId="47723"/>
    <cellStyle name="ColStyle8 18 2 2 3" xfId="47724"/>
    <cellStyle name="ColStyle8 18 2 2 4" xfId="47725"/>
    <cellStyle name="ColStyle8 18 2 3" xfId="47726"/>
    <cellStyle name="ColStyle8 18 2 3 2" xfId="47727"/>
    <cellStyle name="ColStyle8 18 2 3 3" xfId="47728"/>
    <cellStyle name="ColStyle8 18 2 4" xfId="47729"/>
    <cellStyle name="ColStyle8 18 2 4 2" xfId="47730"/>
    <cellStyle name="ColStyle8 18 2 5" xfId="47731"/>
    <cellStyle name="ColStyle8 18 3" xfId="47732"/>
    <cellStyle name="ColStyle8 18 3 2" xfId="47733"/>
    <cellStyle name="ColStyle8 18 3 2 2" xfId="47734"/>
    <cellStyle name="ColStyle8 18 3 2 3" xfId="47735"/>
    <cellStyle name="ColStyle8 18 3 3" xfId="47736"/>
    <cellStyle name="ColStyle8 18 3 4" xfId="47737"/>
    <cellStyle name="ColStyle8 18 4" xfId="47738"/>
    <cellStyle name="ColStyle8 18 5" xfId="47739"/>
    <cellStyle name="ColStyle8 18 5 2" xfId="47740"/>
    <cellStyle name="ColStyle8 18 5 3" xfId="47741"/>
    <cellStyle name="ColStyle8 18 6" xfId="47742"/>
    <cellStyle name="ColStyle8 18 6 2" xfId="47743"/>
    <cellStyle name="ColStyle8 18 6 3" xfId="47744"/>
    <cellStyle name="ColStyle8 18 7" xfId="47745"/>
    <cellStyle name="ColStyle8 18 7 2" xfId="47746"/>
    <cellStyle name="ColStyle8 18 7 3" xfId="47747"/>
    <cellStyle name="ColStyle8 18 8" xfId="47748"/>
    <cellStyle name="ColStyle8 18 9" xfId="47749"/>
    <cellStyle name="ColStyle8 19" xfId="47750"/>
    <cellStyle name="ColStyle8 19 2" xfId="47751"/>
    <cellStyle name="ColStyle8 19 2 2" xfId="47752"/>
    <cellStyle name="ColStyle8 19 2 2 2" xfId="47753"/>
    <cellStyle name="ColStyle8 19 2 2 2 2" xfId="47754"/>
    <cellStyle name="ColStyle8 19 2 2 2 3" xfId="47755"/>
    <cellStyle name="ColStyle8 19 2 2 3" xfId="47756"/>
    <cellStyle name="ColStyle8 19 2 2 4" xfId="47757"/>
    <cellStyle name="ColStyle8 19 2 3" xfId="47758"/>
    <cellStyle name="ColStyle8 19 2 3 2" xfId="47759"/>
    <cellStyle name="ColStyle8 19 2 3 3" xfId="47760"/>
    <cellStyle name="ColStyle8 19 2 4" xfId="47761"/>
    <cellStyle name="ColStyle8 19 2 4 2" xfId="47762"/>
    <cellStyle name="ColStyle8 19 2 5" xfId="47763"/>
    <cellStyle name="ColStyle8 19 3" xfId="47764"/>
    <cellStyle name="ColStyle8 19 3 2" xfId="47765"/>
    <cellStyle name="ColStyle8 19 3 2 2" xfId="47766"/>
    <cellStyle name="ColStyle8 19 3 2 3" xfId="47767"/>
    <cellStyle name="ColStyle8 19 3 3" xfId="47768"/>
    <cellStyle name="ColStyle8 19 3 4" xfId="47769"/>
    <cellStyle name="ColStyle8 19 4" xfId="47770"/>
    <cellStyle name="ColStyle8 19 5" xfId="47771"/>
    <cellStyle name="ColStyle8 19 5 2" xfId="47772"/>
    <cellStyle name="ColStyle8 19 5 3" xfId="47773"/>
    <cellStyle name="ColStyle8 19 6" xfId="47774"/>
    <cellStyle name="ColStyle8 19 6 2" xfId="47775"/>
    <cellStyle name="ColStyle8 19 6 3" xfId="47776"/>
    <cellStyle name="ColStyle8 19 7" xfId="47777"/>
    <cellStyle name="ColStyle8 19 7 2" xfId="47778"/>
    <cellStyle name="ColStyle8 19 7 3" xfId="47779"/>
    <cellStyle name="ColStyle8 19 8" xfId="47780"/>
    <cellStyle name="ColStyle8 19 9" xfId="47781"/>
    <cellStyle name="ColStyle8 2" xfId="47782"/>
    <cellStyle name="ColStyle8 2 10" xfId="47783"/>
    <cellStyle name="ColStyle8 2 10 2" xfId="47784"/>
    <cellStyle name="ColStyle8 2 10 2 2" xfId="47785"/>
    <cellStyle name="ColStyle8 2 10 2 3" xfId="47786"/>
    <cellStyle name="ColStyle8 2 10 3" xfId="47787"/>
    <cellStyle name="ColStyle8 2 10 4" xfId="47788"/>
    <cellStyle name="ColStyle8 2 10 5" xfId="47789"/>
    <cellStyle name="ColStyle8 2 11" xfId="47790"/>
    <cellStyle name="ColStyle8 2 11 2" xfId="47791"/>
    <cellStyle name="ColStyle8 2 11 2 2" xfId="47792"/>
    <cellStyle name="ColStyle8 2 11 2 3" xfId="47793"/>
    <cellStyle name="ColStyle8 2 11 3" xfId="47794"/>
    <cellStyle name="ColStyle8 2 11 4" xfId="47795"/>
    <cellStyle name="ColStyle8 2 11 5" xfId="47796"/>
    <cellStyle name="ColStyle8 2 12" xfId="47797"/>
    <cellStyle name="ColStyle8 2 12 2" xfId="47798"/>
    <cellStyle name="ColStyle8 2 12 2 2" xfId="47799"/>
    <cellStyle name="ColStyle8 2 12 2 3" xfId="47800"/>
    <cellStyle name="ColStyle8 2 12 3" xfId="47801"/>
    <cellStyle name="ColStyle8 2 12 4" xfId="47802"/>
    <cellStyle name="ColStyle8 2 12 5" xfId="47803"/>
    <cellStyle name="ColStyle8 2 13" xfId="47804"/>
    <cellStyle name="ColStyle8 2 13 2" xfId="47805"/>
    <cellStyle name="ColStyle8 2 13 2 2" xfId="47806"/>
    <cellStyle name="ColStyle8 2 13 2 3" xfId="47807"/>
    <cellStyle name="ColStyle8 2 13 3" xfId="47808"/>
    <cellStyle name="ColStyle8 2 13 4" xfId="47809"/>
    <cellStyle name="ColStyle8 2 13 5" xfId="47810"/>
    <cellStyle name="ColStyle8 2 14" xfId="47811"/>
    <cellStyle name="ColStyle8 2 14 2" xfId="47812"/>
    <cellStyle name="ColStyle8 2 14 2 2" xfId="47813"/>
    <cellStyle name="ColStyle8 2 14 2 3" xfId="47814"/>
    <cellStyle name="ColStyle8 2 14 3" xfId="47815"/>
    <cellStyle name="ColStyle8 2 14 4" xfId="47816"/>
    <cellStyle name="ColStyle8 2 14 5" xfId="47817"/>
    <cellStyle name="ColStyle8 2 15" xfId="47818"/>
    <cellStyle name="ColStyle8 2 15 2" xfId="47819"/>
    <cellStyle name="ColStyle8 2 15 2 2" xfId="47820"/>
    <cellStyle name="ColStyle8 2 15 2 3" xfId="47821"/>
    <cellStyle name="ColStyle8 2 15 3" xfId="47822"/>
    <cellStyle name="ColStyle8 2 15 4" xfId="47823"/>
    <cellStyle name="ColStyle8 2 15 5" xfId="47824"/>
    <cellStyle name="ColStyle8 2 16" xfId="47825"/>
    <cellStyle name="ColStyle8 2 16 2" xfId="47826"/>
    <cellStyle name="ColStyle8 2 16 2 2" xfId="47827"/>
    <cellStyle name="ColStyle8 2 16 2 3" xfId="47828"/>
    <cellStyle name="ColStyle8 2 16 3" xfId="47829"/>
    <cellStyle name="ColStyle8 2 16 4" xfId="47830"/>
    <cellStyle name="ColStyle8 2 16 5" xfId="47831"/>
    <cellStyle name="ColStyle8 2 17" xfId="47832"/>
    <cellStyle name="ColStyle8 2 17 2" xfId="47833"/>
    <cellStyle name="ColStyle8 2 17 2 2" xfId="47834"/>
    <cellStyle name="ColStyle8 2 17 2 3" xfId="47835"/>
    <cellStyle name="ColStyle8 2 17 3" xfId="47836"/>
    <cellStyle name="ColStyle8 2 17 4" xfId="47837"/>
    <cellStyle name="ColStyle8 2 17 5" xfId="47838"/>
    <cellStyle name="ColStyle8 2 18" xfId="47839"/>
    <cellStyle name="ColStyle8 2 18 2" xfId="47840"/>
    <cellStyle name="ColStyle8 2 18 2 2" xfId="47841"/>
    <cellStyle name="ColStyle8 2 18 2 3" xfId="47842"/>
    <cellStyle name="ColStyle8 2 18 3" xfId="47843"/>
    <cellStyle name="ColStyle8 2 18 4" xfId="47844"/>
    <cellStyle name="ColStyle8 2 18 5" xfId="47845"/>
    <cellStyle name="ColStyle8 2 19" xfId="47846"/>
    <cellStyle name="ColStyle8 2 19 2" xfId="47847"/>
    <cellStyle name="ColStyle8 2 19 2 2" xfId="47848"/>
    <cellStyle name="ColStyle8 2 19 2 3" xfId="47849"/>
    <cellStyle name="ColStyle8 2 19 3" xfId="47850"/>
    <cellStyle name="ColStyle8 2 19 4" xfId="47851"/>
    <cellStyle name="ColStyle8 2 19 5" xfId="47852"/>
    <cellStyle name="ColStyle8 2 2" xfId="47853"/>
    <cellStyle name="ColStyle8 2 2 2" xfId="47854"/>
    <cellStyle name="ColStyle8 2 2 2 2" xfId="47855"/>
    <cellStyle name="ColStyle8 2 2 2 2 2" xfId="47856"/>
    <cellStyle name="ColStyle8 2 2 2 2 3" xfId="47857"/>
    <cellStyle name="ColStyle8 2 2 2 3" xfId="47858"/>
    <cellStyle name="ColStyle8 2 2 2 4" xfId="47859"/>
    <cellStyle name="ColStyle8 2 2 3" xfId="47860"/>
    <cellStyle name="ColStyle8 2 2 4" xfId="47861"/>
    <cellStyle name="ColStyle8 2 2 4 2" xfId="47862"/>
    <cellStyle name="ColStyle8 2 2 4 3" xfId="47863"/>
    <cellStyle name="ColStyle8 2 2 5" xfId="47864"/>
    <cellStyle name="ColStyle8 2 2 5 2" xfId="47865"/>
    <cellStyle name="ColStyle8 2 2 6" xfId="47866"/>
    <cellStyle name="ColStyle8 2 20" xfId="47867"/>
    <cellStyle name="ColStyle8 2 20 2" xfId="47868"/>
    <cellStyle name="ColStyle8 2 20 2 2" xfId="47869"/>
    <cellStyle name="ColStyle8 2 20 2 3" xfId="47870"/>
    <cellStyle name="ColStyle8 2 20 3" xfId="47871"/>
    <cellStyle name="ColStyle8 2 20 4" xfId="47872"/>
    <cellStyle name="ColStyle8 2 20 5" xfId="47873"/>
    <cellStyle name="ColStyle8 2 21" xfId="47874"/>
    <cellStyle name="ColStyle8 2 21 2" xfId="47875"/>
    <cellStyle name="ColStyle8 2 21 2 2" xfId="47876"/>
    <cellStyle name="ColStyle8 2 21 2 3" xfId="47877"/>
    <cellStyle name="ColStyle8 2 21 3" xfId="47878"/>
    <cellStyle name="ColStyle8 2 21 4" xfId="47879"/>
    <cellStyle name="ColStyle8 2 21 5" xfId="47880"/>
    <cellStyle name="ColStyle8 2 22" xfId="47881"/>
    <cellStyle name="ColStyle8 2 22 2" xfId="47882"/>
    <cellStyle name="ColStyle8 2 22 2 2" xfId="47883"/>
    <cellStyle name="ColStyle8 2 22 2 3" xfId="47884"/>
    <cellStyle name="ColStyle8 2 22 3" xfId="47885"/>
    <cellStyle name="ColStyle8 2 22 4" xfId="47886"/>
    <cellStyle name="ColStyle8 2 22 5" xfId="47887"/>
    <cellStyle name="ColStyle8 2 23" xfId="47888"/>
    <cellStyle name="ColStyle8 2 23 2" xfId="47889"/>
    <cellStyle name="ColStyle8 2 23 2 2" xfId="47890"/>
    <cellStyle name="ColStyle8 2 23 2 3" xfId="47891"/>
    <cellStyle name="ColStyle8 2 23 3" xfId="47892"/>
    <cellStyle name="ColStyle8 2 23 4" xfId="47893"/>
    <cellStyle name="ColStyle8 2 23 5" xfId="47894"/>
    <cellStyle name="ColStyle8 2 24" xfId="47895"/>
    <cellStyle name="ColStyle8 2 24 2" xfId="47896"/>
    <cellStyle name="ColStyle8 2 24 2 2" xfId="47897"/>
    <cellStyle name="ColStyle8 2 24 2 3" xfId="47898"/>
    <cellStyle name="ColStyle8 2 24 3" xfId="47899"/>
    <cellStyle name="ColStyle8 2 24 4" xfId="47900"/>
    <cellStyle name="ColStyle8 2 24 5" xfId="47901"/>
    <cellStyle name="ColStyle8 2 25" xfId="47902"/>
    <cellStyle name="ColStyle8 2 25 2" xfId="47903"/>
    <cellStyle name="ColStyle8 2 25 2 2" xfId="47904"/>
    <cellStyle name="ColStyle8 2 25 2 3" xfId="47905"/>
    <cellStyle name="ColStyle8 2 25 3" xfId="47906"/>
    <cellStyle name="ColStyle8 2 25 4" xfId="47907"/>
    <cellStyle name="ColStyle8 2 26" xfId="47908"/>
    <cellStyle name="ColStyle8 2 26 2" xfId="47909"/>
    <cellStyle name="ColStyle8 2 26 3" xfId="47910"/>
    <cellStyle name="ColStyle8 2 27" xfId="47911"/>
    <cellStyle name="ColStyle8 2 27 2" xfId="47912"/>
    <cellStyle name="ColStyle8 2 27 3" xfId="47913"/>
    <cellStyle name="ColStyle8 2 28" xfId="47914"/>
    <cellStyle name="ColStyle8 2 28 2" xfId="47915"/>
    <cellStyle name="ColStyle8 2 28 3" xfId="47916"/>
    <cellStyle name="ColStyle8 2 29" xfId="47917"/>
    <cellStyle name="ColStyle8 2 29 2" xfId="47918"/>
    <cellStyle name="ColStyle8 2 3" xfId="47919"/>
    <cellStyle name="ColStyle8 2 3 10" xfId="47920"/>
    <cellStyle name="ColStyle8 2 3 10 2" xfId="47921"/>
    <cellStyle name="ColStyle8 2 3 10 2 2" xfId="47922"/>
    <cellStyle name="ColStyle8 2 3 10 2 3" xfId="47923"/>
    <cellStyle name="ColStyle8 2 3 10 3" xfId="47924"/>
    <cellStyle name="ColStyle8 2 3 10 4" xfId="47925"/>
    <cellStyle name="ColStyle8 2 3 10 5" xfId="47926"/>
    <cellStyle name="ColStyle8 2 3 11" xfId="47927"/>
    <cellStyle name="ColStyle8 2 3 11 2" xfId="47928"/>
    <cellStyle name="ColStyle8 2 3 11 2 2" xfId="47929"/>
    <cellStyle name="ColStyle8 2 3 11 2 3" xfId="47930"/>
    <cellStyle name="ColStyle8 2 3 11 3" xfId="47931"/>
    <cellStyle name="ColStyle8 2 3 11 4" xfId="47932"/>
    <cellStyle name="ColStyle8 2 3 11 5" xfId="47933"/>
    <cellStyle name="ColStyle8 2 3 12" xfId="47934"/>
    <cellStyle name="ColStyle8 2 3 12 2" xfId="47935"/>
    <cellStyle name="ColStyle8 2 3 12 2 2" xfId="47936"/>
    <cellStyle name="ColStyle8 2 3 12 2 3" xfId="47937"/>
    <cellStyle name="ColStyle8 2 3 12 3" xfId="47938"/>
    <cellStyle name="ColStyle8 2 3 12 4" xfId="47939"/>
    <cellStyle name="ColStyle8 2 3 12 5" xfId="47940"/>
    <cellStyle name="ColStyle8 2 3 13" xfId="47941"/>
    <cellStyle name="ColStyle8 2 3 13 2" xfId="47942"/>
    <cellStyle name="ColStyle8 2 3 13 2 2" xfId="47943"/>
    <cellStyle name="ColStyle8 2 3 13 2 3" xfId="47944"/>
    <cellStyle name="ColStyle8 2 3 13 3" xfId="47945"/>
    <cellStyle name="ColStyle8 2 3 13 4" xfId="47946"/>
    <cellStyle name="ColStyle8 2 3 13 5" xfId="47947"/>
    <cellStyle name="ColStyle8 2 3 14" xfId="47948"/>
    <cellStyle name="ColStyle8 2 3 14 2" xfId="47949"/>
    <cellStyle name="ColStyle8 2 3 14 2 2" xfId="47950"/>
    <cellStyle name="ColStyle8 2 3 14 2 3" xfId="47951"/>
    <cellStyle name="ColStyle8 2 3 14 3" xfId="47952"/>
    <cellStyle name="ColStyle8 2 3 14 4" xfId="47953"/>
    <cellStyle name="ColStyle8 2 3 14 5" xfId="47954"/>
    <cellStyle name="ColStyle8 2 3 15" xfId="47955"/>
    <cellStyle name="ColStyle8 2 3 15 2" xfId="47956"/>
    <cellStyle name="ColStyle8 2 3 15 2 2" xfId="47957"/>
    <cellStyle name="ColStyle8 2 3 15 2 3" xfId="47958"/>
    <cellStyle name="ColStyle8 2 3 15 3" xfId="47959"/>
    <cellStyle name="ColStyle8 2 3 15 4" xfId="47960"/>
    <cellStyle name="ColStyle8 2 3 15 5" xfId="47961"/>
    <cellStyle name="ColStyle8 2 3 16" xfId="47962"/>
    <cellStyle name="ColStyle8 2 3 16 2" xfId="47963"/>
    <cellStyle name="ColStyle8 2 3 16 2 2" xfId="47964"/>
    <cellStyle name="ColStyle8 2 3 16 2 3" xfId="47965"/>
    <cellStyle name="ColStyle8 2 3 16 3" xfId="47966"/>
    <cellStyle name="ColStyle8 2 3 16 4" xfId="47967"/>
    <cellStyle name="ColStyle8 2 3 16 5" xfId="47968"/>
    <cellStyle name="ColStyle8 2 3 17" xfId="47969"/>
    <cellStyle name="ColStyle8 2 3 17 2" xfId="47970"/>
    <cellStyle name="ColStyle8 2 3 17 2 2" xfId="47971"/>
    <cellStyle name="ColStyle8 2 3 17 2 3" xfId="47972"/>
    <cellStyle name="ColStyle8 2 3 17 3" xfId="47973"/>
    <cellStyle name="ColStyle8 2 3 17 4" xfId="47974"/>
    <cellStyle name="ColStyle8 2 3 17 5" xfId="47975"/>
    <cellStyle name="ColStyle8 2 3 18" xfId="47976"/>
    <cellStyle name="ColStyle8 2 3 18 2" xfId="47977"/>
    <cellStyle name="ColStyle8 2 3 18 2 2" xfId="47978"/>
    <cellStyle name="ColStyle8 2 3 18 2 3" xfId="47979"/>
    <cellStyle name="ColStyle8 2 3 18 3" xfId="47980"/>
    <cellStyle name="ColStyle8 2 3 18 4" xfId="47981"/>
    <cellStyle name="ColStyle8 2 3 18 5" xfId="47982"/>
    <cellStyle name="ColStyle8 2 3 19" xfId="47983"/>
    <cellStyle name="ColStyle8 2 3 19 2" xfId="47984"/>
    <cellStyle name="ColStyle8 2 3 19 2 2" xfId="47985"/>
    <cellStyle name="ColStyle8 2 3 19 2 3" xfId="47986"/>
    <cellStyle name="ColStyle8 2 3 19 3" xfId="47987"/>
    <cellStyle name="ColStyle8 2 3 19 4" xfId="47988"/>
    <cellStyle name="ColStyle8 2 3 19 5" xfId="47989"/>
    <cellStyle name="ColStyle8 2 3 2" xfId="47990"/>
    <cellStyle name="ColStyle8 2 3 2 2" xfId="47991"/>
    <cellStyle name="ColStyle8 2 3 2 2 2" xfId="47992"/>
    <cellStyle name="ColStyle8 2 3 2 2 3" xfId="47993"/>
    <cellStyle name="ColStyle8 2 3 2 3" xfId="47994"/>
    <cellStyle name="ColStyle8 2 3 2 4" xfId="47995"/>
    <cellStyle name="ColStyle8 2 3 2 5" xfId="47996"/>
    <cellStyle name="ColStyle8 2 3 20" xfId="47997"/>
    <cellStyle name="ColStyle8 2 3 20 2" xfId="47998"/>
    <cellStyle name="ColStyle8 2 3 20 2 2" xfId="47999"/>
    <cellStyle name="ColStyle8 2 3 20 2 3" xfId="48000"/>
    <cellStyle name="ColStyle8 2 3 20 3" xfId="48001"/>
    <cellStyle name="ColStyle8 2 3 20 4" xfId="48002"/>
    <cellStyle name="ColStyle8 2 3 20 5" xfId="48003"/>
    <cellStyle name="ColStyle8 2 3 21" xfId="48004"/>
    <cellStyle name="ColStyle8 2 3 21 2" xfId="48005"/>
    <cellStyle name="ColStyle8 2 3 21 2 2" xfId="48006"/>
    <cellStyle name="ColStyle8 2 3 21 2 3" xfId="48007"/>
    <cellStyle name="ColStyle8 2 3 21 3" xfId="48008"/>
    <cellStyle name="ColStyle8 2 3 21 4" xfId="48009"/>
    <cellStyle name="ColStyle8 2 3 21 5" xfId="48010"/>
    <cellStyle name="ColStyle8 2 3 22" xfId="48011"/>
    <cellStyle name="ColStyle8 2 3 22 2" xfId="48012"/>
    <cellStyle name="ColStyle8 2 3 22 2 2" xfId="48013"/>
    <cellStyle name="ColStyle8 2 3 22 2 3" xfId="48014"/>
    <cellStyle name="ColStyle8 2 3 22 3" xfId="48015"/>
    <cellStyle name="ColStyle8 2 3 22 4" xfId="48016"/>
    <cellStyle name="ColStyle8 2 3 23" xfId="48017"/>
    <cellStyle name="ColStyle8 2 3 23 2" xfId="48018"/>
    <cellStyle name="ColStyle8 2 3 23 3" xfId="48019"/>
    <cellStyle name="ColStyle8 2 3 24" xfId="48020"/>
    <cellStyle name="ColStyle8 2 3 25" xfId="48021"/>
    <cellStyle name="ColStyle8 2 3 26" xfId="48022"/>
    <cellStyle name="ColStyle8 2 3 3" xfId="48023"/>
    <cellStyle name="ColStyle8 2 3 3 2" xfId="48024"/>
    <cellStyle name="ColStyle8 2 3 3 2 2" xfId="48025"/>
    <cellStyle name="ColStyle8 2 3 3 2 3" xfId="48026"/>
    <cellStyle name="ColStyle8 2 3 3 3" xfId="48027"/>
    <cellStyle name="ColStyle8 2 3 3 4" xfId="48028"/>
    <cellStyle name="ColStyle8 2 3 3 5" xfId="48029"/>
    <cellStyle name="ColStyle8 2 3 4" xfId="48030"/>
    <cellStyle name="ColStyle8 2 3 4 2" xfId="48031"/>
    <cellStyle name="ColStyle8 2 3 4 2 2" xfId="48032"/>
    <cellStyle name="ColStyle8 2 3 4 2 3" xfId="48033"/>
    <cellStyle name="ColStyle8 2 3 4 3" xfId="48034"/>
    <cellStyle name="ColStyle8 2 3 4 4" xfId="48035"/>
    <cellStyle name="ColStyle8 2 3 4 5" xfId="48036"/>
    <cellStyle name="ColStyle8 2 3 5" xfId="48037"/>
    <cellStyle name="ColStyle8 2 3 5 2" xfId="48038"/>
    <cellStyle name="ColStyle8 2 3 5 2 2" xfId="48039"/>
    <cellStyle name="ColStyle8 2 3 5 2 3" xfId="48040"/>
    <cellStyle name="ColStyle8 2 3 5 3" xfId="48041"/>
    <cellStyle name="ColStyle8 2 3 5 4" xfId="48042"/>
    <cellStyle name="ColStyle8 2 3 5 5" xfId="48043"/>
    <cellStyle name="ColStyle8 2 3 6" xfId="48044"/>
    <cellStyle name="ColStyle8 2 3 6 2" xfId="48045"/>
    <cellStyle name="ColStyle8 2 3 6 2 2" xfId="48046"/>
    <cellStyle name="ColStyle8 2 3 6 2 3" xfId="48047"/>
    <cellStyle name="ColStyle8 2 3 6 3" xfId="48048"/>
    <cellStyle name="ColStyle8 2 3 6 4" xfId="48049"/>
    <cellStyle name="ColStyle8 2 3 6 5" xfId="48050"/>
    <cellStyle name="ColStyle8 2 3 7" xfId="48051"/>
    <cellStyle name="ColStyle8 2 3 7 2" xfId="48052"/>
    <cellStyle name="ColStyle8 2 3 7 2 2" xfId="48053"/>
    <cellStyle name="ColStyle8 2 3 7 2 3" xfId="48054"/>
    <cellStyle name="ColStyle8 2 3 7 3" xfId="48055"/>
    <cellStyle name="ColStyle8 2 3 7 4" xfId="48056"/>
    <cellStyle name="ColStyle8 2 3 7 5" xfId="48057"/>
    <cellStyle name="ColStyle8 2 3 8" xfId="48058"/>
    <cellStyle name="ColStyle8 2 3 8 2" xfId="48059"/>
    <cellStyle name="ColStyle8 2 3 8 2 2" xfId="48060"/>
    <cellStyle name="ColStyle8 2 3 8 2 3" xfId="48061"/>
    <cellStyle name="ColStyle8 2 3 8 3" xfId="48062"/>
    <cellStyle name="ColStyle8 2 3 8 4" xfId="48063"/>
    <cellStyle name="ColStyle8 2 3 8 5" xfId="48064"/>
    <cellStyle name="ColStyle8 2 3 9" xfId="48065"/>
    <cellStyle name="ColStyle8 2 3 9 2" xfId="48066"/>
    <cellStyle name="ColStyle8 2 3 9 2 2" xfId="48067"/>
    <cellStyle name="ColStyle8 2 3 9 2 3" xfId="48068"/>
    <cellStyle name="ColStyle8 2 3 9 3" xfId="48069"/>
    <cellStyle name="ColStyle8 2 3 9 4" xfId="48070"/>
    <cellStyle name="ColStyle8 2 3 9 5" xfId="48071"/>
    <cellStyle name="ColStyle8 2 30" xfId="48072"/>
    <cellStyle name="ColStyle8 2 30 2" xfId="48073"/>
    <cellStyle name="ColStyle8 2 31" xfId="48074"/>
    <cellStyle name="ColStyle8 2 32" xfId="48075"/>
    <cellStyle name="ColStyle8 2 33" xfId="48076"/>
    <cellStyle name="ColStyle8 2 34" xfId="48077"/>
    <cellStyle name="ColStyle8 2 35" xfId="48078"/>
    <cellStyle name="ColStyle8 2 4" xfId="48079"/>
    <cellStyle name="ColStyle8 2 4 10" xfId="48080"/>
    <cellStyle name="ColStyle8 2 4 10 2" xfId="48081"/>
    <cellStyle name="ColStyle8 2 4 10 2 2" xfId="48082"/>
    <cellStyle name="ColStyle8 2 4 10 2 3" xfId="48083"/>
    <cellStyle name="ColStyle8 2 4 10 3" xfId="48084"/>
    <cellStyle name="ColStyle8 2 4 10 4" xfId="48085"/>
    <cellStyle name="ColStyle8 2 4 10 5" xfId="48086"/>
    <cellStyle name="ColStyle8 2 4 11" xfId="48087"/>
    <cellStyle name="ColStyle8 2 4 11 2" xfId="48088"/>
    <cellStyle name="ColStyle8 2 4 11 2 2" xfId="48089"/>
    <cellStyle name="ColStyle8 2 4 11 2 3" xfId="48090"/>
    <cellStyle name="ColStyle8 2 4 11 3" xfId="48091"/>
    <cellStyle name="ColStyle8 2 4 11 4" xfId="48092"/>
    <cellStyle name="ColStyle8 2 4 11 5" xfId="48093"/>
    <cellStyle name="ColStyle8 2 4 12" xfId="48094"/>
    <cellStyle name="ColStyle8 2 4 12 2" xfId="48095"/>
    <cellStyle name="ColStyle8 2 4 12 2 2" xfId="48096"/>
    <cellStyle name="ColStyle8 2 4 12 2 3" xfId="48097"/>
    <cellStyle name="ColStyle8 2 4 12 3" xfId="48098"/>
    <cellStyle name="ColStyle8 2 4 12 4" xfId="48099"/>
    <cellStyle name="ColStyle8 2 4 12 5" xfId="48100"/>
    <cellStyle name="ColStyle8 2 4 13" xfId="48101"/>
    <cellStyle name="ColStyle8 2 4 13 2" xfId="48102"/>
    <cellStyle name="ColStyle8 2 4 13 2 2" xfId="48103"/>
    <cellStyle name="ColStyle8 2 4 13 2 3" xfId="48104"/>
    <cellStyle name="ColStyle8 2 4 13 3" xfId="48105"/>
    <cellStyle name="ColStyle8 2 4 13 4" xfId="48106"/>
    <cellStyle name="ColStyle8 2 4 13 5" xfId="48107"/>
    <cellStyle name="ColStyle8 2 4 14" xfId="48108"/>
    <cellStyle name="ColStyle8 2 4 14 2" xfId="48109"/>
    <cellStyle name="ColStyle8 2 4 14 2 2" xfId="48110"/>
    <cellStyle name="ColStyle8 2 4 14 2 3" xfId="48111"/>
    <cellStyle name="ColStyle8 2 4 14 3" xfId="48112"/>
    <cellStyle name="ColStyle8 2 4 14 4" xfId="48113"/>
    <cellStyle name="ColStyle8 2 4 14 5" xfId="48114"/>
    <cellStyle name="ColStyle8 2 4 15" xfId="48115"/>
    <cellStyle name="ColStyle8 2 4 15 2" xfId="48116"/>
    <cellStyle name="ColStyle8 2 4 15 2 2" xfId="48117"/>
    <cellStyle name="ColStyle8 2 4 15 2 3" xfId="48118"/>
    <cellStyle name="ColStyle8 2 4 15 3" xfId="48119"/>
    <cellStyle name="ColStyle8 2 4 15 4" xfId="48120"/>
    <cellStyle name="ColStyle8 2 4 15 5" xfId="48121"/>
    <cellStyle name="ColStyle8 2 4 16" xfId="48122"/>
    <cellStyle name="ColStyle8 2 4 16 2" xfId="48123"/>
    <cellStyle name="ColStyle8 2 4 16 2 2" xfId="48124"/>
    <cellStyle name="ColStyle8 2 4 16 2 3" xfId="48125"/>
    <cellStyle name="ColStyle8 2 4 16 3" xfId="48126"/>
    <cellStyle name="ColStyle8 2 4 16 4" xfId="48127"/>
    <cellStyle name="ColStyle8 2 4 16 5" xfId="48128"/>
    <cellStyle name="ColStyle8 2 4 17" xfId="48129"/>
    <cellStyle name="ColStyle8 2 4 17 2" xfId="48130"/>
    <cellStyle name="ColStyle8 2 4 17 2 2" xfId="48131"/>
    <cellStyle name="ColStyle8 2 4 17 2 3" xfId="48132"/>
    <cellStyle name="ColStyle8 2 4 17 3" xfId="48133"/>
    <cellStyle name="ColStyle8 2 4 17 4" xfId="48134"/>
    <cellStyle name="ColStyle8 2 4 17 5" xfId="48135"/>
    <cellStyle name="ColStyle8 2 4 18" xfId="48136"/>
    <cellStyle name="ColStyle8 2 4 18 2" xfId="48137"/>
    <cellStyle name="ColStyle8 2 4 18 2 2" xfId="48138"/>
    <cellStyle name="ColStyle8 2 4 18 2 3" xfId="48139"/>
    <cellStyle name="ColStyle8 2 4 18 3" xfId="48140"/>
    <cellStyle name="ColStyle8 2 4 18 4" xfId="48141"/>
    <cellStyle name="ColStyle8 2 4 18 5" xfId="48142"/>
    <cellStyle name="ColStyle8 2 4 19" xfId="48143"/>
    <cellStyle name="ColStyle8 2 4 19 2" xfId="48144"/>
    <cellStyle name="ColStyle8 2 4 19 2 2" xfId="48145"/>
    <cellStyle name="ColStyle8 2 4 19 2 3" xfId="48146"/>
    <cellStyle name="ColStyle8 2 4 19 3" xfId="48147"/>
    <cellStyle name="ColStyle8 2 4 19 4" xfId="48148"/>
    <cellStyle name="ColStyle8 2 4 19 5" xfId="48149"/>
    <cellStyle name="ColStyle8 2 4 2" xfId="48150"/>
    <cellStyle name="ColStyle8 2 4 2 2" xfId="48151"/>
    <cellStyle name="ColStyle8 2 4 2 2 2" xfId="48152"/>
    <cellStyle name="ColStyle8 2 4 2 2 3" xfId="48153"/>
    <cellStyle name="ColStyle8 2 4 2 3" xfId="48154"/>
    <cellStyle name="ColStyle8 2 4 2 4" xfId="48155"/>
    <cellStyle name="ColStyle8 2 4 2 5" xfId="48156"/>
    <cellStyle name="ColStyle8 2 4 20" xfId="48157"/>
    <cellStyle name="ColStyle8 2 4 20 2" xfId="48158"/>
    <cellStyle name="ColStyle8 2 4 20 2 2" xfId="48159"/>
    <cellStyle name="ColStyle8 2 4 20 2 3" xfId="48160"/>
    <cellStyle name="ColStyle8 2 4 20 3" xfId="48161"/>
    <cellStyle name="ColStyle8 2 4 20 4" xfId="48162"/>
    <cellStyle name="ColStyle8 2 4 20 5" xfId="48163"/>
    <cellStyle name="ColStyle8 2 4 21" xfId="48164"/>
    <cellStyle name="ColStyle8 2 4 21 2" xfId="48165"/>
    <cellStyle name="ColStyle8 2 4 21 2 2" xfId="48166"/>
    <cellStyle name="ColStyle8 2 4 21 2 3" xfId="48167"/>
    <cellStyle name="ColStyle8 2 4 21 3" xfId="48168"/>
    <cellStyle name="ColStyle8 2 4 21 4" xfId="48169"/>
    <cellStyle name="ColStyle8 2 4 21 5" xfId="48170"/>
    <cellStyle name="ColStyle8 2 4 22" xfId="48171"/>
    <cellStyle name="ColStyle8 2 4 22 2" xfId="48172"/>
    <cellStyle name="ColStyle8 2 4 22 2 2" xfId="48173"/>
    <cellStyle name="ColStyle8 2 4 22 2 3" xfId="48174"/>
    <cellStyle name="ColStyle8 2 4 22 3" xfId="48175"/>
    <cellStyle name="ColStyle8 2 4 22 4" xfId="48176"/>
    <cellStyle name="ColStyle8 2 4 23" xfId="48177"/>
    <cellStyle name="ColStyle8 2 4 23 2" xfId="48178"/>
    <cellStyle name="ColStyle8 2 4 23 3" xfId="48179"/>
    <cellStyle name="ColStyle8 2 4 24" xfId="48180"/>
    <cellStyle name="ColStyle8 2 4 25" xfId="48181"/>
    <cellStyle name="ColStyle8 2 4 26" xfId="48182"/>
    <cellStyle name="ColStyle8 2 4 3" xfId="48183"/>
    <cellStyle name="ColStyle8 2 4 3 2" xfId="48184"/>
    <cellStyle name="ColStyle8 2 4 3 2 2" xfId="48185"/>
    <cellStyle name="ColStyle8 2 4 3 2 3" xfId="48186"/>
    <cellStyle name="ColStyle8 2 4 3 3" xfId="48187"/>
    <cellStyle name="ColStyle8 2 4 3 4" xfId="48188"/>
    <cellStyle name="ColStyle8 2 4 3 5" xfId="48189"/>
    <cellStyle name="ColStyle8 2 4 4" xfId="48190"/>
    <cellStyle name="ColStyle8 2 4 4 2" xfId="48191"/>
    <cellStyle name="ColStyle8 2 4 4 2 2" xfId="48192"/>
    <cellStyle name="ColStyle8 2 4 4 2 3" xfId="48193"/>
    <cellStyle name="ColStyle8 2 4 4 3" xfId="48194"/>
    <cellStyle name="ColStyle8 2 4 4 4" xfId="48195"/>
    <cellStyle name="ColStyle8 2 4 4 5" xfId="48196"/>
    <cellStyle name="ColStyle8 2 4 5" xfId="48197"/>
    <cellStyle name="ColStyle8 2 4 5 2" xfId="48198"/>
    <cellStyle name="ColStyle8 2 4 5 2 2" xfId="48199"/>
    <cellStyle name="ColStyle8 2 4 5 2 3" xfId="48200"/>
    <cellStyle name="ColStyle8 2 4 5 3" xfId="48201"/>
    <cellStyle name="ColStyle8 2 4 5 4" xfId="48202"/>
    <cellStyle name="ColStyle8 2 4 5 5" xfId="48203"/>
    <cellStyle name="ColStyle8 2 4 6" xfId="48204"/>
    <cellStyle name="ColStyle8 2 4 6 2" xfId="48205"/>
    <cellStyle name="ColStyle8 2 4 6 2 2" xfId="48206"/>
    <cellStyle name="ColStyle8 2 4 6 2 3" xfId="48207"/>
    <cellStyle name="ColStyle8 2 4 6 3" xfId="48208"/>
    <cellStyle name="ColStyle8 2 4 6 4" xfId="48209"/>
    <cellStyle name="ColStyle8 2 4 6 5" xfId="48210"/>
    <cellStyle name="ColStyle8 2 4 7" xfId="48211"/>
    <cellStyle name="ColStyle8 2 4 7 2" xfId="48212"/>
    <cellStyle name="ColStyle8 2 4 7 2 2" xfId="48213"/>
    <cellStyle name="ColStyle8 2 4 7 2 3" xfId="48214"/>
    <cellStyle name="ColStyle8 2 4 7 3" xfId="48215"/>
    <cellStyle name="ColStyle8 2 4 7 4" xfId="48216"/>
    <cellStyle name="ColStyle8 2 4 7 5" xfId="48217"/>
    <cellStyle name="ColStyle8 2 4 8" xfId="48218"/>
    <cellStyle name="ColStyle8 2 4 8 2" xfId="48219"/>
    <cellStyle name="ColStyle8 2 4 8 2 2" xfId="48220"/>
    <cellStyle name="ColStyle8 2 4 8 2 3" xfId="48221"/>
    <cellStyle name="ColStyle8 2 4 8 3" xfId="48222"/>
    <cellStyle name="ColStyle8 2 4 8 4" xfId="48223"/>
    <cellStyle name="ColStyle8 2 4 8 5" xfId="48224"/>
    <cellStyle name="ColStyle8 2 4 9" xfId="48225"/>
    <cellStyle name="ColStyle8 2 4 9 2" xfId="48226"/>
    <cellStyle name="ColStyle8 2 4 9 2 2" xfId="48227"/>
    <cellStyle name="ColStyle8 2 4 9 2 3" xfId="48228"/>
    <cellStyle name="ColStyle8 2 4 9 3" xfId="48229"/>
    <cellStyle name="ColStyle8 2 4 9 4" xfId="48230"/>
    <cellStyle name="ColStyle8 2 4 9 5" xfId="48231"/>
    <cellStyle name="ColStyle8 2 5" xfId="48232"/>
    <cellStyle name="ColStyle8 2 5 2" xfId="48233"/>
    <cellStyle name="ColStyle8 2 5 2 2" xfId="48234"/>
    <cellStyle name="ColStyle8 2 5 2 3" xfId="48235"/>
    <cellStyle name="ColStyle8 2 5 3" xfId="48236"/>
    <cellStyle name="ColStyle8 2 5 4" xfId="48237"/>
    <cellStyle name="ColStyle8 2 5 5" xfId="48238"/>
    <cellStyle name="ColStyle8 2 6" xfId="48239"/>
    <cellStyle name="ColStyle8 2 6 2" xfId="48240"/>
    <cellStyle name="ColStyle8 2 6 2 2" xfId="48241"/>
    <cellStyle name="ColStyle8 2 6 2 3" xfId="48242"/>
    <cellStyle name="ColStyle8 2 6 3" xfId="48243"/>
    <cellStyle name="ColStyle8 2 6 4" xfId="48244"/>
    <cellStyle name="ColStyle8 2 6 5" xfId="48245"/>
    <cellStyle name="ColStyle8 2 7" xfId="48246"/>
    <cellStyle name="ColStyle8 2 7 2" xfId="48247"/>
    <cellStyle name="ColStyle8 2 7 2 2" xfId="48248"/>
    <cellStyle name="ColStyle8 2 7 2 3" xfId="48249"/>
    <cellStyle name="ColStyle8 2 7 3" xfId="48250"/>
    <cellStyle name="ColStyle8 2 7 4" xfId="48251"/>
    <cellStyle name="ColStyle8 2 7 5" xfId="48252"/>
    <cellStyle name="ColStyle8 2 8" xfId="48253"/>
    <cellStyle name="ColStyle8 2 8 2" xfId="48254"/>
    <cellStyle name="ColStyle8 2 8 2 2" xfId="48255"/>
    <cellStyle name="ColStyle8 2 8 2 3" xfId="48256"/>
    <cellStyle name="ColStyle8 2 8 3" xfId="48257"/>
    <cellStyle name="ColStyle8 2 8 4" xfId="48258"/>
    <cellStyle name="ColStyle8 2 8 5" xfId="48259"/>
    <cellStyle name="ColStyle8 2 9" xfId="48260"/>
    <cellStyle name="ColStyle8 2 9 2" xfId="48261"/>
    <cellStyle name="ColStyle8 2 9 2 2" xfId="48262"/>
    <cellStyle name="ColStyle8 2 9 2 3" xfId="48263"/>
    <cellStyle name="ColStyle8 2 9 3" xfId="48264"/>
    <cellStyle name="ColStyle8 2 9 4" xfId="48265"/>
    <cellStyle name="ColStyle8 2 9 5" xfId="48266"/>
    <cellStyle name="ColStyle8 20" xfId="48267"/>
    <cellStyle name="ColStyle8 20 2" xfId="48268"/>
    <cellStyle name="ColStyle8 20 2 2" xfId="48269"/>
    <cellStyle name="ColStyle8 20 2 2 2" xfId="48270"/>
    <cellStyle name="ColStyle8 20 2 2 2 2" xfId="48271"/>
    <cellStyle name="ColStyle8 20 2 2 2 3" xfId="48272"/>
    <cellStyle name="ColStyle8 20 2 2 3" xfId="48273"/>
    <cellStyle name="ColStyle8 20 2 2 4" xfId="48274"/>
    <cellStyle name="ColStyle8 20 2 3" xfId="48275"/>
    <cellStyle name="ColStyle8 20 2 3 2" xfId="48276"/>
    <cellStyle name="ColStyle8 20 2 3 3" xfId="48277"/>
    <cellStyle name="ColStyle8 20 2 4" xfId="48278"/>
    <cellStyle name="ColStyle8 20 2 4 2" xfId="48279"/>
    <cellStyle name="ColStyle8 20 2 5" xfId="48280"/>
    <cellStyle name="ColStyle8 20 3" xfId="48281"/>
    <cellStyle name="ColStyle8 20 3 2" xfId="48282"/>
    <cellStyle name="ColStyle8 20 3 2 2" xfId="48283"/>
    <cellStyle name="ColStyle8 20 3 2 3" xfId="48284"/>
    <cellStyle name="ColStyle8 20 3 3" xfId="48285"/>
    <cellStyle name="ColStyle8 20 3 4" xfId="48286"/>
    <cellStyle name="ColStyle8 20 4" xfId="48287"/>
    <cellStyle name="ColStyle8 20 5" xfId="48288"/>
    <cellStyle name="ColStyle8 20 5 2" xfId="48289"/>
    <cellStyle name="ColStyle8 20 5 3" xfId="48290"/>
    <cellStyle name="ColStyle8 20 6" xfId="48291"/>
    <cellStyle name="ColStyle8 20 6 2" xfId="48292"/>
    <cellStyle name="ColStyle8 20 6 3" xfId="48293"/>
    <cellStyle name="ColStyle8 20 7" xfId="48294"/>
    <cellStyle name="ColStyle8 20 7 2" xfId="48295"/>
    <cellStyle name="ColStyle8 20 7 3" xfId="48296"/>
    <cellStyle name="ColStyle8 20 8" xfId="48297"/>
    <cellStyle name="ColStyle8 20 9" xfId="48298"/>
    <cellStyle name="ColStyle8 21" xfId="48299"/>
    <cellStyle name="ColStyle8 21 10" xfId="48300"/>
    <cellStyle name="ColStyle8 21 10 2" xfId="48301"/>
    <cellStyle name="ColStyle8 21 10 2 2" xfId="48302"/>
    <cellStyle name="ColStyle8 21 10 2 3" xfId="48303"/>
    <cellStyle name="ColStyle8 21 10 3" xfId="48304"/>
    <cellStyle name="ColStyle8 21 10 4" xfId="48305"/>
    <cellStyle name="ColStyle8 21 10 5" xfId="48306"/>
    <cellStyle name="ColStyle8 21 11" xfId="48307"/>
    <cellStyle name="ColStyle8 21 11 2" xfId="48308"/>
    <cellStyle name="ColStyle8 21 11 2 2" xfId="48309"/>
    <cellStyle name="ColStyle8 21 11 2 3" xfId="48310"/>
    <cellStyle name="ColStyle8 21 11 3" xfId="48311"/>
    <cellStyle name="ColStyle8 21 11 4" xfId="48312"/>
    <cellStyle name="ColStyle8 21 11 5" xfId="48313"/>
    <cellStyle name="ColStyle8 21 12" xfId="48314"/>
    <cellStyle name="ColStyle8 21 12 2" xfId="48315"/>
    <cellStyle name="ColStyle8 21 12 2 2" xfId="48316"/>
    <cellStyle name="ColStyle8 21 12 2 3" xfId="48317"/>
    <cellStyle name="ColStyle8 21 12 3" xfId="48318"/>
    <cellStyle name="ColStyle8 21 12 4" xfId="48319"/>
    <cellStyle name="ColStyle8 21 12 5" xfId="48320"/>
    <cellStyle name="ColStyle8 21 13" xfId="48321"/>
    <cellStyle name="ColStyle8 21 13 2" xfId="48322"/>
    <cellStyle name="ColStyle8 21 13 2 2" xfId="48323"/>
    <cellStyle name="ColStyle8 21 13 2 3" xfId="48324"/>
    <cellStyle name="ColStyle8 21 13 3" xfId="48325"/>
    <cellStyle name="ColStyle8 21 13 4" xfId="48326"/>
    <cellStyle name="ColStyle8 21 13 5" xfId="48327"/>
    <cellStyle name="ColStyle8 21 14" xfId="48328"/>
    <cellStyle name="ColStyle8 21 14 2" xfId="48329"/>
    <cellStyle name="ColStyle8 21 14 2 2" xfId="48330"/>
    <cellStyle name="ColStyle8 21 14 2 3" xfId="48331"/>
    <cellStyle name="ColStyle8 21 14 3" xfId="48332"/>
    <cellStyle name="ColStyle8 21 14 4" xfId="48333"/>
    <cellStyle name="ColStyle8 21 14 5" xfId="48334"/>
    <cellStyle name="ColStyle8 21 15" xfId="48335"/>
    <cellStyle name="ColStyle8 21 15 2" xfId="48336"/>
    <cellStyle name="ColStyle8 21 15 2 2" xfId="48337"/>
    <cellStyle name="ColStyle8 21 15 2 3" xfId="48338"/>
    <cellStyle name="ColStyle8 21 15 3" xfId="48339"/>
    <cellStyle name="ColStyle8 21 15 4" xfId="48340"/>
    <cellStyle name="ColStyle8 21 15 5" xfId="48341"/>
    <cellStyle name="ColStyle8 21 16" xfId="48342"/>
    <cellStyle name="ColStyle8 21 16 2" xfId="48343"/>
    <cellStyle name="ColStyle8 21 16 2 2" xfId="48344"/>
    <cellStyle name="ColStyle8 21 16 2 3" xfId="48345"/>
    <cellStyle name="ColStyle8 21 16 3" xfId="48346"/>
    <cellStyle name="ColStyle8 21 16 4" xfId="48347"/>
    <cellStyle name="ColStyle8 21 16 5" xfId="48348"/>
    <cellStyle name="ColStyle8 21 17" xfId="48349"/>
    <cellStyle name="ColStyle8 21 17 2" xfId="48350"/>
    <cellStyle name="ColStyle8 21 17 2 2" xfId="48351"/>
    <cellStyle name="ColStyle8 21 17 2 3" xfId="48352"/>
    <cellStyle name="ColStyle8 21 17 3" xfId="48353"/>
    <cellStyle name="ColStyle8 21 17 4" xfId="48354"/>
    <cellStyle name="ColStyle8 21 17 5" xfId="48355"/>
    <cellStyle name="ColStyle8 21 18" xfId="48356"/>
    <cellStyle name="ColStyle8 21 18 2" xfId="48357"/>
    <cellStyle name="ColStyle8 21 18 2 2" xfId="48358"/>
    <cellStyle name="ColStyle8 21 18 2 3" xfId="48359"/>
    <cellStyle name="ColStyle8 21 18 3" xfId="48360"/>
    <cellStyle name="ColStyle8 21 18 4" xfId="48361"/>
    <cellStyle name="ColStyle8 21 18 5" xfId="48362"/>
    <cellStyle name="ColStyle8 21 19" xfId="48363"/>
    <cellStyle name="ColStyle8 21 19 2" xfId="48364"/>
    <cellStyle name="ColStyle8 21 19 2 2" xfId="48365"/>
    <cellStyle name="ColStyle8 21 19 2 3" xfId="48366"/>
    <cellStyle name="ColStyle8 21 19 3" xfId="48367"/>
    <cellStyle name="ColStyle8 21 19 4" xfId="48368"/>
    <cellStyle name="ColStyle8 21 19 5" xfId="48369"/>
    <cellStyle name="ColStyle8 21 2" xfId="48370"/>
    <cellStyle name="ColStyle8 21 2 2" xfId="48371"/>
    <cellStyle name="ColStyle8 21 2 2 2" xfId="48372"/>
    <cellStyle name="ColStyle8 21 2 2 2 2" xfId="48373"/>
    <cellStyle name="ColStyle8 21 2 2 2 3" xfId="48374"/>
    <cellStyle name="ColStyle8 21 2 2 3" xfId="48375"/>
    <cellStyle name="ColStyle8 21 2 2 4" xfId="48376"/>
    <cellStyle name="ColStyle8 21 2 3" xfId="48377"/>
    <cellStyle name="ColStyle8 21 2 3 2" xfId="48378"/>
    <cellStyle name="ColStyle8 21 2 3 2 2" xfId="48379"/>
    <cellStyle name="ColStyle8 21 2 3 2 3" xfId="48380"/>
    <cellStyle name="ColStyle8 21 2 3 3" xfId="48381"/>
    <cellStyle name="ColStyle8 21 2 3 4" xfId="48382"/>
    <cellStyle name="ColStyle8 21 2 4" xfId="48383"/>
    <cellStyle name="ColStyle8 21 2 4 2" xfId="48384"/>
    <cellStyle name="ColStyle8 21 2 4 3" xfId="48385"/>
    <cellStyle name="ColStyle8 21 2 5" xfId="48386"/>
    <cellStyle name="ColStyle8 21 2 5 2" xfId="48387"/>
    <cellStyle name="ColStyle8 21 2 6" xfId="48388"/>
    <cellStyle name="ColStyle8 21 2 7" xfId="48389"/>
    <cellStyle name="ColStyle8 21 20" xfId="48390"/>
    <cellStyle name="ColStyle8 21 20 2" xfId="48391"/>
    <cellStyle name="ColStyle8 21 20 2 2" xfId="48392"/>
    <cellStyle name="ColStyle8 21 20 2 3" xfId="48393"/>
    <cellStyle name="ColStyle8 21 20 3" xfId="48394"/>
    <cellStyle name="ColStyle8 21 20 4" xfId="48395"/>
    <cellStyle name="ColStyle8 21 20 5" xfId="48396"/>
    <cellStyle name="ColStyle8 21 21" xfId="48397"/>
    <cellStyle name="ColStyle8 21 21 2" xfId="48398"/>
    <cellStyle name="ColStyle8 21 21 2 2" xfId="48399"/>
    <cellStyle name="ColStyle8 21 21 2 3" xfId="48400"/>
    <cellStyle name="ColStyle8 21 21 3" xfId="48401"/>
    <cellStyle name="ColStyle8 21 21 4" xfId="48402"/>
    <cellStyle name="ColStyle8 21 21 5" xfId="48403"/>
    <cellStyle name="ColStyle8 21 22" xfId="48404"/>
    <cellStyle name="ColStyle8 21 22 2" xfId="48405"/>
    <cellStyle name="ColStyle8 21 22 2 2" xfId="48406"/>
    <cellStyle name="ColStyle8 21 22 2 3" xfId="48407"/>
    <cellStyle name="ColStyle8 21 22 3" xfId="48408"/>
    <cellStyle name="ColStyle8 21 22 4" xfId="48409"/>
    <cellStyle name="ColStyle8 21 23" xfId="48410"/>
    <cellStyle name="ColStyle8 21 23 2" xfId="48411"/>
    <cellStyle name="ColStyle8 21 23 3" xfId="48412"/>
    <cellStyle name="ColStyle8 21 24" xfId="48413"/>
    <cellStyle name="ColStyle8 21 24 2" xfId="48414"/>
    <cellStyle name="ColStyle8 21 24 3" xfId="48415"/>
    <cellStyle name="ColStyle8 21 25" xfId="48416"/>
    <cellStyle name="ColStyle8 21 25 2" xfId="48417"/>
    <cellStyle name="ColStyle8 21 25 3" xfId="48418"/>
    <cellStyle name="ColStyle8 21 26" xfId="48419"/>
    <cellStyle name="ColStyle8 21 27" xfId="48420"/>
    <cellStyle name="ColStyle8 21 28" xfId="48421"/>
    <cellStyle name="ColStyle8 21 3" xfId="48422"/>
    <cellStyle name="ColStyle8 21 3 2" xfId="48423"/>
    <cellStyle name="ColStyle8 21 3 2 2" xfId="48424"/>
    <cellStyle name="ColStyle8 21 3 2 2 2" xfId="48425"/>
    <cellStyle name="ColStyle8 21 3 2 2 3" xfId="48426"/>
    <cellStyle name="ColStyle8 21 3 2 3" xfId="48427"/>
    <cellStyle name="ColStyle8 21 3 2 4" xfId="48428"/>
    <cellStyle name="ColStyle8 21 3 3" xfId="48429"/>
    <cellStyle name="ColStyle8 21 3 3 2" xfId="48430"/>
    <cellStyle name="ColStyle8 21 3 3 3" xfId="48431"/>
    <cellStyle name="ColStyle8 21 3 4" xfId="48432"/>
    <cellStyle name="ColStyle8 21 3 5" xfId="48433"/>
    <cellStyle name="ColStyle8 21 3 6" xfId="48434"/>
    <cellStyle name="ColStyle8 21 4" xfId="48435"/>
    <cellStyle name="ColStyle8 21 4 2" xfId="48436"/>
    <cellStyle name="ColStyle8 21 4 2 2" xfId="48437"/>
    <cellStyle name="ColStyle8 21 4 2 3" xfId="48438"/>
    <cellStyle name="ColStyle8 21 4 3" xfId="48439"/>
    <cellStyle name="ColStyle8 21 4 4" xfId="48440"/>
    <cellStyle name="ColStyle8 21 4 5" xfId="48441"/>
    <cellStyle name="ColStyle8 21 5" xfId="48442"/>
    <cellStyle name="ColStyle8 21 5 2" xfId="48443"/>
    <cellStyle name="ColStyle8 21 5 2 2" xfId="48444"/>
    <cellStyle name="ColStyle8 21 5 2 3" xfId="48445"/>
    <cellStyle name="ColStyle8 21 5 3" xfId="48446"/>
    <cellStyle name="ColStyle8 21 5 4" xfId="48447"/>
    <cellStyle name="ColStyle8 21 5 5" xfId="48448"/>
    <cellStyle name="ColStyle8 21 6" xfId="48449"/>
    <cellStyle name="ColStyle8 21 6 2" xfId="48450"/>
    <cellStyle name="ColStyle8 21 6 2 2" xfId="48451"/>
    <cellStyle name="ColStyle8 21 6 2 3" xfId="48452"/>
    <cellStyle name="ColStyle8 21 6 3" xfId="48453"/>
    <cellStyle name="ColStyle8 21 6 4" xfId="48454"/>
    <cellStyle name="ColStyle8 21 6 5" xfId="48455"/>
    <cellStyle name="ColStyle8 21 7" xfId="48456"/>
    <cellStyle name="ColStyle8 21 7 2" xfId="48457"/>
    <cellStyle name="ColStyle8 21 7 2 2" xfId="48458"/>
    <cellStyle name="ColStyle8 21 7 2 3" xfId="48459"/>
    <cellStyle name="ColStyle8 21 7 3" xfId="48460"/>
    <cellStyle name="ColStyle8 21 7 4" xfId="48461"/>
    <cellStyle name="ColStyle8 21 7 5" xfId="48462"/>
    <cellStyle name="ColStyle8 21 8" xfId="48463"/>
    <cellStyle name="ColStyle8 21 8 2" xfId="48464"/>
    <cellStyle name="ColStyle8 21 8 2 2" xfId="48465"/>
    <cellStyle name="ColStyle8 21 8 2 3" xfId="48466"/>
    <cellStyle name="ColStyle8 21 8 3" xfId="48467"/>
    <cellStyle name="ColStyle8 21 8 4" xfId="48468"/>
    <cellStyle name="ColStyle8 21 8 5" xfId="48469"/>
    <cellStyle name="ColStyle8 21 9" xfId="48470"/>
    <cellStyle name="ColStyle8 21 9 2" xfId="48471"/>
    <cellStyle name="ColStyle8 21 9 2 2" xfId="48472"/>
    <cellStyle name="ColStyle8 21 9 2 3" xfId="48473"/>
    <cellStyle name="ColStyle8 21 9 3" xfId="48474"/>
    <cellStyle name="ColStyle8 21 9 4" xfId="48475"/>
    <cellStyle name="ColStyle8 21 9 5" xfId="48476"/>
    <cellStyle name="ColStyle8 22" xfId="48477"/>
    <cellStyle name="ColStyle8 22 10" xfId="48478"/>
    <cellStyle name="ColStyle8 22 10 2" xfId="48479"/>
    <cellStyle name="ColStyle8 22 10 2 2" xfId="48480"/>
    <cellStyle name="ColStyle8 22 10 2 3" xfId="48481"/>
    <cellStyle name="ColStyle8 22 10 3" xfId="48482"/>
    <cellStyle name="ColStyle8 22 10 4" xfId="48483"/>
    <cellStyle name="ColStyle8 22 10 5" xfId="48484"/>
    <cellStyle name="ColStyle8 22 11" xfId="48485"/>
    <cellStyle name="ColStyle8 22 11 2" xfId="48486"/>
    <cellStyle name="ColStyle8 22 11 2 2" xfId="48487"/>
    <cellStyle name="ColStyle8 22 11 2 3" xfId="48488"/>
    <cellStyle name="ColStyle8 22 11 3" xfId="48489"/>
    <cellStyle name="ColStyle8 22 11 4" xfId="48490"/>
    <cellStyle name="ColStyle8 22 11 5" xfId="48491"/>
    <cellStyle name="ColStyle8 22 12" xfId="48492"/>
    <cellStyle name="ColStyle8 22 12 2" xfId="48493"/>
    <cellStyle name="ColStyle8 22 12 2 2" xfId="48494"/>
    <cellStyle name="ColStyle8 22 12 2 3" xfId="48495"/>
    <cellStyle name="ColStyle8 22 12 3" xfId="48496"/>
    <cellStyle name="ColStyle8 22 12 4" xfId="48497"/>
    <cellStyle name="ColStyle8 22 12 5" xfId="48498"/>
    <cellStyle name="ColStyle8 22 13" xfId="48499"/>
    <cellStyle name="ColStyle8 22 13 2" xfId="48500"/>
    <cellStyle name="ColStyle8 22 13 2 2" xfId="48501"/>
    <cellStyle name="ColStyle8 22 13 2 3" xfId="48502"/>
    <cellStyle name="ColStyle8 22 13 3" xfId="48503"/>
    <cellStyle name="ColStyle8 22 13 4" xfId="48504"/>
    <cellStyle name="ColStyle8 22 13 5" xfId="48505"/>
    <cellStyle name="ColStyle8 22 14" xfId="48506"/>
    <cellStyle name="ColStyle8 22 14 2" xfId="48507"/>
    <cellStyle name="ColStyle8 22 14 2 2" xfId="48508"/>
    <cellStyle name="ColStyle8 22 14 2 3" xfId="48509"/>
    <cellStyle name="ColStyle8 22 14 3" xfId="48510"/>
    <cellStyle name="ColStyle8 22 14 4" xfId="48511"/>
    <cellStyle name="ColStyle8 22 14 5" xfId="48512"/>
    <cellStyle name="ColStyle8 22 15" xfId="48513"/>
    <cellStyle name="ColStyle8 22 15 2" xfId="48514"/>
    <cellStyle name="ColStyle8 22 15 2 2" xfId="48515"/>
    <cellStyle name="ColStyle8 22 15 2 3" xfId="48516"/>
    <cellStyle name="ColStyle8 22 15 3" xfId="48517"/>
    <cellStyle name="ColStyle8 22 15 4" xfId="48518"/>
    <cellStyle name="ColStyle8 22 15 5" xfId="48519"/>
    <cellStyle name="ColStyle8 22 16" xfId="48520"/>
    <cellStyle name="ColStyle8 22 16 2" xfId="48521"/>
    <cellStyle name="ColStyle8 22 16 2 2" xfId="48522"/>
    <cellStyle name="ColStyle8 22 16 2 3" xfId="48523"/>
    <cellStyle name="ColStyle8 22 16 3" xfId="48524"/>
    <cellStyle name="ColStyle8 22 16 4" xfId="48525"/>
    <cellStyle name="ColStyle8 22 16 5" xfId="48526"/>
    <cellStyle name="ColStyle8 22 17" xfId="48527"/>
    <cellStyle name="ColStyle8 22 17 2" xfId="48528"/>
    <cellStyle name="ColStyle8 22 17 2 2" xfId="48529"/>
    <cellStyle name="ColStyle8 22 17 2 3" xfId="48530"/>
    <cellStyle name="ColStyle8 22 17 3" xfId="48531"/>
    <cellStyle name="ColStyle8 22 17 4" xfId="48532"/>
    <cellStyle name="ColStyle8 22 17 5" xfId="48533"/>
    <cellStyle name="ColStyle8 22 18" xfId="48534"/>
    <cellStyle name="ColStyle8 22 18 2" xfId="48535"/>
    <cellStyle name="ColStyle8 22 18 2 2" xfId="48536"/>
    <cellStyle name="ColStyle8 22 18 2 3" xfId="48537"/>
    <cellStyle name="ColStyle8 22 18 3" xfId="48538"/>
    <cellStyle name="ColStyle8 22 18 4" xfId="48539"/>
    <cellStyle name="ColStyle8 22 18 5" xfId="48540"/>
    <cellStyle name="ColStyle8 22 19" xfId="48541"/>
    <cellStyle name="ColStyle8 22 19 2" xfId="48542"/>
    <cellStyle name="ColStyle8 22 19 2 2" xfId="48543"/>
    <cellStyle name="ColStyle8 22 19 2 3" xfId="48544"/>
    <cellStyle name="ColStyle8 22 19 3" xfId="48545"/>
    <cellStyle name="ColStyle8 22 19 4" xfId="48546"/>
    <cellStyle name="ColStyle8 22 19 5" xfId="48547"/>
    <cellStyle name="ColStyle8 22 2" xfId="48548"/>
    <cellStyle name="ColStyle8 22 2 2" xfId="48549"/>
    <cellStyle name="ColStyle8 22 2 2 2" xfId="48550"/>
    <cellStyle name="ColStyle8 22 2 2 2 2" xfId="48551"/>
    <cellStyle name="ColStyle8 22 2 2 2 3" xfId="48552"/>
    <cellStyle name="ColStyle8 22 2 2 3" xfId="48553"/>
    <cellStyle name="ColStyle8 22 2 2 4" xfId="48554"/>
    <cellStyle name="ColStyle8 22 2 3" xfId="48555"/>
    <cellStyle name="ColStyle8 22 2 3 2" xfId="48556"/>
    <cellStyle name="ColStyle8 22 2 3 2 2" xfId="48557"/>
    <cellStyle name="ColStyle8 22 2 3 2 3" xfId="48558"/>
    <cellStyle name="ColStyle8 22 2 3 3" xfId="48559"/>
    <cellStyle name="ColStyle8 22 2 3 4" xfId="48560"/>
    <cellStyle name="ColStyle8 22 2 4" xfId="48561"/>
    <cellStyle name="ColStyle8 22 2 4 2" xfId="48562"/>
    <cellStyle name="ColStyle8 22 2 4 3" xfId="48563"/>
    <cellStyle name="ColStyle8 22 2 5" xfId="48564"/>
    <cellStyle name="ColStyle8 22 2 5 2" xfId="48565"/>
    <cellStyle name="ColStyle8 22 2 6" xfId="48566"/>
    <cellStyle name="ColStyle8 22 2 7" xfId="48567"/>
    <cellStyle name="ColStyle8 22 20" xfId="48568"/>
    <cellStyle name="ColStyle8 22 20 2" xfId="48569"/>
    <cellStyle name="ColStyle8 22 20 2 2" xfId="48570"/>
    <cellStyle name="ColStyle8 22 20 2 3" xfId="48571"/>
    <cellStyle name="ColStyle8 22 20 3" xfId="48572"/>
    <cellStyle name="ColStyle8 22 20 4" xfId="48573"/>
    <cellStyle name="ColStyle8 22 20 5" xfId="48574"/>
    <cellStyle name="ColStyle8 22 21" xfId="48575"/>
    <cellStyle name="ColStyle8 22 21 2" xfId="48576"/>
    <cellStyle name="ColStyle8 22 21 2 2" xfId="48577"/>
    <cellStyle name="ColStyle8 22 21 2 3" xfId="48578"/>
    <cellStyle name="ColStyle8 22 21 3" xfId="48579"/>
    <cellStyle name="ColStyle8 22 21 4" xfId="48580"/>
    <cellStyle name="ColStyle8 22 21 5" xfId="48581"/>
    <cellStyle name="ColStyle8 22 22" xfId="48582"/>
    <cellStyle name="ColStyle8 22 22 2" xfId="48583"/>
    <cellStyle name="ColStyle8 22 22 2 2" xfId="48584"/>
    <cellStyle name="ColStyle8 22 22 2 3" xfId="48585"/>
    <cellStyle name="ColStyle8 22 22 3" xfId="48586"/>
    <cellStyle name="ColStyle8 22 22 4" xfId="48587"/>
    <cellStyle name="ColStyle8 22 23" xfId="48588"/>
    <cellStyle name="ColStyle8 22 23 2" xfId="48589"/>
    <cellStyle name="ColStyle8 22 23 3" xfId="48590"/>
    <cellStyle name="ColStyle8 22 24" xfId="48591"/>
    <cellStyle name="ColStyle8 22 24 2" xfId="48592"/>
    <cellStyle name="ColStyle8 22 24 3" xfId="48593"/>
    <cellStyle name="ColStyle8 22 25" xfId="48594"/>
    <cellStyle name="ColStyle8 22 25 2" xfId="48595"/>
    <cellStyle name="ColStyle8 22 25 3" xfId="48596"/>
    <cellStyle name="ColStyle8 22 26" xfId="48597"/>
    <cellStyle name="ColStyle8 22 27" xfId="48598"/>
    <cellStyle name="ColStyle8 22 28" xfId="48599"/>
    <cellStyle name="ColStyle8 22 3" xfId="48600"/>
    <cellStyle name="ColStyle8 22 3 2" xfId="48601"/>
    <cellStyle name="ColStyle8 22 3 2 2" xfId="48602"/>
    <cellStyle name="ColStyle8 22 3 2 2 2" xfId="48603"/>
    <cellStyle name="ColStyle8 22 3 2 2 3" xfId="48604"/>
    <cellStyle name="ColStyle8 22 3 2 3" xfId="48605"/>
    <cellStyle name="ColStyle8 22 3 2 4" xfId="48606"/>
    <cellStyle name="ColStyle8 22 3 3" xfId="48607"/>
    <cellStyle name="ColStyle8 22 3 3 2" xfId="48608"/>
    <cellStyle name="ColStyle8 22 3 3 3" xfId="48609"/>
    <cellStyle name="ColStyle8 22 3 4" xfId="48610"/>
    <cellStyle name="ColStyle8 22 3 5" xfId="48611"/>
    <cellStyle name="ColStyle8 22 3 6" xfId="48612"/>
    <cellStyle name="ColStyle8 22 4" xfId="48613"/>
    <cellStyle name="ColStyle8 22 4 2" xfId="48614"/>
    <cellStyle name="ColStyle8 22 4 2 2" xfId="48615"/>
    <cellStyle name="ColStyle8 22 4 2 3" xfId="48616"/>
    <cellStyle name="ColStyle8 22 4 3" xfId="48617"/>
    <cellStyle name="ColStyle8 22 4 4" xfId="48618"/>
    <cellStyle name="ColStyle8 22 4 5" xfId="48619"/>
    <cellStyle name="ColStyle8 22 5" xfId="48620"/>
    <cellStyle name="ColStyle8 22 5 2" xfId="48621"/>
    <cellStyle name="ColStyle8 22 5 2 2" xfId="48622"/>
    <cellStyle name="ColStyle8 22 5 2 3" xfId="48623"/>
    <cellStyle name="ColStyle8 22 5 3" xfId="48624"/>
    <cellStyle name="ColStyle8 22 5 4" xfId="48625"/>
    <cellStyle name="ColStyle8 22 5 5" xfId="48626"/>
    <cellStyle name="ColStyle8 22 6" xfId="48627"/>
    <cellStyle name="ColStyle8 22 6 2" xfId="48628"/>
    <cellStyle name="ColStyle8 22 6 2 2" xfId="48629"/>
    <cellStyle name="ColStyle8 22 6 2 3" xfId="48630"/>
    <cellStyle name="ColStyle8 22 6 3" xfId="48631"/>
    <cellStyle name="ColStyle8 22 6 4" xfId="48632"/>
    <cellStyle name="ColStyle8 22 6 5" xfId="48633"/>
    <cellStyle name="ColStyle8 22 7" xfId="48634"/>
    <cellStyle name="ColStyle8 22 7 2" xfId="48635"/>
    <cellStyle name="ColStyle8 22 7 2 2" xfId="48636"/>
    <cellStyle name="ColStyle8 22 7 2 3" xfId="48637"/>
    <cellStyle name="ColStyle8 22 7 3" xfId="48638"/>
    <cellStyle name="ColStyle8 22 7 4" xfId="48639"/>
    <cellStyle name="ColStyle8 22 7 5" xfId="48640"/>
    <cellStyle name="ColStyle8 22 8" xfId="48641"/>
    <cellStyle name="ColStyle8 22 8 2" xfId="48642"/>
    <cellStyle name="ColStyle8 22 8 2 2" xfId="48643"/>
    <cellStyle name="ColStyle8 22 8 2 3" xfId="48644"/>
    <cellStyle name="ColStyle8 22 8 3" xfId="48645"/>
    <cellStyle name="ColStyle8 22 8 4" xfId="48646"/>
    <cellStyle name="ColStyle8 22 8 5" xfId="48647"/>
    <cellStyle name="ColStyle8 22 9" xfId="48648"/>
    <cellStyle name="ColStyle8 22 9 2" xfId="48649"/>
    <cellStyle name="ColStyle8 22 9 2 2" xfId="48650"/>
    <cellStyle name="ColStyle8 22 9 2 3" xfId="48651"/>
    <cellStyle name="ColStyle8 22 9 3" xfId="48652"/>
    <cellStyle name="ColStyle8 22 9 4" xfId="48653"/>
    <cellStyle name="ColStyle8 22 9 5" xfId="48654"/>
    <cellStyle name="ColStyle8 23" xfId="48655"/>
    <cellStyle name="ColStyle8 23 2" xfId="48656"/>
    <cellStyle name="ColStyle8 23 2 2" xfId="48657"/>
    <cellStyle name="ColStyle8 23 2 2 2" xfId="48658"/>
    <cellStyle name="ColStyle8 23 2 2 2 2" xfId="48659"/>
    <cellStyle name="ColStyle8 23 2 2 2 3" xfId="48660"/>
    <cellStyle name="ColStyle8 23 2 2 3" xfId="48661"/>
    <cellStyle name="ColStyle8 23 2 2 4" xfId="48662"/>
    <cellStyle name="ColStyle8 23 2 3" xfId="48663"/>
    <cellStyle name="ColStyle8 23 2 3 2" xfId="48664"/>
    <cellStyle name="ColStyle8 23 2 3 3" xfId="48665"/>
    <cellStyle name="ColStyle8 23 2 4" xfId="48666"/>
    <cellStyle name="ColStyle8 23 2 4 2" xfId="48667"/>
    <cellStyle name="ColStyle8 23 2 5" xfId="48668"/>
    <cellStyle name="ColStyle8 23 3" xfId="48669"/>
    <cellStyle name="ColStyle8 23 3 2" xfId="48670"/>
    <cellStyle name="ColStyle8 23 3 2 2" xfId="48671"/>
    <cellStyle name="ColStyle8 23 3 2 3" xfId="48672"/>
    <cellStyle name="ColStyle8 23 3 3" xfId="48673"/>
    <cellStyle name="ColStyle8 23 3 4" xfId="48674"/>
    <cellStyle name="ColStyle8 23 4" xfId="48675"/>
    <cellStyle name="ColStyle8 23 5" xfId="48676"/>
    <cellStyle name="ColStyle8 23 5 2" xfId="48677"/>
    <cellStyle name="ColStyle8 23 5 3" xfId="48678"/>
    <cellStyle name="ColStyle8 23 6" xfId="48679"/>
    <cellStyle name="ColStyle8 23 6 2" xfId="48680"/>
    <cellStyle name="ColStyle8 23 6 3" xfId="48681"/>
    <cellStyle name="ColStyle8 23 7" xfId="48682"/>
    <cellStyle name="ColStyle8 23 7 2" xfId="48683"/>
    <cellStyle name="ColStyle8 23 7 3" xfId="48684"/>
    <cellStyle name="ColStyle8 23 8" xfId="48685"/>
    <cellStyle name="ColStyle8 23 9" xfId="48686"/>
    <cellStyle name="ColStyle8 24" xfId="48687"/>
    <cellStyle name="ColStyle8 24 2" xfId="48688"/>
    <cellStyle name="ColStyle8 24 2 2" xfId="48689"/>
    <cellStyle name="ColStyle8 24 2 2 2" xfId="48690"/>
    <cellStyle name="ColStyle8 24 2 2 2 2" xfId="48691"/>
    <cellStyle name="ColStyle8 24 2 2 2 3" xfId="48692"/>
    <cellStyle name="ColStyle8 24 2 2 3" xfId="48693"/>
    <cellStyle name="ColStyle8 24 2 2 4" xfId="48694"/>
    <cellStyle name="ColStyle8 24 2 3" xfId="48695"/>
    <cellStyle name="ColStyle8 24 2 3 2" xfId="48696"/>
    <cellStyle name="ColStyle8 24 2 3 3" xfId="48697"/>
    <cellStyle name="ColStyle8 24 2 4" xfId="48698"/>
    <cellStyle name="ColStyle8 24 2 4 2" xfId="48699"/>
    <cellStyle name="ColStyle8 24 2 5" xfId="48700"/>
    <cellStyle name="ColStyle8 24 3" xfId="48701"/>
    <cellStyle name="ColStyle8 24 3 2" xfId="48702"/>
    <cellStyle name="ColStyle8 24 3 2 2" xfId="48703"/>
    <cellStyle name="ColStyle8 24 3 2 3" xfId="48704"/>
    <cellStyle name="ColStyle8 24 3 3" xfId="48705"/>
    <cellStyle name="ColStyle8 24 3 4" xfId="48706"/>
    <cellStyle name="ColStyle8 24 4" xfId="48707"/>
    <cellStyle name="ColStyle8 24 5" xfId="48708"/>
    <cellStyle name="ColStyle8 24 5 2" xfId="48709"/>
    <cellStyle name="ColStyle8 24 5 3" xfId="48710"/>
    <cellStyle name="ColStyle8 24 6" xfId="48711"/>
    <cellStyle name="ColStyle8 24 6 2" xfId="48712"/>
    <cellStyle name="ColStyle8 24 6 3" xfId="48713"/>
    <cellStyle name="ColStyle8 24 7" xfId="48714"/>
    <cellStyle name="ColStyle8 24 7 2" xfId="48715"/>
    <cellStyle name="ColStyle8 24 7 3" xfId="48716"/>
    <cellStyle name="ColStyle8 24 8" xfId="48717"/>
    <cellStyle name="ColStyle8 24 9" xfId="48718"/>
    <cellStyle name="ColStyle8 25" xfId="48719"/>
    <cellStyle name="ColStyle8 25 2" xfId="48720"/>
    <cellStyle name="ColStyle8 25 2 2" xfId="48721"/>
    <cellStyle name="ColStyle8 25 2 2 2" xfId="48722"/>
    <cellStyle name="ColStyle8 25 2 2 2 2" xfId="48723"/>
    <cellStyle name="ColStyle8 25 2 2 2 3" xfId="48724"/>
    <cellStyle name="ColStyle8 25 2 2 3" xfId="48725"/>
    <cellStyle name="ColStyle8 25 2 2 4" xfId="48726"/>
    <cellStyle name="ColStyle8 25 2 3" xfId="48727"/>
    <cellStyle name="ColStyle8 25 2 3 2" xfId="48728"/>
    <cellStyle name="ColStyle8 25 2 3 3" xfId="48729"/>
    <cellStyle name="ColStyle8 25 2 4" xfId="48730"/>
    <cellStyle name="ColStyle8 25 2 4 2" xfId="48731"/>
    <cellStyle name="ColStyle8 25 2 5" xfId="48732"/>
    <cellStyle name="ColStyle8 25 3" xfId="48733"/>
    <cellStyle name="ColStyle8 25 3 2" xfId="48734"/>
    <cellStyle name="ColStyle8 25 3 2 2" xfId="48735"/>
    <cellStyle name="ColStyle8 25 3 2 3" xfId="48736"/>
    <cellStyle name="ColStyle8 25 3 3" xfId="48737"/>
    <cellStyle name="ColStyle8 25 3 4" xfId="48738"/>
    <cellStyle name="ColStyle8 25 4" xfId="48739"/>
    <cellStyle name="ColStyle8 25 5" xfId="48740"/>
    <cellStyle name="ColStyle8 25 5 2" xfId="48741"/>
    <cellStyle name="ColStyle8 25 5 3" xfId="48742"/>
    <cellStyle name="ColStyle8 25 6" xfId="48743"/>
    <cellStyle name="ColStyle8 25 6 2" xfId="48744"/>
    <cellStyle name="ColStyle8 25 6 3" xfId="48745"/>
    <cellStyle name="ColStyle8 25 7" xfId="48746"/>
    <cellStyle name="ColStyle8 25 7 2" xfId="48747"/>
    <cellStyle name="ColStyle8 25 7 3" xfId="48748"/>
    <cellStyle name="ColStyle8 25 8" xfId="48749"/>
    <cellStyle name="ColStyle8 25 9" xfId="48750"/>
    <cellStyle name="ColStyle8 26" xfId="48751"/>
    <cellStyle name="ColStyle8 26 2" xfId="48752"/>
    <cellStyle name="ColStyle8 26 2 2" xfId="48753"/>
    <cellStyle name="ColStyle8 26 2 2 2" xfId="48754"/>
    <cellStyle name="ColStyle8 26 2 2 2 2" xfId="48755"/>
    <cellStyle name="ColStyle8 26 2 2 2 3" xfId="48756"/>
    <cellStyle name="ColStyle8 26 2 2 3" xfId="48757"/>
    <cellStyle name="ColStyle8 26 2 2 4" xfId="48758"/>
    <cellStyle name="ColStyle8 26 2 3" xfId="48759"/>
    <cellStyle name="ColStyle8 26 2 3 2" xfId="48760"/>
    <cellStyle name="ColStyle8 26 2 3 3" xfId="48761"/>
    <cellStyle name="ColStyle8 26 2 4" xfId="48762"/>
    <cellStyle name="ColStyle8 26 2 4 2" xfId="48763"/>
    <cellStyle name="ColStyle8 26 2 5" xfId="48764"/>
    <cellStyle name="ColStyle8 26 3" xfId="48765"/>
    <cellStyle name="ColStyle8 26 3 2" xfId="48766"/>
    <cellStyle name="ColStyle8 26 3 2 2" xfId="48767"/>
    <cellStyle name="ColStyle8 26 3 2 3" xfId="48768"/>
    <cellStyle name="ColStyle8 26 3 3" xfId="48769"/>
    <cellStyle name="ColStyle8 26 3 4" xfId="48770"/>
    <cellStyle name="ColStyle8 26 4" xfId="48771"/>
    <cellStyle name="ColStyle8 26 5" xfId="48772"/>
    <cellStyle name="ColStyle8 26 5 2" xfId="48773"/>
    <cellStyle name="ColStyle8 26 5 3" xfId="48774"/>
    <cellStyle name="ColStyle8 26 6" xfId="48775"/>
    <cellStyle name="ColStyle8 26 6 2" xfId="48776"/>
    <cellStyle name="ColStyle8 26 7" xfId="48777"/>
    <cellStyle name="ColStyle8 27" xfId="48778"/>
    <cellStyle name="ColStyle8 27 2" xfId="48779"/>
    <cellStyle name="ColStyle8 27 2 2" xfId="48780"/>
    <cellStyle name="ColStyle8 27 2 2 2" xfId="48781"/>
    <cellStyle name="ColStyle8 27 2 2 2 2" xfId="48782"/>
    <cellStyle name="ColStyle8 27 2 2 2 3" xfId="48783"/>
    <cellStyle name="ColStyle8 27 2 2 3" xfId="48784"/>
    <cellStyle name="ColStyle8 27 2 2 4" xfId="48785"/>
    <cellStyle name="ColStyle8 27 2 3" xfId="48786"/>
    <cellStyle name="ColStyle8 27 2 3 2" xfId="48787"/>
    <cellStyle name="ColStyle8 27 2 3 3" xfId="48788"/>
    <cellStyle name="ColStyle8 27 2 4" xfId="48789"/>
    <cellStyle name="ColStyle8 27 2 4 2" xfId="48790"/>
    <cellStyle name="ColStyle8 27 2 5" xfId="48791"/>
    <cellStyle name="ColStyle8 27 3" xfId="48792"/>
    <cellStyle name="ColStyle8 27 3 2" xfId="48793"/>
    <cellStyle name="ColStyle8 27 3 2 2" xfId="48794"/>
    <cellStyle name="ColStyle8 27 3 2 3" xfId="48795"/>
    <cellStyle name="ColStyle8 27 3 3" xfId="48796"/>
    <cellStyle name="ColStyle8 27 3 4" xfId="48797"/>
    <cellStyle name="ColStyle8 27 4" xfId="48798"/>
    <cellStyle name="ColStyle8 27 5" xfId="48799"/>
    <cellStyle name="ColStyle8 27 5 2" xfId="48800"/>
    <cellStyle name="ColStyle8 27 5 3" xfId="48801"/>
    <cellStyle name="ColStyle8 27 6" xfId="48802"/>
    <cellStyle name="ColStyle8 27 6 2" xfId="48803"/>
    <cellStyle name="ColStyle8 27 7" xfId="48804"/>
    <cellStyle name="ColStyle8 28" xfId="48805"/>
    <cellStyle name="ColStyle8 28 2" xfId="48806"/>
    <cellStyle name="ColStyle8 28 2 2" xfId="48807"/>
    <cellStyle name="ColStyle8 28 2 2 2" xfId="48808"/>
    <cellStyle name="ColStyle8 28 2 2 2 2" xfId="48809"/>
    <cellStyle name="ColStyle8 28 2 2 2 3" xfId="48810"/>
    <cellStyle name="ColStyle8 28 2 2 3" xfId="48811"/>
    <cellStyle name="ColStyle8 28 2 2 4" xfId="48812"/>
    <cellStyle name="ColStyle8 28 2 3" xfId="48813"/>
    <cellStyle name="ColStyle8 28 2 3 2" xfId="48814"/>
    <cellStyle name="ColStyle8 28 2 3 3" xfId="48815"/>
    <cellStyle name="ColStyle8 28 2 4" xfId="48816"/>
    <cellStyle name="ColStyle8 28 2 4 2" xfId="48817"/>
    <cellStyle name="ColStyle8 28 2 5" xfId="48818"/>
    <cellStyle name="ColStyle8 28 3" xfId="48819"/>
    <cellStyle name="ColStyle8 28 3 2" xfId="48820"/>
    <cellStyle name="ColStyle8 28 3 2 2" xfId="48821"/>
    <cellStyle name="ColStyle8 28 3 2 3" xfId="48822"/>
    <cellStyle name="ColStyle8 28 3 3" xfId="48823"/>
    <cellStyle name="ColStyle8 28 3 4" xfId="48824"/>
    <cellStyle name="ColStyle8 28 4" xfId="48825"/>
    <cellStyle name="ColStyle8 28 5" xfId="48826"/>
    <cellStyle name="ColStyle8 28 5 2" xfId="48827"/>
    <cellStyle name="ColStyle8 28 5 3" xfId="48828"/>
    <cellStyle name="ColStyle8 28 6" xfId="48829"/>
    <cellStyle name="ColStyle8 28 6 2" xfId="48830"/>
    <cellStyle name="ColStyle8 28 7" xfId="48831"/>
    <cellStyle name="ColStyle8 29" xfId="48832"/>
    <cellStyle name="ColStyle8 29 2" xfId="48833"/>
    <cellStyle name="ColStyle8 29 2 2" xfId="48834"/>
    <cellStyle name="ColStyle8 29 2 2 2" xfId="48835"/>
    <cellStyle name="ColStyle8 29 2 2 2 2" xfId="48836"/>
    <cellStyle name="ColStyle8 29 2 2 2 3" xfId="48837"/>
    <cellStyle name="ColStyle8 29 2 2 3" xfId="48838"/>
    <cellStyle name="ColStyle8 29 2 2 4" xfId="48839"/>
    <cellStyle name="ColStyle8 29 2 3" xfId="48840"/>
    <cellStyle name="ColStyle8 29 2 3 2" xfId="48841"/>
    <cellStyle name="ColStyle8 29 2 3 3" xfId="48842"/>
    <cellStyle name="ColStyle8 29 2 4" xfId="48843"/>
    <cellStyle name="ColStyle8 29 2 4 2" xfId="48844"/>
    <cellStyle name="ColStyle8 29 2 5" xfId="48845"/>
    <cellStyle name="ColStyle8 29 3" xfId="48846"/>
    <cellStyle name="ColStyle8 29 3 2" xfId="48847"/>
    <cellStyle name="ColStyle8 29 3 2 2" xfId="48848"/>
    <cellStyle name="ColStyle8 29 3 2 3" xfId="48849"/>
    <cellStyle name="ColStyle8 29 3 3" xfId="48850"/>
    <cellStyle name="ColStyle8 29 3 4" xfId="48851"/>
    <cellStyle name="ColStyle8 29 4" xfId="48852"/>
    <cellStyle name="ColStyle8 29 4 2" xfId="48853"/>
    <cellStyle name="ColStyle8 29 4 2 2" xfId="48854"/>
    <cellStyle name="ColStyle8 29 4 2 3" xfId="48855"/>
    <cellStyle name="ColStyle8 29 4 3" xfId="48856"/>
    <cellStyle name="ColStyle8 29 4 4" xfId="48857"/>
    <cellStyle name="ColStyle8 29 5" xfId="48858"/>
    <cellStyle name="ColStyle8 29 5 2" xfId="48859"/>
    <cellStyle name="ColStyle8 29 5 3" xfId="48860"/>
    <cellStyle name="ColStyle8 29 6" xfId="48861"/>
    <cellStyle name="ColStyle8 29 6 2" xfId="48862"/>
    <cellStyle name="ColStyle8 29 7" xfId="48863"/>
    <cellStyle name="ColStyle8 29 8" xfId="48864"/>
    <cellStyle name="ColStyle8 3" xfId="48865"/>
    <cellStyle name="ColStyle8 3 10" xfId="48866"/>
    <cellStyle name="ColStyle8 3 10 2" xfId="48867"/>
    <cellStyle name="ColStyle8 3 10 2 2" xfId="48868"/>
    <cellStyle name="ColStyle8 3 10 2 3" xfId="48869"/>
    <cellStyle name="ColStyle8 3 10 3" xfId="48870"/>
    <cellStyle name="ColStyle8 3 10 4" xfId="48871"/>
    <cellStyle name="ColStyle8 3 10 5" xfId="48872"/>
    <cellStyle name="ColStyle8 3 11" xfId="48873"/>
    <cellStyle name="ColStyle8 3 11 2" xfId="48874"/>
    <cellStyle name="ColStyle8 3 11 2 2" xfId="48875"/>
    <cellStyle name="ColStyle8 3 11 2 3" xfId="48876"/>
    <cellStyle name="ColStyle8 3 11 3" xfId="48877"/>
    <cellStyle name="ColStyle8 3 11 4" xfId="48878"/>
    <cellStyle name="ColStyle8 3 11 5" xfId="48879"/>
    <cellStyle name="ColStyle8 3 12" xfId="48880"/>
    <cellStyle name="ColStyle8 3 12 2" xfId="48881"/>
    <cellStyle name="ColStyle8 3 12 2 2" xfId="48882"/>
    <cellStyle name="ColStyle8 3 12 2 3" xfId="48883"/>
    <cellStyle name="ColStyle8 3 12 3" xfId="48884"/>
    <cellStyle name="ColStyle8 3 12 4" xfId="48885"/>
    <cellStyle name="ColStyle8 3 12 5" xfId="48886"/>
    <cellStyle name="ColStyle8 3 13" xfId="48887"/>
    <cellStyle name="ColStyle8 3 13 2" xfId="48888"/>
    <cellStyle name="ColStyle8 3 13 2 2" xfId="48889"/>
    <cellStyle name="ColStyle8 3 13 2 3" xfId="48890"/>
    <cellStyle name="ColStyle8 3 13 3" xfId="48891"/>
    <cellStyle name="ColStyle8 3 13 4" xfId="48892"/>
    <cellStyle name="ColStyle8 3 13 5" xfId="48893"/>
    <cellStyle name="ColStyle8 3 14" xfId="48894"/>
    <cellStyle name="ColStyle8 3 14 2" xfId="48895"/>
    <cellStyle name="ColStyle8 3 14 2 2" xfId="48896"/>
    <cellStyle name="ColStyle8 3 14 2 3" xfId="48897"/>
    <cellStyle name="ColStyle8 3 14 3" xfId="48898"/>
    <cellStyle name="ColStyle8 3 14 4" xfId="48899"/>
    <cellStyle name="ColStyle8 3 14 5" xfId="48900"/>
    <cellStyle name="ColStyle8 3 15" xfId="48901"/>
    <cellStyle name="ColStyle8 3 15 2" xfId="48902"/>
    <cellStyle name="ColStyle8 3 15 2 2" xfId="48903"/>
    <cellStyle name="ColStyle8 3 15 2 3" xfId="48904"/>
    <cellStyle name="ColStyle8 3 15 3" xfId="48905"/>
    <cellStyle name="ColStyle8 3 15 4" xfId="48906"/>
    <cellStyle name="ColStyle8 3 15 5" xfId="48907"/>
    <cellStyle name="ColStyle8 3 16" xfId="48908"/>
    <cellStyle name="ColStyle8 3 16 2" xfId="48909"/>
    <cellStyle name="ColStyle8 3 16 2 2" xfId="48910"/>
    <cellStyle name="ColStyle8 3 16 2 3" xfId="48911"/>
    <cellStyle name="ColStyle8 3 16 3" xfId="48912"/>
    <cellStyle name="ColStyle8 3 16 4" xfId="48913"/>
    <cellStyle name="ColStyle8 3 16 5" xfId="48914"/>
    <cellStyle name="ColStyle8 3 17" xfId="48915"/>
    <cellStyle name="ColStyle8 3 17 2" xfId="48916"/>
    <cellStyle name="ColStyle8 3 17 2 2" xfId="48917"/>
    <cellStyle name="ColStyle8 3 17 2 3" xfId="48918"/>
    <cellStyle name="ColStyle8 3 17 3" xfId="48919"/>
    <cellStyle name="ColStyle8 3 17 4" xfId="48920"/>
    <cellStyle name="ColStyle8 3 17 5" xfId="48921"/>
    <cellStyle name="ColStyle8 3 18" xfId="48922"/>
    <cellStyle name="ColStyle8 3 18 2" xfId="48923"/>
    <cellStyle name="ColStyle8 3 18 2 2" xfId="48924"/>
    <cellStyle name="ColStyle8 3 18 2 3" xfId="48925"/>
    <cellStyle name="ColStyle8 3 18 3" xfId="48926"/>
    <cellStyle name="ColStyle8 3 18 4" xfId="48927"/>
    <cellStyle name="ColStyle8 3 18 5" xfId="48928"/>
    <cellStyle name="ColStyle8 3 19" xfId="48929"/>
    <cellStyle name="ColStyle8 3 19 2" xfId="48930"/>
    <cellStyle name="ColStyle8 3 19 2 2" xfId="48931"/>
    <cellStyle name="ColStyle8 3 19 2 3" xfId="48932"/>
    <cellStyle name="ColStyle8 3 19 3" xfId="48933"/>
    <cellStyle name="ColStyle8 3 19 4" xfId="48934"/>
    <cellStyle name="ColStyle8 3 19 5" xfId="48935"/>
    <cellStyle name="ColStyle8 3 2" xfId="48936"/>
    <cellStyle name="ColStyle8 3 2 2" xfId="48937"/>
    <cellStyle name="ColStyle8 3 2 2 2" xfId="48938"/>
    <cellStyle name="ColStyle8 3 2 2 2 2" xfId="48939"/>
    <cellStyle name="ColStyle8 3 2 2 2 3" xfId="48940"/>
    <cellStyle name="ColStyle8 3 2 2 3" xfId="48941"/>
    <cellStyle name="ColStyle8 3 2 2 4" xfId="48942"/>
    <cellStyle name="ColStyle8 3 2 3" xfId="48943"/>
    <cellStyle name="ColStyle8 3 2 4" xfId="48944"/>
    <cellStyle name="ColStyle8 3 2 4 2" xfId="48945"/>
    <cellStyle name="ColStyle8 3 2 4 3" xfId="48946"/>
    <cellStyle name="ColStyle8 3 2 5" xfId="48947"/>
    <cellStyle name="ColStyle8 3 2 5 2" xfId="48948"/>
    <cellStyle name="ColStyle8 3 2 6" xfId="48949"/>
    <cellStyle name="ColStyle8 3 20" xfId="48950"/>
    <cellStyle name="ColStyle8 3 20 2" xfId="48951"/>
    <cellStyle name="ColStyle8 3 20 2 2" xfId="48952"/>
    <cellStyle name="ColStyle8 3 20 2 3" xfId="48953"/>
    <cellStyle name="ColStyle8 3 20 3" xfId="48954"/>
    <cellStyle name="ColStyle8 3 20 4" xfId="48955"/>
    <cellStyle name="ColStyle8 3 20 5" xfId="48956"/>
    <cellStyle name="ColStyle8 3 21" xfId="48957"/>
    <cellStyle name="ColStyle8 3 21 2" xfId="48958"/>
    <cellStyle name="ColStyle8 3 21 2 2" xfId="48959"/>
    <cellStyle name="ColStyle8 3 21 2 3" xfId="48960"/>
    <cellStyle name="ColStyle8 3 21 3" xfId="48961"/>
    <cellStyle name="ColStyle8 3 21 4" xfId="48962"/>
    <cellStyle name="ColStyle8 3 21 5" xfId="48963"/>
    <cellStyle name="ColStyle8 3 22" xfId="48964"/>
    <cellStyle name="ColStyle8 3 22 2" xfId="48965"/>
    <cellStyle name="ColStyle8 3 22 2 2" xfId="48966"/>
    <cellStyle name="ColStyle8 3 22 2 3" xfId="48967"/>
    <cellStyle name="ColStyle8 3 22 3" xfId="48968"/>
    <cellStyle name="ColStyle8 3 22 4" xfId="48969"/>
    <cellStyle name="ColStyle8 3 22 5" xfId="48970"/>
    <cellStyle name="ColStyle8 3 23" xfId="48971"/>
    <cellStyle name="ColStyle8 3 23 2" xfId="48972"/>
    <cellStyle name="ColStyle8 3 23 2 2" xfId="48973"/>
    <cellStyle name="ColStyle8 3 23 2 3" xfId="48974"/>
    <cellStyle name="ColStyle8 3 23 3" xfId="48975"/>
    <cellStyle name="ColStyle8 3 23 4" xfId="48976"/>
    <cellStyle name="ColStyle8 3 24" xfId="48977"/>
    <cellStyle name="ColStyle8 3 24 2" xfId="48978"/>
    <cellStyle name="ColStyle8 3 24 3" xfId="48979"/>
    <cellStyle name="ColStyle8 3 25" xfId="48980"/>
    <cellStyle name="ColStyle8 3 25 2" xfId="48981"/>
    <cellStyle name="ColStyle8 3 25 3" xfId="48982"/>
    <cellStyle name="ColStyle8 3 26" xfId="48983"/>
    <cellStyle name="ColStyle8 3 26 2" xfId="48984"/>
    <cellStyle name="ColStyle8 3 26 3" xfId="48985"/>
    <cellStyle name="ColStyle8 3 27" xfId="48986"/>
    <cellStyle name="ColStyle8 3 27 2" xfId="48987"/>
    <cellStyle name="ColStyle8 3 28" xfId="48988"/>
    <cellStyle name="ColStyle8 3 28 2" xfId="48989"/>
    <cellStyle name="ColStyle8 3 29" xfId="48990"/>
    <cellStyle name="ColStyle8 3 3" xfId="48991"/>
    <cellStyle name="ColStyle8 3 3 2" xfId="48992"/>
    <cellStyle name="ColStyle8 3 3 2 2" xfId="48993"/>
    <cellStyle name="ColStyle8 3 3 2 2 2" xfId="48994"/>
    <cellStyle name="ColStyle8 3 3 2 2 3" xfId="48995"/>
    <cellStyle name="ColStyle8 3 3 2 3" xfId="48996"/>
    <cellStyle name="ColStyle8 3 3 2 4" xfId="48997"/>
    <cellStyle name="ColStyle8 3 3 3" xfId="48998"/>
    <cellStyle name="ColStyle8 3 3 3 2" xfId="48999"/>
    <cellStyle name="ColStyle8 3 3 3 3" xfId="49000"/>
    <cellStyle name="ColStyle8 3 3 4" xfId="49001"/>
    <cellStyle name="ColStyle8 3 3 5" xfId="49002"/>
    <cellStyle name="ColStyle8 3 3 6" xfId="49003"/>
    <cellStyle name="ColStyle8 3 30" xfId="49004"/>
    <cellStyle name="ColStyle8 3 31" xfId="49005"/>
    <cellStyle name="ColStyle8 3 32" xfId="49006"/>
    <cellStyle name="ColStyle8 3 33" xfId="49007"/>
    <cellStyle name="ColStyle8 3 4" xfId="49008"/>
    <cellStyle name="ColStyle8 3 4 2" xfId="49009"/>
    <cellStyle name="ColStyle8 3 4 2 2" xfId="49010"/>
    <cellStyle name="ColStyle8 3 4 2 3" xfId="49011"/>
    <cellStyle name="ColStyle8 3 4 3" xfId="49012"/>
    <cellStyle name="ColStyle8 3 4 4" xfId="49013"/>
    <cellStyle name="ColStyle8 3 4 5" xfId="49014"/>
    <cellStyle name="ColStyle8 3 5" xfId="49015"/>
    <cellStyle name="ColStyle8 3 5 2" xfId="49016"/>
    <cellStyle name="ColStyle8 3 5 2 2" xfId="49017"/>
    <cellStyle name="ColStyle8 3 5 2 3" xfId="49018"/>
    <cellStyle name="ColStyle8 3 5 3" xfId="49019"/>
    <cellStyle name="ColStyle8 3 5 4" xfId="49020"/>
    <cellStyle name="ColStyle8 3 5 5" xfId="49021"/>
    <cellStyle name="ColStyle8 3 6" xfId="49022"/>
    <cellStyle name="ColStyle8 3 6 2" xfId="49023"/>
    <cellStyle name="ColStyle8 3 6 2 2" xfId="49024"/>
    <cellStyle name="ColStyle8 3 6 2 3" xfId="49025"/>
    <cellStyle name="ColStyle8 3 6 3" xfId="49026"/>
    <cellStyle name="ColStyle8 3 6 4" xfId="49027"/>
    <cellStyle name="ColStyle8 3 6 5" xfId="49028"/>
    <cellStyle name="ColStyle8 3 7" xfId="49029"/>
    <cellStyle name="ColStyle8 3 7 2" xfId="49030"/>
    <cellStyle name="ColStyle8 3 7 2 2" xfId="49031"/>
    <cellStyle name="ColStyle8 3 7 2 3" xfId="49032"/>
    <cellStyle name="ColStyle8 3 7 3" xfId="49033"/>
    <cellStyle name="ColStyle8 3 7 4" xfId="49034"/>
    <cellStyle name="ColStyle8 3 7 5" xfId="49035"/>
    <cellStyle name="ColStyle8 3 8" xfId="49036"/>
    <cellStyle name="ColStyle8 3 8 2" xfId="49037"/>
    <cellStyle name="ColStyle8 3 8 2 2" xfId="49038"/>
    <cellStyle name="ColStyle8 3 8 2 3" xfId="49039"/>
    <cellStyle name="ColStyle8 3 8 3" xfId="49040"/>
    <cellStyle name="ColStyle8 3 8 4" xfId="49041"/>
    <cellStyle name="ColStyle8 3 8 5" xfId="49042"/>
    <cellStyle name="ColStyle8 3 9" xfId="49043"/>
    <cellStyle name="ColStyle8 3 9 2" xfId="49044"/>
    <cellStyle name="ColStyle8 3 9 2 2" xfId="49045"/>
    <cellStyle name="ColStyle8 3 9 2 3" xfId="49046"/>
    <cellStyle name="ColStyle8 3 9 3" xfId="49047"/>
    <cellStyle name="ColStyle8 3 9 4" xfId="49048"/>
    <cellStyle name="ColStyle8 3 9 5" xfId="49049"/>
    <cellStyle name="ColStyle8 30" xfId="49050"/>
    <cellStyle name="ColStyle8 30 2" xfId="49051"/>
    <cellStyle name="ColStyle8 30 2 2" xfId="49052"/>
    <cellStyle name="ColStyle8 30 2 2 2" xfId="49053"/>
    <cellStyle name="ColStyle8 30 2 2 2 2" xfId="49054"/>
    <cellStyle name="ColStyle8 30 2 2 2 3" xfId="49055"/>
    <cellStyle name="ColStyle8 30 2 2 3" xfId="49056"/>
    <cellStyle name="ColStyle8 30 2 2 4" xfId="49057"/>
    <cellStyle name="ColStyle8 30 2 3" xfId="49058"/>
    <cellStyle name="ColStyle8 30 2 3 2" xfId="49059"/>
    <cellStyle name="ColStyle8 30 2 3 3" xfId="49060"/>
    <cellStyle name="ColStyle8 30 2 4" xfId="49061"/>
    <cellStyle name="ColStyle8 30 2 4 2" xfId="49062"/>
    <cellStyle name="ColStyle8 30 2 5" xfId="49063"/>
    <cellStyle name="ColStyle8 30 3" xfId="49064"/>
    <cellStyle name="ColStyle8 30 3 2" xfId="49065"/>
    <cellStyle name="ColStyle8 30 3 2 2" xfId="49066"/>
    <cellStyle name="ColStyle8 30 3 2 3" xfId="49067"/>
    <cellStyle name="ColStyle8 30 3 3" xfId="49068"/>
    <cellStyle name="ColStyle8 30 3 4" xfId="49069"/>
    <cellStyle name="ColStyle8 30 4" xfId="49070"/>
    <cellStyle name="ColStyle8 30 4 2" xfId="49071"/>
    <cellStyle name="ColStyle8 30 4 2 2" xfId="49072"/>
    <cellStyle name="ColStyle8 30 4 2 3" xfId="49073"/>
    <cellStyle name="ColStyle8 30 4 3" xfId="49074"/>
    <cellStyle name="ColStyle8 30 4 4" xfId="49075"/>
    <cellStyle name="ColStyle8 30 5" xfId="49076"/>
    <cellStyle name="ColStyle8 30 5 2" xfId="49077"/>
    <cellStyle name="ColStyle8 30 5 3" xfId="49078"/>
    <cellStyle name="ColStyle8 30 6" xfId="49079"/>
    <cellStyle name="ColStyle8 30 6 2" xfId="49080"/>
    <cellStyle name="ColStyle8 30 7" xfId="49081"/>
    <cellStyle name="ColStyle8 30 8" xfId="49082"/>
    <cellStyle name="ColStyle8 31" xfId="49083"/>
    <cellStyle name="ColStyle8 31 2" xfId="49084"/>
    <cellStyle name="ColStyle8 31 2 2" xfId="49085"/>
    <cellStyle name="ColStyle8 31 2 2 2" xfId="49086"/>
    <cellStyle name="ColStyle8 31 2 2 2 2" xfId="49087"/>
    <cellStyle name="ColStyle8 31 2 2 2 3" xfId="49088"/>
    <cellStyle name="ColStyle8 31 2 2 3" xfId="49089"/>
    <cellStyle name="ColStyle8 31 2 2 4" xfId="49090"/>
    <cellStyle name="ColStyle8 31 2 3" xfId="49091"/>
    <cellStyle name="ColStyle8 31 2 3 2" xfId="49092"/>
    <cellStyle name="ColStyle8 31 2 3 3" xfId="49093"/>
    <cellStyle name="ColStyle8 31 2 4" xfId="49094"/>
    <cellStyle name="ColStyle8 31 2 4 2" xfId="49095"/>
    <cellStyle name="ColStyle8 31 2 5" xfId="49096"/>
    <cellStyle name="ColStyle8 31 3" xfId="49097"/>
    <cellStyle name="ColStyle8 31 3 2" xfId="49098"/>
    <cellStyle name="ColStyle8 31 3 2 2" xfId="49099"/>
    <cellStyle name="ColStyle8 31 3 2 3" xfId="49100"/>
    <cellStyle name="ColStyle8 31 3 3" xfId="49101"/>
    <cellStyle name="ColStyle8 31 3 4" xfId="49102"/>
    <cellStyle name="ColStyle8 31 4" xfId="49103"/>
    <cellStyle name="ColStyle8 31 4 2" xfId="49104"/>
    <cellStyle name="ColStyle8 31 4 2 2" xfId="49105"/>
    <cellStyle name="ColStyle8 31 4 2 3" xfId="49106"/>
    <cellStyle name="ColStyle8 31 4 3" xfId="49107"/>
    <cellStyle name="ColStyle8 31 4 4" xfId="49108"/>
    <cellStyle name="ColStyle8 31 5" xfId="49109"/>
    <cellStyle name="ColStyle8 31 5 2" xfId="49110"/>
    <cellStyle name="ColStyle8 31 5 3" xfId="49111"/>
    <cellStyle name="ColStyle8 31 6" xfId="49112"/>
    <cellStyle name="ColStyle8 31 6 2" xfId="49113"/>
    <cellStyle name="ColStyle8 31 7" xfId="49114"/>
    <cellStyle name="ColStyle8 31 8" xfId="49115"/>
    <cellStyle name="ColStyle8 32" xfId="49116"/>
    <cellStyle name="ColStyle8 32 2" xfId="49117"/>
    <cellStyle name="ColStyle8 32 2 2" xfId="49118"/>
    <cellStyle name="ColStyle8 32 2 2 2" xfId="49119"/>
    <cellStyle name="ColStyle8 32 2 2 2 2" xfId="49120"/>
    <cellStyle name="ColStyle8 32 2 2 2 3" xfId="49121"/>
    <cellStyle name="ColStyle8 32 2 2 3" xfId="49122"/>
    <cellStyle name="ColStyle8 32 2 2 4" xfId="49123"/>
    <cellStyle name="ColStyle8 32 2 3" xfId="49124"/>
    <cellStyle name="ColStyle8 32 2 3 2" xfId="49125"/>
    <cellStyle name="ColStyle8 32 2 3 3" xfId="49126"/>
    <cellStyle name="ColStyle8 32 2 4" xfId="49127"/>
    <cellStyle name="ColStyle8 32 2 4 2" xfId="49128"/>
    <cellStyle name="ColStyle8 32 2 5" xfId="49129"/>
    <cellStyle name="ColStyle8 32 3" xfId="49130"/>
    <cellStyle name="ColStyle8 32 3 2" xfId="49131"/>
    <cellStyle name="ColStyle8 32 3 2 2" xfId="49132"/>
    <cellStyle name="ColStyle8 32 3 2 3" xfId="49133"/>
    <cellStyle name="ColStyle8 32 3 3" xfId="49134"/>
    <cellStyle name="ColStyle8 32 3 4" xfId="49135"/>
    <cellStyle name="ColStyle8 32 4" xfId="49136"/>
    <cellStyle name="ColStyle8 32 4 2" xfId="49137"/>
    <cellStyle name="ColStyle8 32 4 2 2" xfId="49138"/>
    <cellStyle name="ColStyle8 32 4 2 3" xfId="49139"/>
    <cellStyle name="ColStyle8 32 4 3" xfId="49140"/>
    <cellStyle name="ColStyle8 32 4 4" xfId="49141"/>
    <cellStyle name="ColStyle8 32 5" xfId="49142"/>
    <cellStyle name="ColStyle8 32 5 2" xfId="49143"/>
    <cellStyle name="ColStyle8 32 5 3" xfId="49144"/>
    <cellStyle name="ColStyle8 32 6" xfId="49145"/>
    <cellStyle name="ColStyle8 32 6 2" xfId="49146"/>
    <cellStyle name="ColStyle8 32 7" xfId="49147"/>
    <cellStyle name="ColStyle8 32 8" xfId="49148"/>
    <cellStyle name="ColStyle8 33" xfId="49149"/>
    <cellStyle name="ColStyle8 33 2" xfId="49150"/>
    <cellStyle name="ColStyle8 33 2 2" xfId="49151"/>
    <cellStyle name="ColStyle8 33 2 2 2" xfId="49152"/>
    <cellStyle name="ColStyle8 33 2 2 2 2" xfId="49153"/>
    <cellStyle name="ColStyle8 33 2 2 2 3" xfId="49154"/>
    <cellStyle name="ColStyle8 33 2 2 3" xfId="49155"/>
    <cellStyle name="ColStyle8 33 2 2 4" xfId="49156"/>
    <cellStyle name="ColStyle8 33 2 3" xfId="49157"/>
    <cellStyle name="ColStyle8 33 2 3 2" xfId="49158"/>
    <cellStyle name="ColStyle8 33 2 3 3" xfId="49159"/>
    <cellStyle name="ColStyle8 33 2 4" xfId="49160"/>
    <cellStyle name="ColStyle8 33 2 4 2" xfId="49161"/>
    <cellStyle name="ColStyle8 33 2 5" xfId="49162"/>
    <cellStyle name="ColStyle8 33 3" xfId="49163"/>
    <cellStyle name="ColStyle8 33 3 2" xfId="49164"/>
    <cellStyle name="ColStyle8 33 3 2 2" xfId="49165"/>
    <cellStyle name="ColStyle8 33 3 2 3" xfId="49166"/>
    <cellStyle name="ColStyle8 33 3 3" xfId="49167"/>
    <cellStyle name="ColStyle8 33 3 4" xfId="49168"/>
    <cellStyle name="ColStyle8 33 4" xfId="49169"/>
    <cellStyle name="ColStyle8 33 4 2" xfId="49170"/>
    <cellStyle name="ColStyle8 33 4 2 2" xfId="49171"/>
    <cellStyle name="ColStyle8 33 4 2 3" xfId="49172"/>
    <cellStyle name="ColStyle8 33 4 3" xfId="49173"/>
    <cellStyle name="ColStyle8 33 4 4" xfId="49174"/>
    <cellStyle name="ColStyle8 33 5" xfId="49175"/>
    <cellStyle name="ColStyle8 33 5 2" xfId="49176"/>
    <cellStyle name="ColStyle8 33 5 3" xfId="49177"/>
    <cellStyle name="ColStyle8 33 6" xfId="49178"/>
    <cellStyle name="ColStyle8 33 6 2" xfId="49179"/>
    <cellStyle name="ColStyle8 33 7" xfId="49180"/>
    <cellStyle name="ColStyle8 33 8" xfId="49181"/>
    <cellStyle name="ColStyle8 34" xfId="49182"/>
    <cellStyle name="ColStyle8 34 2" xfId="49183"/>
    <cellStyle name="ColStyle8 34 2 2" xfId="49184"/>
    <cellStyle name="ColStyle8 34 2 2 2" xfId="49185"/>
    <cellStyle name="ColStyle8 34 2 2 2 2" xfId="49186"/>
    <cellStyle name="ColStyle8 34 2 2 2 3" xfId="49187"/>
    <cellStyle name="ColStyle8 34 2 2 3" xfId="49188"/>
    <cellStyle name="ColStyle8 34 2 2 4" xfId="49189"/>
    <cellStyle name="ColStyle8 34 2 3" xfId="49190"/>
    <cellStyle name="ColStyle8 34 2 3 2" xfId="49191"/>
    <cellStyle name="ColStyle8 34 2 3 3" xfId="49192"/>
    <cellStyle name="ColStyle8 34 2 4" xfId="49193"/>
    <cellStyle name="ColStyle8 34 2 4 2" xfId="49194"/>
    <cellStyle name="ColStyle8 34 2 5" xfId="49195"/>
    <cellStyle name="ColStyle8 34 3" xfId="49196"/>
    <cellStyle name="ColStyle8 34 3 2" xfId="49197"/>
    <cellStyle name="ColStyle8 34 3 2 2" xfId="49198"/>
    <cellStyle name="ColStyle8 34 3 2 3" xfId="49199"/>
    <cellStyle name="ColStyle8 34 3 3" xfId="49200"/>
    <cellStyle name="ColStyle8 34 3 4" xfId="49201"/>
    <cellStyle name="ColStyle8 34 4" xfId="49202"/>
    <cellStyle name="ColStyle8 34 4 2" xfId="49203"/>
    <cellStyle name="ColStyle8 34 4 2 2" xfId="49204"/>
    <cellStyle name="ColStyle8 34 4 2 3" xfId="49205"/>
    <cellStyle name="ColStyle8 34 4 3" xfId="49206"/>
    <cellStyle name="ColStyle8 34 4 4" xfId="49207"/>
    <cellStyle name="ColStyle8 34 5" xfId="49208"/>
    <cellStyle name="ColStyle8 34 5 2" xfId="49209"/>
    <cellStyle name="ColStyle8 34 5 3" xfId="49210"/>
    <cellStyle name="ColStyle8 34 6" xfId="49211"/>
    <cellStyle name="ColStyle8 34 6 2" xfId="49212"/>
    <cellStyle name="ColStyle8 34 7" xfId="49213"/>
    <cellStyle name="ColStyle8 34 8" xfId="49214"/>
    <cellStyle name="ColStyle8 35" xfId="49215"/>
    <cellStyle name="ColStyle8 35 2" xfId="49216"/>
    <cellStyle name="ColStyle8 35 2 2" xfId="49217"/>
    <cellStyle name="ColStyle8 35 2 2 2" xfId="49218"/>
    <cellStyle name="ColStyle8 35 2 2 2 2" xfId="49219"/>
    <cellStyle name="ColStyle8 35 2 2 2 3" xfId="49220"/>
    <cellStyle name="ColStyle8 35 2 2 3" xfId="49221"/>
    <cellStyle name="ColStyle8 35 2 2 4" xfId="49222"/>
    <cellStyle name="ColStyle8 35 2 3" xfId="49223"/>
    <cellStyle name="ColStyle8 35 2 3 2" xfId="49224"/>
    <cellStyle name="ColStyle8 35 2 3 3" xfId="49225"/>
    <cellStyle name="ColStyle8 35 2 4" xfId="49226"/>
    <cellStyle name="ColStyle8 35 2 4 2" xfId="49227"/>
    <cellStyle name="ColStyle8 35 2 5" xfId="49228"/>
    <cellStyle name="ColStyle8 35 3" xfId="49229"/>
    <cellStyle name="ColStyle8 35 3 2" xfId="49230"/>
    <cellStyle name="ColStyle8 35 3 2 2" xfId="49231"/>
    <cellStyle name="ColStyle8 35 3 2 3" xfId="49232"/>
    <cellStyle name="ColStyle8 35 3 3" xfId="49233"/>
    <cellStyle name="ColStyle8 35 3 4" xfId="49234"/>
    <cellStyle name="ColStyle8 35 4" xfId="49235"/>
    <cellStyle name="ColStyle8 35 4 2" xfId="49236"/>
    <cellStyle name="ColStyle8 35 4 2 2" xfId="49237"/>
    <cellStyle name="ColStyle8 35 4 2 3" xfId="49238"/>
    <cellStyle name="ColStyle8 35 4 3" xfId="49239"/>
    <cellStyle name="ColStyle8 35 4 4" xfId="49240"/>
    <cellStyle name="ColStyle8 35 5" xfId="49241"/>
    <cellStyle name="ColStyle8 35 5 2" xfId="49242"/>
    <cellStyle name="ColStyle8 35 5 3" xfId="49243"/>
    <cellStyle name="ColStyle8 35 6" xfId="49244"/>
    <cellStyle name="ColStyle8 35 6 2" xfId="49245"/>
    <cellStyle name="ColStyle8 35 7" xfId="49246"/>
    <cellStyle name="ColStyle8 35 8" xfId="49247"/>
    <cellStyle name="ColStyle8 36" xfId="49248"/>
    <cellStyle name="ColStyle8 36 2" xfId="49249"/>
    <cellStyle name="ColStyle8 36 2 2" xfId="49250"/>
    <cellStyle name="ColStyle8 36 2 2 2" xfId="49251"/>
    <cellStyle name="ColStyle8 36 2 2 3" xfId="49252"/>
    <cellStyle name="ColStyle8 36 2 3" xfId="49253"/>
    <cellStyle name="ColStyle8 36 2 4" xfId="49254"/>
    <cellStyle name="ColStyle8 36 3" xfId="49255"/>
    <cellStyle name="ColStyle8 36 3 2" xfId="49256"/>
    <cellStyle name="ColStyle8 36 3 2 2" xfId="49257"/>
    <cellStyle name="ColStyle8 36 3 2 3" xfId="49258"/>
    <cellStyle name="ColStyle8 36 3 3" xfId="49259"/>
    <cellStyle name="ColStyle8 36 3 4" xfId="49260"/>
    <cellStyle name="ColStyle8 36 4" xfId="49261"/>
    <cellStyle name="ColStyle8 36 4 2" xfId="49262"/>
    <cellStyle name="ColStyle8 36 4 3" xfId="49263"/>
    <cellStyle name="ColStyle8 36 5" xfId="49264"/>
    <cellStyle name="ColStyle8 36 5 2" xfId="49265"/>
    <cellStyle name="ColStyle8 36 6" xfId="49266"/>
    <cellStyle name="ColStyle8 36 7" xfId="49267"/>
    <cellStyle name="ColStyle8 37" xfId="49268"/>
    <cellStyle name="ColStyle8 37 2" xfId="49269"/>
    <cellStyle name="ColStyle8 37 2 2" xfId="49270"/>
    <cellStyle name="ColStyle8 37 2 2 2" xfId="49271"/>
    <cellStyle name="ColStyle8 37 2 2 3" xfId="49272"/>
    <cellStyle name="ColStyle8 37 2 3" xfId="49273"/>
    <cellStyle name="ColStyle8 37 2 4" xfId="49274"/>
    <cellStyle name="ColStyle8 37 3" xfId="49275"/>
    <cellStyle name="ColStyle8 37 3 2" xfId="49276"/>
    <cellStyle name="ColStyle8 37 3 2 2" xfId="49277"/>
    <cellStyle name="ColStyle8 37 3 2 3" xfId="49278"/>
    <cellStyle name="ColStyle8 37 3 3" xfId="49279"/>
    <cellStyle name="ColStyle8 37 3 4" xfId="49280"/>
    <cellStyle name="ColStyle8 37 4" xfId="49281"/>
    <cellStyle name="ColStyle8 37 4 2" xfId="49282"/>
    <cellStyle name="ColStyle8 37 4 3" xfId="49283"/>
    <cellStyle name="ColStyle8 37 5" xfId="49284"/>
    <cellStyle name="ColStyle8 37 5 2" xfId="49285"/>
    <cellStyle name="ColStyle8 37 6" xfId="49286"/>
    <cellStyle name="ColStyle8 37 7" xfId="49287"/>
    <cellStyle name="ColStyle8 38" xfId="49288"/>
    <cellStyle name="ColStyle8 38 2" xfId="49289"/>
    <cellStyle name="ColStyle8 38 2 2" xfId="49290"/>
    <cellStyle name="ColStyle8 38 2 2 2" xfId="49291"/>
    <cellStyle name="ColStyle8 38 2 2 3" xfId="49292"/>
    <cellStyle name="ColStyle8 38 2 3" xfId="49293"/>
    <cellStyle name="ColStyle8 38 2 4" xfId="49294"/>
    <cellStyle name="ColStyle8 38 3" xfId="49295"/>
    <cellStyle name="ColStyle8 38 3 2" xfId="49296"/>
    <cellStyle name="ColStyle8 38 3 2 2" xfId="49297"/>
    <cellStyle name="ColStyle8 38 3 2 3" xfId="49298"/>
    <cellStyle name="ColStyle8 38 3 3" xfId="49299"/>
    <cellStyle name="ColStyle8 38 3 4" xfId="49300"/>
    <cellStyle name="ColStyle8 38 4" xfId="49301"/>
    <cellStyle name="ColStyle8 38 4 2" xfId="49302"/>
    <cellStyle name="ColStyle8 38 4 3" xfId="49303"/>
    <cellStyle name="ColStyle8 38 5" xfId="49304"/>
    <cellStyle name="ColStyle8 38 5 2" xfId="49305"/>
    <cellStyle name="ColStyle8 38 6" xfId="49306"/>
    <cellStyle name="ColStyle8 38 7" xfId="49307"/>
    <cellStyle name="ColStyle8 39" xfId="49308"/>
    <cellStyle name="ColStyle8 39 2" xfId="49309"/>
    <cellStyle name="ColStyle8 39 2 2" xfId="49310"/>
    <cellStyle name="ColStyle8 39 2 2 2" xfId="49311"/>
    <cellStyle name="ColStyle8 39 2 2 3" xfId="49312"/>
    <cellStyle name="ColStyle8 39 2 3" xfId="49313"/>
    <cellStyle name="ColStyle8 39 2 4" xfId="49314"/>
    <cellStyle name="ColStyle8 39 3" xfId="49315"/>
    <cellStyle name="ColStyle8 39 3 2" xfId="49316"/>
    <cellStyle name="ColStyle8 39 3 3" xfId="49317"/>
    <cellStyle name="ColStyle8 39 4" xfId="49318"/>
    <cellStyle name="ColStyle8 39 5" xfId="49319"/>
    <cellStyle name="ColStyle8 39 6" xfId="49320"/>
    <cellStyle name="ColStyle8 4" xfId="49321"/>
    <cellStyle name="ColStyle8 4 10" xfId="49322"/>
    <cellStyle name="ColStyle8 4 11" xfId="49323"/>
    <cellStyle name="ColStyle8 4 12" xfId="49324"/>
    <cellStyle name="ColStyle8 4 13" xfId="49325"/>
    <cellStyle name="ColStyle8 4 2" xfId="49326"/>
    <cellStyle name="ColStyle8 4 2 2" xfId="49327"/>
    <cellStyle name="ColStyle8 4 2 2 2" xfId="49328"/>
    <cellStyle name="ColStyle8 4 2 2 2 2" xfId="49329"/>
    <cellStyle name="ColStyle8 4 2 2 2 3" xfId="49330"/>
    <cellStyle name="ColStyle8 4 2 2 3" xfId="49331"/>
    <cellStyle name="ColStyle8 4 2 2 4" xfId="49332"/>
    <cellStyle name="ColStyle8 4 2 3" xfId="49333"/>
    <cellStyle name="ColStyle8 4 2 3 2" xfId="49334"/>
    <cellStyle name="ColStyle8 4 2 3 3" xfId="49335"/>
    <cellStyle name="ColStyle8 4 2 4" xfId="49336"/>
    <cellStyle name="ColStyle8 4 2 4 2" xfId="49337"/>
    <cellStyle name="ColStyle8 4 2 5" xfId="49338"/>
    <cellStyle name="ColStyle8 4 3" xfId="49339"/>
    <cellStyle name="ColStyle8 4 3 2" xfId="49340"/>
    <cellStyle name="ColStyle8 4 3 2 2" xfId="49341"/>
    <cellStyle name="ColStyle8 4 3 2 3" xfId="49342"/>
    <cellStyle name="ColStyle8 4 3 3" xfId="49343"/>
    <cellStyle name="ColStyle8 4 3 4" xfId="49344"/>
    <cellStyle name="ColStyle8 4 4" xfId="49345"/>
    <cellStyle name="ColStyle8 4 5" xfId="49346"/>
    <cellStyle name="ColStyle8 4 5 2" xfId="49347"/>
    <cellStyle name="ColStyle8 4 5 3" xfId="49348"/>
    <cellStyle name="ColStyle8 4 6" xfId="49349"/>
    <cellStyle name="ColStyle8 4 6 2" xfId="49350"/>
    <cellStyle name="ColStyle8 4 6 3" xfId="49351"/>
    <cellStyle name="ColStyle8 4 7" xfId="49352"/>
    <cellStyle name="ColStyle8 4 7 2" xfId="49353"/>
    <cellStyle name="ColStyle8 4 7 3" xfId="49354"/>
    <cellStyle name="ColStyle8 4 8" xfId="49355"/>
    <cellStyle name="ColStyle8 4 8 2" xfId="49356"/>
    <cellStyle name="ColStyle8 4 9" xfId="49357"/>
    <cellStyle name="ColStyle8 4 9 2" xfId="49358"/>
    <cellStyle name="ColStyle8 40" xfId="49359"/>
    <cellStyle name="ColStyle8 40 2" xfId="49360"/>
    <cellStyle name="ColStyle8 40 2 2" xfId="49361"/>
    <cellStyle name="ColStyle8 40 2 2 2" xfId="49362"/>
    <cellStyle name="ColStyle8 40 2 2 3" xfId="49363"/>
    <cellStyle name="ColStyle8 40 2 3" xfId="49364"/>
    <cellStyle name="ColStyle8 40 2 4" xfId="49365"/>
    <cellStyle name="ColStyle8 40 3" xfId="49366"/>
    <cellStyle name="ColStyle8 40 3 2" xfId="49367"/>
    <cellStyle name="ColStyle8 40 3 3" xfId="49368"/>
    <cellStyle name="ColStyle8 40 4" xfId="49369"/>
    <cellStyle name="ColStyle8 40 5" xfId="49370"/>
    <cellStyle name="ColStyle8 40 6" xfId="49371"/>
    <cellStyle name="ColStyle8 41" xfId="49372"/>
    <cellStyle name="ColStyle8 41 2" xfId="49373"/>
    <cellStyle name="ColStyle8 41 2 2" xfId="49374"/>
    <cellStyle name="ColStyle8 41 2 2 2" xfId="49375"/>
    <cellStyle name="ColStyle8 41 2 2 3" xfId="49376"/>
    <cellStyle name="ColStyle8 41 2 3" xfId="49377"/>
    <cellStyle name="ColStyle8 41 2 4" xfId="49378"/>
    <cellStyle name="ColStyle8 41 3" xfId="49379"/>
    <cellStyle name="ColStyle8 41 3 2" xfId="49380"/>
    <cellStyle name="ColStyle8 41 3 3" xfId="49381"/>
    <cellStyle name="ColStyle8 41 4" xfId="49382"/>
    <cellStyle name="ColStyle8 41 5" xfId="49383"/>
    <cellStyle name="ColStyle8 41 6" xfId="49384"/>
    <cellStyle name="ColStyle8 42" xfId="49385"/>
    <cellStyle name="ColStyle8 42 2" xfId="49386"/>
    <cellStyle name="ColStyle8 42 2 2" xfId="49387"/>
    <cellStyle name="ColStyle8 42 2 3" xfId="49388"/>
    <cellStyle name="ColStyle8 42 3" xfId="49389"/>
    <cellStyle name="ColStyle8 42 4" xfId="49390"/>
    <cellStyle name="ColStyle8 42 5" xfId="49391"/>
    <cellStyle name="ColStyle8 43" xfId="49392"/>
    <cellStyle name="ColStyle8 43 2" xfId="49393"/>
    <cellStyle name="ColStyle8 43 2 2" xfId="49394"/>
    <cellStyle name="ColStyle8 43 2 3" xfId="49395"/>
    <cellStyle name="ColStyle8 43 3" xfId="49396"/>
    <cellStyle name="ColStyle8 43 4" xfId="49397"/>
    <cellStyle name="ColStyle8 43 5" xfId="49398"/>
    <cellStyle name="ColStyle8 44" xfId="49399"/>
    <cellStyle name="ColStyle8 44 2" xfId="49400"/>
    <cellStyle name="ColStyle8 44 2 2" xfId="49401"/>
    <cellStyle name="ColStyle8 44 2 3" xfId="49402"/>
    <cellStyle name="ColStyle8 44 3" xfId="49403"/>
    <cellStyle name="ColStyle8 44 4" xfId="49404"/>
    <cellStyle name="ColStyle8 44 5" xfId="49405"/>
    <cellStyle name="ColStyle8 45" xfId="49406"/>
    <cellStyle name="ColStyle8 45 2" xfId="49407"/>
    <cellStyle name="ColStyle8 45 2 2" xfId="49408"/>
    <cellStyle name="ColStyle8 45 2 3" xfId="49409"/>
    <cellStyle name="ColStyle8 45 3" xfId="49410"/>
    <cellStyle name="ColStyle8 45 4" xfId="49411"/>
    <cellStyle name="ColStyle8 45 5" xfId="49412"/>
    <cellStyle name="ColStyle8 46" xfId="49413"/>
    <cellStyle name="ColStyle8 46 2" xfId="49414"/>
    <cellStyle name="ColStyle8 46 2 2" xfId="49415"/>
    <cellStyle name="ColStyle8 46 2 3" xfId="49416"/>
    <cellStyle name="ColStyle8 46 3" xfId="49417"/>
    <cellStyle name="ColStyle8 46 4" xfId="49418"/>
    <cellStyle name="ColStyle8 46 5" xfId="49419"/>
    <cellStyle name="ColStyle8 47" xfId="49420"/>
    <cellStyle name="ColStyle8 47 2" xfId="49421"/>
    <cellStyle name="ColStyle8 47 2 2" xfId="49422"/>
    <cellStyle name="ColStyle8 47 2 3" xfId="49423"/>
    <cellStyle name="ColStyle8 47 3" xfId="49424"/>
    <cellStyle name="ColStyle8 47 4" xfId="49425"/>
    <cellStyle name="ColStyle8 47 5" xfId="49426"/>
    <cellStyle name="ColStyle8 48" xfId="49427"/>
    <cellStyle name="ColStyle8 48 2" xfId="49428"/>
    <cellStyle name="ColStyle8 48 2 2" xfId="49429"/>
    <cellStyle name="ColStyle8 48 2 3" xfId="49430"/>
    <cellStyle name="ColStyle8 48 3" xfId="49431"/>
    <cellStyle name="ColStyle8 48 4" xfId="49432"/>
    <cellStyle name="ColStyle8 48 5" xfId="49433"/>
    <cellStyle name="ColStyle8 49" xfId="49434"/>
    <cellStyle name="ColStyle8 49 2" xfId="49435"/>
    <cellStyle name="ColStyle8 49 2 2" xfId="49436"/>
    <cellStyle name="ColStyle8 49 2 3" xfId="49437"/>
    <cellStyle name="ColStyle8 49 3" xfId="49438"/>
    <cellStyle name="ColStyle8 49 4" xfId="49439"/>
    <cellStyle name="ColStyle8 49 5" xfId="49440"/>
    <cellStyle name="ColStyle8 5" xfId="49441"/>
    <cellStyle name="ColStyle8 5 10" xfId="49442"/>
    <cellStyle name="ColStyle8 5 11" xfId="49443"/>
    <cellStyle name="ColStyle8 5 12" xfId="49444"/>
    <cellStyle name="ColStyle8 5 13" xfId="49445"/>
    <cellStyle name="ColStyle8 5 2" xfId="49446"/>
    <cellStyle name="ColStyle8 5 2 2" xfId="49447"/>
    <cellStyle name="ColStyle8 5 2 2 2" xfId="49448"/>
    <cellStyle name="ColStyle8 5 2 2 2 2" xfId="49449"/>
    <cellStyle name="ColStyle8 5 2 2 2 3" xfId="49450"/>
    <cellStyle name="ColStyle8 5 2 2 3" xfId="49451"/>
    <cellStyle name="ColStyle8 5 2 2 4" xfId="49452"/>
    <cellStyle name="ColStyle8 5 2 3" xfId="49453"/>
    <cellStyle name="ColStyle8 5 2 3 2" xfId="49454"/>
    <cellStyle name="ColStyle8 5 2 3 3" xfId="49455"/>
    <cellStyle name="ColStyle8 5 2 4" xfId="49456"/>
    <cellStyle name="ColStyle8 5 2 4 2" xfId="49457"/>
    <cellStyle name="ColStyle8 5 2 5" xfId="49458"/>
    <cellStyle name="ColStyle8 5 3" xfId="49459"/>
    <cellStyle name="ColStyle8 5 3 2" xfId="49460"/>
    <cellStyle name="ColStyle8 5 3 2 2" xfId="49461"/>
    <cellStyle name="ColStyle8 5 3 2 3" xfId="49462"/>
    <cellStyle name="ColStyle8 5 3 3" xfId="49463"/>
    <cellStyle name="ColStyle8 5 3 4" xfId="49464"/>
    <cellStyle name="ColStyle8 5 4" xfId="49465"/>
    <cellStyle name="ColStyle8 5 5" xfId="49466"/>
    <cellStyle name="ColStyle8 5 5 2" xfId="49467"/>
    <cellStyle name="ColStyle8 5 5 3" xfId="49468"/>
    <cellStyle name="ColStyle8 5 6" xfId="49469"/>
    <cellStyle name="ColStyle8 5 6 2" xfId="49470"/>
    <cellStyle name="ColStyle8 5 6 3" xfId="49471"/>
    <cellStyle name="ColStyle8 5 7" xfId="49472"/>
    <cellStyle name="ColStyle8 5 7 2" xfId="49473"/>
    <cellStyle name="ColStyle8 5 7 3" xfId="49474"/>
    <cellStyle name="ColStyle8 5 8" xfId="49475"/>
    <cellStyle name="ColStyle8 5 8 2" xfId="49476"/>
    <cellStyle name="ColStyle8 5 9" xfId="49477"/>
    <cellStyle name="ColStyle8 5 9 2" xfId="49478"/>
    <cellStyle name="ColStyle8 50" xfId="49479"/>
    <cellStyle name="ColStyle8 50 2" xfId="49480"/>
    <cellStyle name="ColStyle8 50 2 2" xfId="49481"/>
    <cellStyle name="ColStyle8 50 2 3" xfId="49482"/>
    <cellStyle name="ColStyle8 50 3" xfId="49483"/>
    <cellStyle name="ColStyle8 50 4" xfId="49484"/>
    <cellStyle name="ColStyle8 51" xfId="49485"/>
    <cellStyle name="ColStyle8 51 2" xfId="49486"/>
    <cellStyle name="ColStyle8 51 3" xfId="49487"/>
    <cellStyle name="ColStyle8 52" xfId="49488"/>
    <cellStyle name="ColStyle8 52 2" xfId="49489"/>
    <cellStyle name="ColStyle8 52 3" xfId="49490"/>
    <cellStyle name="ColStyle8 53" xfId="49491"/>
    <cellStyle name="ColStyle8 53 2" xfId="49492"/>
    <cellStyle name="ColStyle8 54" xfId="49493"/>
    <cellStyle name="ColStyle8 54 2" xfId="49494"/>
    <cellStyle name="ColStyle8 55" xfId="49495"/>
    <cellStyle name="ColStyle8 56" xfId="49496"/>
    <cellStyle name="ColStyle8 57" xfId="49497"/>
    <cellStyle name="ColStyle8 58" xfId="49498"/>
    <cellStyle name="ColStyle8 59" xfId="49499"/>
    <cellStyle name="ColStyle8 6" xfId="49500"/>
    <cellStyle name="ColStyle8 6 10" xfId="49501"/>
    <cellStyle name="ColStyle8 6 11" xfId="49502"/>
    <cellStyle name="ColStyle8 6 12" xfId="49503"/>
    <cellStyle name="ColStyle8 6 13" xfId="49504"/>
    <cellStyle name="ColStyle8 6 2" xfId="49505"/>
    <cellStyle name="ColStyle8 6 2 2" xfId="49506"/>
    <cellStyle name="ColStyle8 6 2 2 2" xfId="49507"/>
    <cellStyle name="ColStyle8 6 2 2 2 2" xfId="49508"/>
    <cellStyle name="ColStyle8 6 2 2 2 3" xfId="49509"/>
    <cellStyle name="ColStyle8 6 2 2 3" xfId="49510"/>
    <cellStyle name="ColStyle8 6 2 2 4" xfId="49511"/>
    <cellStyle name="ColStyle8 6 2 3" xfId="49512"/>
    <cellStyle name="ColStyle8 6 2 3 2" xfId="49513"/>
    <cellStyle name="ColStyle8 6 2 3 3" xfId="49514"/>
    <cellStyle name="ColStyle8 6 2 4" xfId="49515"/>
    <cellStyle name="ColStyle8 6 2 4 2" xfId="49516"/>
    <cellStyle name="ColStyle8 6 2 5" xfId="49517"/>
    <cellStyle name="ColStyle8 6 3" xfId="49518"/>
    <cellStyle name="ColStyle8 6 3 2" xfId="49519"/>
    <cellStyle name="ColStyle8 6 3 2 2" xfId="49520"/>
    <cellStyle name="ColStyle8 6 3 2 3" xfId="49521"/>
    <cellStyle name="ColStyle8 6 3 3" xfId="49522"/>
    <cellStyle name="ColStyle8 6 3 4" xfId="49523"/>
    <cellStyle name="ColStyle8 6 4" xfId="49524"/>
    <cellStyle name="ColStyle8 6 5" xfId="49525"/>
    <cellStyle name="ColStyle8 6 5 2" xfId="49526"/>
    <cellStyle name="ColStyle8 6 5 3" xfId="49527"/>
    <cellStyle name="ColStyle8 6 6" xfId="49528"/>
    <cellStyle name="ColStyle8 6 6 2" xfId="49529"/>
    <cellStyle name="ColStyle8 6 6 3" xfId="49530"/>
    <cellStyle name="ColStyle8 6 7" xfId="49531"/>
    <cellStyle name="ColStyle8 6 7 2" xfId="49532"/>
    <cellStyle name="ColStyle8 6 7 3" xfId="49533"/>
    <cellStyle name="ColStyle8 6 8" xfId="49534"/>
    <cellStyle name="ColStyle8 6 8 2" xfId="49535"/>
    <cellStyle name="ColStyle8 6 9" xfId="49536"/>
    <cellStyle name="ColStyle8 6 9 2" xfId="49537"/>
    <cellStyle name="ColStyle8 60" xfId="49538"/>
    <cellStyle name="ColStyle8 61" xfId="49539"/>
    <cellStyle name="ColStyle8 62" xfId="49540"/>
    <cellStyle name="ColStyle8 63" xfId="49541"/>
    <cellStyle name="ColStyle8 7" xfId="49542"/>
    <cellStyle name="ColStyle8 7 2" xfId="49543"/>
    <cellStyle name="ColStyle8 7 2 2" xfId="49544"/>
    <cellStyle name="ColStyle8 7 2 2 2" xfId="49545"/>
    <cellStyle name="ColStyle8 7 2 2 2 2" xfId="49546"/>
    <cellStyle name="ColStyle8 7 2 2 2 3" xfId="49547"/>
    <cellStyle name="ColStyle8 7 2 2 3" xfId="49548"/>
    <cellStyle name="ColStyle8 7 2 2 4" xfId="49549"/>
    <cellStyle name="ColStyle8 7 2 3" xfId="49550"/>
    <cellStyle name="ColStyle8 7 2 3 2" xfId="49551"/>
    <cellStyle name="ColStyle8 7 2 3 3" xfId="49552"/>
    <cellStyle name="ColStyle8 7 2 4" xfId="49553"/>
    <cellStyle name="ColStyle8 7 2 4 2" xfId="49554"/>
    <cellStyle name="ColStyle8 7 2 5" xfId="49555"/>
    <cellStyle name="ColStyle8 7 3" xfId="49556"/>
    <cellStyle name="ColStyle8 7 3 2" xfId="49557"/>
    <cellStyle name="ColStyle8 7 3 2 2" xfId="49558"/>
    <cellStyle name="ColStyle8 7 3 2 3" xfId="49559"/>
    <cellStyle name="ColStyle8 7 3 3" xfId="49560"/>
    <cellStyle name="ColStyle8 7 3 4" xfId="49561"/>
    <cellStyle name="ColStyle8 7 4" xfId="49562"/>
    <cellStyle name="ColStyle8 7 5" xfId="49563"/>
    <cellStyle name="ColStyle8 7 5 2" xfId="49564"/>
    <cellStyle name="ColStyle8 7 5 3" xfId="49565"/>
    <cellStyle name="ColStyle8 7 6" xfId="49566"/>
    <cellStyle name="ColStyle8 7 6 2" xfId="49567"/>
    <cellStyle name="ColStyle8 7 6 3" xfId="49568"/>
    <cellStyle name="ColStyle8 7 7" xfId="49569"/>
    <cellStyle name="ColStyle8 7 7 2" xfId="49570"/>
    <cellStyle name="ColStyle8 7 7 3" xfId="49571"/>
    <cellStyle name="ColStyle8 7 8" xfId="49572"/>
    <cellStyle name="ColStyle8 7 9" xfId="49573"/>
    <cellStyle name="ColStyle8 8" xfId="49574"/>
    <cellStyle name="ColStyle8 8 2" xfId="49575"/>
    <cellStyle name="ColStyle8 8 2 2" xfId="49576"/>
    <cellStyle name="ColStyle8 8 2 2 2" xfId="49577"/>
    <cellStyle name="ColStyle8 8 2 2 2 2" xfId="49578"/>
    <cellStyle name="ColStyle8 8 2 2 2 3" xfId="49579"/>
    <cellStyle name="ColStyle8 8 2 2 3" xfId="49580"/>
    <cellStyle name="ColStyle8 8 2 2 4" xfId="49581"/>
    <cellStyle name="ColStyle8 8 2 3" xfId="49582"/>
    <cellStyle name="ColStyle8 8 2 3 2" xfId="49583"/>
    <cellStyle name="ColStyle8 8 2 3 3" xfId="49584"/>
    <cellStyle name="ColStyle8 8 2 4" xfId="49585"/>
    <cellStyle name="ColStyle8 8 2 4 2" xfId="49586"/>
    <cellStyle name="ColStyle8 8 2 5" xfId="49587"/>
    <cellStyle name="ColStyle8 8 3" xfId="49588"/>
    <cellStyle name="ColStyle8 8 3 2" xfId="49589"/>
    <cellStyle name="ColStyle8 8 3 2 2" xfId="49590"/>
    <cellStyle name="ColStyle8 8 3 2 3" xfId="49591"/>
    <cellStyle name="ColStyle8 8 3 3" xfId="49592"/>
    <cellStyle name="ColStyle8 8 3 4" xfId="49593"/>
    <cellStyle name="ColStyle8 8 4" xfId="49594"/>
    <cellStyle name="ColStyle8 8 5" xfId="49595"/>
    <cellStyle name="ColStyle8 8 5 2" xfId="49596"/>
    <cellStyle name="ColStyle8 8 5 3" xfId="49597"/>
    <cellStyle name="ColStyle8 8 6" xfId="49598"/>
    <cellStyle name="ColStyle8 8 6 2" xfId="49599"/>
    <cellStyle name="ColStyle8 8 6 3" xfId="49600"/>
    <cellStyle name="ColStyle8 8 7" xfId="49601"/>
    <cellStyle name="ColStyle8 8 7 2" xfId="49602"/>
    <cellStyle name="ColStyle8 8 7 3" xfId="49603"/>
    <cellStyle name="ColStyle8 8 8" xfId="49604"/>
    <cellStyle name="ColStyle8 8 9" xfId="49605"/>
    <cellStyle name="ColStyle8 9" xfId="49606"/>
    <cellStyle name="ColStyle8 9 2" xfId="49607"/>
    <cellStyle name="ColStyle8 9 2 2" xfId="49608"/>
    <cellStyle name="ColStyle8 9 2 2 2" xfId="49609"/>
    <cellStyle name="ColStyle8 9 2 2 2 2" xfId="49610"/>
    <cellStyle name="ColStyle8 9 2 2 2 3" xfId="49611"/>
    <cellStyle name="ColStyle8 9 2 2 3" xfId="49612"/>
    <cellStyle name="ColStyle8 9 2 2 4" xfId="49613"/>
    <cellStyle name="ColStyle8 9 2 3" xfId="49614"/>
    <cellStyle name="ColStyle8 9 2 3 2" xfId="49615"/>
    <cellStyle name="ColStyle8 9 2 3 3" xfId="49616"/>
    <cellStyle name="ColStyle8 9 2 4" xfId="49617"/>
    <cellStyle name="ColStyle8 9 2 4 2" xfId="49618"/>
    <cellStyle name="ColStyle8 9 2 5" xfId="49619"/>
    <cellStyle name="ColStyle8 9 3" xfId="49620"/>
    <cellStyle name="ColStyle8 9 3 2" xfId="49621"/>
    <cellStyle name="ColStyle8 9 3 2 2" xfId="49622"/>
    <cellStyle name="ColStyle8 9 3 2 3" xfId="49623"/>
    <cellStyle name="ColStyle8 9 3 3" xfId="49624"/>
    <cellStyle name="ColStyle8 9 3 4" xfId="49625"/>
    <cellStyle name="ColStyle8 9 4" xfId="49626"/>
    <cellStyle name="ColStyle8 9 5" xfId="49627"/>
    <cellStyle name="ColStyle8 9 5 2" xfId="49628"/>
    <cellStyle name="ColStyle8 9 5 3" xfId="49629"/>
    <cellStyle name="ColStyle8 9 6" xfId="49630"/>
    <cellStyle name="ColStyle8 9 6 2" xfId="49631"/>
    <cellStyle name="ColStyle8 9 6 3" xfId="49632"/>
    <cellStyle name="ColStyle8 9 7" xfId="49633"/>
    <cellStyle name="ColStyle8 9 7 2" xfId="49634"/>
    <cellStyle name="ColStyle8 9 7 3" xfId="49635"/>
    <cellStyle name="ColStyle8 9 8" xfId="49636"/>
    <cellStyle name="ColStyle8 9 9" xfId="49637"/>
    <cellStyle name="ColStyle9" xfId="49638"/>
    <cellStyle name="ColStyle9 10" xfId="49639"/>
    <cellStyle name="ColStyle9 10 2" xfId="49640"/>
    <cellStyle name="ColStyle9 10 2 2" xfId="49641"/>
    <cellStyle name="ColStyle9 10 2 2 2" xfId="49642"/>
    <cellStyle name="ColStyle9 10 2 2 2 2" xfId="49643"/>
    <cellStyle name="ColStyle9 10 2 2 2 3" xfId="49644"/>
    <cellStyle name="ColStyle9 10 2 2 3" xfId="49645"/>
    <cellStyle name="ColStyle9 10 2 2 4" xfId="49646"/>
    <cellStyle name="ColStyle9 10 2 3" xfId="49647"/>
    <cellStyle name="ColStyle9 10 2 3 2" xfId="49648"/>
    <cellStyle name="ColStyle9 10 2 3 3" xfId="49649"/>
    <cellStyle name="ColStyle9 10 2 4" xfId="49650"/>
    <cellStyle name="ColStyle9 10 2 4 2" xfId="49651"/>
    <cellStyle name="ColStyle9 10 2 5" xfId="49652"/>
    <cellStyle name="ColStyle9 10 3" xfId="49653"/>
    <cellStyle name="ColStyle9 10 3 2" xfId="49654"/>
    <cellStyle name="ColStyle9 10 3 2 2" xfId="49655"/>
    <cellStyle name="ColStyle9 10 3 2 3" xfId="49656"/>
    <cellStyle name="ColStyle9 10 3 3" xfId="49657"/>
    <cellStyle name="ColStyle9 10 3 4" xfId="49658"/>
    <cellStyle name="ColStyle9 10 4" xfId="49659"/>
    <cellStyle name="ColStyle9 10 5" xfId="49660"/>
    <cellStyle name="ColStyle9 10 5 2" xfId="49661"/>
    <cellStyle name="ColStyle9 10 5 3" xfId="49662"/>
    <cellStyle name="ColStyle9 10 6" xfId="49663"/>
    <cellStyle name="ColStyle9 10 6 2" xfId="49664"/>
    <cellStyle name="ColStyle9 10 6 3" xfId="49665"/>
    <cellStyle name="ColStyle9 10 7" xfId="49666"/>
    <cellStyle name="ColStyle9 10 7 2" xfId="49667"/>
    <cellStyle name="ColStyle9 10 7 3" xfId="49668"/>
    <cellStyle name="ColStyle9 10 8" xfId="49669"/>
    <cellStyle name="ColStyle9 10 9" xfId="49670"/>
    <cellStyle name="ColStyle9 11" xfId="49671"/>
    <cellStyle name="ColStyle9 11 2" xfId="49672"/>
    <cellStyle name="ColStyle9 11 2 2" xfId="49673"/>
    <cellStyle name="ColStyle9 11 2 2 2" xfId="49674"/>
    <cellStyle name="ColStyle9 11 2 2 2 2" xfId="49675"/>
    <cellStyle name="ColStyle9 11 2 2 2 3" xfId="49676"/>
    <cellStyle name="ColStyle9 11 2 2 3" xfId="49677"/>
    <cellStyle name="ColStyle9 11 2 2 4" xfId="49678"/>
    <cellStyle name="ColStyle9 11 2 3" xfId="49679"/>
    <cellStyle name="ColStyle9 11 2 3 2" xfId="49680"/>
    <cellStyle name="ColStyle9 11 2 3 3" xfId="49681"/>
    <cellStyle name="ColStyle9 11 2 4" xfId="49682"/>
    <cellStyle name="ColStyle9 11 2 4 2" xfId="49683"/>
    <cellStyle name="ColStyle9 11 2 5" xfId="49684"/>
    <cellStyle name="ColStyle9 11 3" xfId="49685"/>
    <cellStyle name="ColStyle9 11 3 2" xfId="49686"/>
    <cellStyle name="ColStyle9 11 3 2 2" xfId="49687"/>
    <cellStyle name="ColStyle9 11 3 2 3" xfId="49688"/>
    <cellStyle name="ColStyle9 11 3 3" xfId="49689"/>
    <cellStyle name="ColStyle9 11 3 4" xfId="49690"/>
    <cellStyle name="ColStyle9 11 4" xfId="49691"/>
    <cellStyle name="ColStyle9 11 5" xfId="49692"/>
    <cellStyle name="ColStyle9 11 5 2" xfId="49693"/>
    <cellStyle name="ColStyle9 11 5 3" xfId="49694"/>
    <cellStyle name="ColStyle9 11 6" xfId="49695"/>
    <cellStyle name="ColStyle9 11 6 2" xfId="49696"/>
    <cellStyle name="ColStyle9 11 6 3" xfId="49697"/>
    <cellStyle name="ColStyle9 11 7" xfId="49698"/>
    <cellStyle name="ColStyle9 11 7 2" xfId="49699"/>
    <cellStyle name="ColStyle9 11 7 3" xfId="49700"/>
    <cellStyle name="ColStyle9 11 8" xfId="49701"/>
    <cellStyle name="ColStyle9 11 9" xfId="49702"/>
    <cellStyle name="ColStyle9 12" xfId="49703"/>
    <cellStyle name="ColStyle9 12 2" xfId="49704"/>
    <cellStyle name="ColStyle9 12 2 2" xfId="49705"/>
    <cellStyle name="ColStyle9 12 2 2 2" xfId="49706"/>
    <cellStyle name="ColStyle9 12 2 2 2 2" xfId="49707"/>
    <cellStyle name="ColStyle9 12 2 2 2 3" xfId="49708"/>
    <cellStyle name="ColStyle9 12 2 2 3" xfId="49709"/>
    <cellStyle name="ColStyle9 12 2 2 4" xfId="49710"/>
    <cellStyle name="ColStyle9 12 2 3" xfId="49711"/>
    <cellStyle name="ColStyle9 12 2 3 2" xfId="49712"/>
    <cellStyle name="ColStyle9 12 2 3 3" xfId="49713"/>
    <cellStyle name="ColStyle9 12 2 4" xfId="49714"/>
    <cellStyle name="ColStyle9 12 2 4 2" xfId="49715"/>
    <cellStyle name="ColStyle9 12 2 5" xfId="49716"/>
    <cellStyle name="ColStyle9 12 3" xfId="49717"/>
    <cellStyle name="ColStyle9 12 3 2" xfId="49718"/>
    <cellStyle name="ColStyle9 12 3 2 2" xfId="49719"/>
    <cellStyle name="ColStyle9 12 3 2 3" xfId="49720"/>
    <cellStyle name="ColStyle9 12 3 3" xfId="49721"/>
    <cellStyle name="ColStyle9 12 3 4" xfId="49722"/>
    <cellStyle name="ColStyle9 12 4" xfId="49723"/>
    <cellStyle name="ColStyle9 12 5" xfId="49724"/>
    <cellStyle name="ColStyle9 12 5 2" xfId="49725"/>
    <cellStyle name="ColStyle9 12 5 3" xfId="49726"/>
    <cellStyle name="ColStyle9 12 6" xfId="49727"/>
    <cellStyle name="ColStyle9 12 6 2" xfId="49728"/>
    <cellStyle name="ColStyle9 12 6 3" xfId="49729"/>
    <cellStyle name="ColStyle9 12 7" xfId="49730"/>
    <cellStyle name="ColStyle9 12 7 2" xfId="49731"/>
    <cellStyle name="ColStyle9 12 7 3" xfId="49732"/>
    <cellStyle name="ColStyle9 12 8" xfId="49733"/>
    <cellStyle name="ColStyle9 12 9" xfId="49734"/>
    <cellStyle name="ColStyle9 13" xfId="49735"/>
    <cellStyle name="ColStyle9 13 2" xfId="49736"/>
    <cellStyle name="ColStyle9 13 2 2" xfId="49737"/>
    <cellStyle name="ColStyle9 13 2 2 2" xfId="49738"/>
    <cellStyle name="ColStyle9 13 2 2 2 2" xfId="49739"/>
    <cellStyle name="ColStyle9 13 2 2 2 3" xfId="49740"/>
    <cellStyle name="ColStyle9 13 2 2 3" xfId="49741"/>
    <cellStyle name="ColStyle9 13 2 2 4" xfId="49742"/>
    <cellStyle name="ColStyle9 13 2 3" xfId="49743"/>
    <cellStyle name="ColStyle9 13 2 3 2" xfId="49744"/>
    <cellStyle name="ColStyle9 13 2 3 3" xfId="49745"/>
    <cellStyle name="ColStyle9 13 2 4" xfId="49746"/>
    <cellStyle name="ColStyle9 13 2 4 2" xfId="49747"/>
    <cellStyle name="ColStyle9 13 2 5" xfId="49748"/>
    <cellStyle name="ColStyle9 13 3" xfId="49749"/>
    <cellStyle name="ColStyle9 13 3 2" xfId="49750"/>
    <cellStyle name="ColStyle9 13 3 2 2" xfId="49751"/>
    <cellStyle name="ColStyle9 13 3 2 3" xfId="49752"/>
    <cellStyle name="ColStyle9 13 3 3" xfId="49753"/>
    <cellStyle name="ColStyle9 13 3 4" xfId="49754"/>
    <cellStyle name="ColStyle9 13 4" xfId="49755"/>
    <cellStyle name="ColStyle9 13 5" xfId="49756"/>
    <cellStyle name="ColStyle9 13 5 2" xfId="49757"/>
    <cellStyle name="ColStyle9 13 5 3" xfId="49758"/>
    <cellStyle name="ColStyle9 13 6" xfId="49759"/>
    <cellStyle name="ColStyle9 13 6 2" xfId="49760"/>
    <cellStyle name="ColStyle9 13 6 3" xfId="49761"/>
    <cellStyle name="ColStyle9 13 7" xfId="49762"/>
    <cellStyle name="ColStyle9 13 7 2" xfId="49763"/>
    <cellStyle name="ColStyle9 13 7 3" xfId="49764"/>
    <cellStyle name="ColStyle9 13 8" xfId="49765"/>
    <cellStyle name="ColStyle9 13 9" xfId="49766"/>
    <cellStyle name="ColStyle9 14" xfId="49767"/>
    <cellStyle name="ColStyle9 14 2" xfId="49768"/>
    <cellStyle name="ColStyle9 14 2 2" xfId="49769"/>
    <cellStyle name="ColStyle9 14 2 2 2" xfId="49770"/>
    <cellStyle name="ColStyle9 14 2 2 2 2" xfId="49771"/>
    <cellStyle name="ColStyle9 14 2 2 2 3" xfId="49772"/>
    <cellStyle name="ColStyle9 14 2 2 3" xfId="49773"/>
    <cellStyle name="ColStyle9 14 2 2 4" xfId="49774"/>
    <cellStyle name="ColStyle9 14 2 3" xfId="49775"/>
    <cellStyle name="ColStyle9 14 2 3 2" xfId="49776"/>
    <cellStyle name="ColStyle9 14 2 3 3" xfId="49777"/>
    <cellStyle name="ColStyle9 14 2 4" xfId="49778"/>
    <cellStyle name="ColStyle9 14 2 4 2" xfId="49779"/>
    <cellStyle name="ColStyle9 14 2 5" xfId="49780"/>
    <cellStyle name="ColStyle9 14 3" xfId="49781"/>
    <cellStyle name="ColStyle9 14 3 2" xfId="49782"/>
    <cellStyle name="ColStyle9 14 3 2 2" xfId="49783"/>
    <cellStyle name="ColStyle9 14 3 2 3" xfId="49784"/>
    <cellStyle name="ColStyle9 14 3 3" xfId="49785"/>
    <cellStyle name="ColStyle9 14 3 4" xfId="49786"/>
    <cellStyle name="ColStyle9 14 4" xfId="49787"/>
    <cellStyle name="ColStyle9 14 5" xfId="49788"/>
    <cellStyle name="ColStyle9 14 5 2" xfId="49789"/>
    <cellStyle name="ColStyle9 14 5 3" xfId="49790"/>
    <cellStyle name="ColStyle9 14 6" xfId="49791"/>
    <cellStyle name="ColStyle9 14 6 2" xfId="49792"/>
    <cellStyle name="ColStyle9 14 6 3" xfId="49793"/>
    <cellStyle name="ColStyle9 14 7" xfId="49794"/>
    <cellStyle name="ColStyle9 14 7 2" xfId="49795"/>
    <cellStyle name="ColStyle9 14 7 3" xfId="49796"/>
    <cellStyle name="ColStyle9 14 8" xfId="49797"/>
    <cellStyle name="ColStyle9 14 9" xfId="49798"/>
    <cellStyle name="ColStyle9 15" xfId="49799"/>
    <cellStyle name="ColStyle9 15 2" xfId="49800"/>
    <cellStyle name="ColStyle9 15 2 2" xfId="49801"/>
    <cellStyle name="ColStyle9 15 2 2 2" xfId="49802"/>
    <cellStyle name="ColStyle9 15 2 2 2 2" xfId="49803"/>
    <cellStyle name="ColStyle9 15 2 2 2 3" xfId="49804"/>
    <cellStyle name="ColStyle9 15 2 2 3" xfId="49805"/>
    <cellStyle name="ColStyle9 15 2 2 4" xfId="49806"/>
    <cellStyle name="ColStyle9 15 2 3" xfId="49807"/>
    <cellStyle name="ColStyle9 15 2 3 2" xfId="49808"/>
    <cellStyle name="ColStyle9 15 2 3 3" xfId="49809"/>
    <cellStyle name="ColStyle9 15 2 4" xfId="49810"/>
    <cellStyle name="ColStyle9 15 2 4 2" xfId="49811"/>
    <cellStyle name="ColStyle9 15 2 5" xfId="49812"/>
    <cellStyle name="ColStyle9 15 3" xfId="49813"/>
    <cellStyle name="ColStyle9 15 3 2" xfId="49814"/>
    <cellStyle name="ColStyle9 15 3 2 2" xfId="49815"/>
    <cellStyle name="ColStyle9 15 3 2 3" xfId="49816"/>
    <cellStyle name="ColStyle9 15 3 3" xfId="49817"/>
    <cellStyle name="ColStyle9 15 3 4" xfId="49818"/>
    <cellStyle name="ColStyle9 15 4" xfId="49819"/>
    <cellStyle name="ColStyle9 15 5" xfId="49820"/>
    <cellStyle name="ColStyle9 15 5 2" xfId="49821"/>
    <cellStyle name="ColStyle9 15 5 3" xfId="49822"/>
    <cellStyle name="ColStyle9 15 6" xfId="49823"/>
    <cellStyle name="ColStyle9 15 6 2" xfId="49824"/>
    <cellStyle name="ColStyle9 15 6 3" xfId="49825"/>
    <cellStyle name="ColStyle9 15 7" xfId="49826"/>
    <cellStyle name="ColStyle9 15 7 2" xfId="49827"/>
    <cellStyle name="ColStyle9 15 7 3" xfId="49828"/>
    <cellStyle name="ColStyle9 15 8" xfId="49829"/>
    <cellStyle name="ColStyle9 15 9" xfId="49830"/>
    <cellStyle name="ColStyle9 16" xfId="49831"/>
    <cellStyle name="ColStyle9 16 2" xfId="49832"/>
    <cellStyle name="ColStyle9 16 2 2" xfId="49833"/>
    <cellStyle name="ColStyle9 16 2 2 2" xfId="49834"/>
    <cellStyle name="ColStyle9 16 2 2 2 2" xfId="49835"/>
    <cellStyle name="ColStyle9 16 2 2 2 3" xfId="49836"/>
    <cellStyle name="ColStyle9 16 2 2 3" xfId="49837"/>
    <cellStyle name="ColStyle9 16 2 2 4" xfId="49838"/>
    <cellStyle name="ColStyle9 16 2 3" xfId="49839"/>
    <cellStyle name="ColStyle9 16 2 3 2" xfId="49840"/>
    <cellStyle name="ColStyle9 16 2 3 3" xfId="49841"/>
    <cellStyle name="ColStyle9 16 2 4" xfId="49842"/>
    <cellStyle name="ColStyle9 16 2 4 2" xfId="49843"/>
    <cellStyle name="ColStyle9 16 2 5" xfId="49844"/>
    <cellStyle name="ColStyle9 16 3" xfId="49845"/>
    <cellStyle name="ColStyle9 16 3 2" xfId="49846"/>
    <cellStyle name="ColStyle9 16 3 2 2" xfId="49847"/>
    <cellStyle name="ColStyle9 16 3 2 3" xfId="49848"/>
    <cellStyle name="ColStyle9 16 3 3" xfId="49849"/>
    <cellStyle name="ColStyle9 16 3 4" xfId="49850"/>
    <cellStyle name="ColStyle9 16 4" xfId="49851"/>
    <cellStyle name="ColStyle9 16 5" xfId="49852"/>
    <cellStyle name="ColStyle9 16 5 2" xfId="49853"/>
    <cellStyle name="ColStyle9 16 5 3" xfId="49854"/>
    <cellStyle name="ColStyle9 16 6" xfId="49855"/>
    <cellStyle name="ColStyle9 16 6 2" xfId="49856"/>
    <cellStyle name="ColStyle9 16 6 3" xfId="49857"/>
    <cellStyle name="ColStyle9 16 7" xfId="49858"/>
    <cellStyle name="ColStyle9 16 7 2" xfId="49859"/>
    <cellStyle name="ColStyle9 16 7 3" xfId="49860"/>
    <cellStyle name="ColStyle9 16 8" xfId="49861"/>
    <cellStyle name="ColStyle9 16 9" xfId="49862"/>
    <cellStyle name="ColStyle9 17" xfId="49863"/>
    <cellStyle name="ColStyle9 17 2" xfId="49864"/>
    <cellStyle name="ColStyle9 17 2 2" xfId="49865"/>
    <cellStyle name="ColStyle9 17 2 2 2" xfId="49866"/>
    <cellStyle name="ColStyle9 17 2 2 2 2" xfId="49867"/>
    <cellStyle name="ColStyle9 17 2 2 2 3" xfId="49868"/>
    <cellStyle name="ColStyle9 17 2 2 3" xfId="49869"/>
    <cellStyle name="ColStyle9 17 2 2 4" xfId="49870"/>
    <cellStyle name="ColStyle9 17 2 3" xfId="49871"/>
    <cellStyle name="ColStyle9 17 2 3 2" xfId="49872"/>
    <cellStyle name="ColStyle9 17 2 3 3" xfId="49873"/>
    <cellStyle name="ColStyle9 17 2 4" xfId="49874"/>
    <cellStyle name="ColStyle9 17 2 4 2" xfId="49875"/>
    <cellStyle name="ColStyle9 17 2 5" xfId="49876"/>
    <cellStyle name="ColStyle9 17 3" xfId="49877"/>
    <cellStyle name="ColStyle9 17 3 2" xfId="49878"/>
    <cellStyle name="ColStyle9 17 3 2 2" xfId="49879"/>
    <cellStyle name="ColStyle9 17 3 2 3" xfId="49880"/>
    <cellStyle name="ColStyle9 17 3 3" xfId="49881"/>
    <cellStyle name="ColStyle9 17 3 4" xfId="49882"/>
    <cellStyle name="ColStyle9 17 4" xfId="49883"/>
    <cellStyle name="ColStyle9 17 5" xfId="49884"/>
    <cellStyle name="ColStyle9 17 5 2" xfId="49885"/>
    <cellStyle name="ColStyle9 17 5 3" xfId="49886"/>
    <cellStyle name="ColStyle9 17 6" xfId="49887"/>
    <cellStyle name="ColStyle9 17 6 2" xfId="49888"/>
    <cellStyle name="ColStyle9 17 6 3" xfId="49889"/>
    <cellStyle name="ColStyle9 17 7" xfId="49890"/>
    <cellStyle name="ColStyle9 17 7 2" xfId="49891"/>
    <cellStyle name="ColStyle9 17 7 3" xfId="49892"/>
    <cellStyle name="ColStyle9 17 8" xfId="49893"/>
    <cellStyle name="ColStyle9 17 9" xfId="49894"/>
    <cellStyle name="ColStyle9 18" xfId="49895"/>
    <cellStyle name="ColStyle9 18 2" xfId="49896"/>
    <cellStyle name="ColStyle9 18 2 2" xfId="49897"/>
    <cellStyle name="ColStyle9 18 2 2 2" xfId="49898"/>
    <cellStyle name="ColStyle9 18 2 2 2 2" xfId="49899"/>
    <cellStyle name="ColStyle9 18 2 2 2 3" xfId="49900"/>
    <cellStyle name="ColStyle9 18 2 2 3" xfId="49901"/>
    <cellStyle name="ColStyle9 18 2 2 4" xfId="49902"/>
    <cellStyle name="ColStyle9 18 2 3" xfId="49903"/>
    <cellStyle name="ColStyle9 18 2 3 2" xfId="49904"/>
    <cellStyle name="ColStyle9 18 2 3 3" xfId="49905"/>
    <cellStyle name="ColStyle9 18 2 4" xfId="49906"/>
    <cellStyle name="ColStyle9 18 2 4 2" xfId="49907"/>
    <cellStyle name="ColStyle9 18 2 5" xfId="49908"/>
    <cellStyle name="ColStyle9 18 3" xfId="49909"/>
    <cellStyle name="ColStyle9 18 3 2" xfId="49910"/>
    <cellStyle name="ColStyle9 18 3 2 2" xfId="49911"/>
    <cellStyle name="ColStyle9 18 3 2 3" xfId="49912"/>
    <cellStyle name="ColStyle9 18 3 3" xfId="49913"/>
    <cellStyle name="ColStyle9 18 3 4" xfId="49914"/>
    <cellStyle name="ColStyle9 18 4" xfId="49915"/>
    <cellStyle name="ColStyle9 18 5" xfId="49916"/>
    <cellStyle name="ColStyle9 18 5 2" xfId="49917"/>
    <cellStyle name="ColStyle9 18 5 3" xfId="49918"/>
    <cellStyle name="ColStyle9 18 6" xfId="49919"/>
    <cellStyle name="ColStyle9 18 6 2" xfId="49920"/>
    <cellStyle name="ColStyle9 18 6 3" xfId="49921"/>
    <cellStyle name="ColStyle9 18 7" xfId="49922"/>
    <cellStyle name="ColStyle9 18 7 2" xfId="49923"/>
    <cellStyle name="ColStyle9 18 7 3" xfId="49924"/>
    <cellStyle name="ColStyle9 18 8" xfId="49925"/>
    <cellStyle name="ColStyle9 18 9" xfId="49926"/>
    <cellStyle name="ColStyle9 19" xfId="49927"/>
    <cellStyle name="ColStyle9 19 2" xfId="49928"/>
    <cellStyle name="ColStyle9 19 2 2" xfId="49929"/>
    <cellStyle name="ColStyle9 19 2 2 2" xfId="49930"/>
    <cellStyle name="ColStyle9 19 2 2 2 2" xfId="49931"/>
    <cellStyle name="ColStyle9 19 2 2 2 3" xfId="49932"/>
    <cellStyle name="ColStyle9 19 2 2 3" xfId="49933"/>
    <cellStyle name="ColStyle9 19 2 2 4" xfId="49934"/>
    <cellStyle name="ColStyle9 19 2 3" xfId="49935"/>
    <cellStyle name="ColStyle9 19 2 3 2" xfId="49936"/>
    <cellStyle name="ColStyle9 19 2 3 3" xfId="49937"/>
    <cellStyle name="ColStyle9 19 2 4" xfId="49938"/>
    <cellStyle name="ColStyle9 19 2 4 2" xfId="49939"/>
    <cellStyle name="ColStyle9 19 2 5" xfId="49940"/>
    <cellStyle name="ColStyle9 19 3" xfId="49941"/>
    <cellStyle name="ColStyle9 19 3 2" xfId="49942"/>
    <cellStyle name="ColStyle9 19 3 2 2" xfId="49943"/>
    <cellStyle name="ColStyle9 19 3 2 3" xfId="49944"/>
    <cellStyle name="ColStyle9 19 3 3" xfId="49945"/>
    <cellStyle name="ColStyle9 19 3 4" xfId="49946"/>
    <cellStyle name="ColStyle9 19 4" xfId="49947"/>
    <cellStyle name="ColStyle9 19 5" xfId="49948"/>
    <cellStyle name="ColStyle9 19 5 2" xfId="49949"/>
    <cellStyle name="ColStyle9 19 5 3" xfId="49950"/>
    <cellStyle name="ColStyle9 19 6" xfId="49951"/>
    <cellStyle name="ColStyle9 19 6 2" xfId="49952"/>
    <cellStyle name="ColStyle9 19 6 3" xfId="49953"/>
    <cellStyle name="ColStyle9 19 7" xfId="49954"/>
    <cellStyle name="ColStyle9 19 7 2" xfId="49955"/>
    <cellStyle name="ColStyle9 19 7 3" xfId="49956"/>
    <cellStyle name="ColStyle9 19 8" xfId="49957"/>
    <cellStyle name="ColStyle9 19 9" xfId="49958"/>
    <cellStyle name="ColStyle9 2" xfId="49959"/>
    <cellStyle name="ColStyle9 2 10" xfId="49960"/>
    <cellStyle name="ColStyle9 2 10 2" xfId="49961"/>
    <cellStyle name="ColStyle9 2 10 2 2" xfId="49962"/>
    <cellStyle name="ColStyle9 2 10 2 3" xfId="49963"/>
    <cellStyle name="ColStyle9 2 10 3" xfId="49964"/>
    <cellStyle name="ColStyle9 2 10 4" xfId="49965"/>
    <cellStyle name="ColStyle9 2 10 5" xfId="49966"/>
    <cellStyle name="ColStyle9 2 11" xfId="49967"/>
    <cellStyle name="ColStyle9 2 11 2" xfId="49968"/>
    <cellStyle name="ColStyle9 2 11 2 2" xfId="49969"/>
    <cellStyle name="ColStyle9 2 11 2 3" xfId="49970"/>
    <cellStyle name="ColStyle9 2 11 3" xfId="49971"/>
    <cellStyle name="ColStyle9 2 11 4" xfId="49972"/>
    <cellStyle name="ColStyle9 2 11 5" xfId="49973"/>
    <cellStyle name="ColStyle9 2 12" xfId="49974"/>
    <cellStyle name="ColStyle9 2 12 2" xfId="49975"/>
    <cellStyle name="ColStyle9 2 12 2 2" xfId="49976"/>
    <cellStyle name="ColStyle9 2 12 2 3" xfId="49977"/>
    <cellStyle name="ColStyle9 2 12 3" xfId="49978"/>
    <cellStyle name="ColStyle9 2 12 4" xfId="49979"/>
    <cellStyle name="ColStyle9 2 12 5" xfId="49980"/>
    <cellStyle name="ColStyle9 2 13" xfId="49981"/>
    <cellStyle name="ColStyle9 2 13 2" xfId="49982"/>
    <cellStyle name="ColStyle9 2 13 2 2" xfId="49983"/>
    <cellStyle name="ColStyle9 2 13 2 3" xfId="49984"/>
    <cellStyle name="ColStyle9 2 13 3" xfId="49985"/>
    <cellStyle name="ColStyle9 2 13 4" xfId="49986"/>
    <cellStyle name="ColStyle9 2 13 5" xfId="49987"/>
    <cellStyle name="ColStyle9 2 14" xfId="49988"/>
    <cellStyle name="ColStyle9 2 14 2" xfId="49989"/>
    <cellStyle name="ColStyle9 2 14 2 2" xfId="49990"/>
    <cellStyle name="ColStyle9 2 14 2 3" xfId="49991"/>
    <cellStyle name="ColStyle9 2 14 3" xfId="49992"/>
    <cellStyle name="ColStyle9 2 14 4" xfId="49993"/>
    <cellStyle name="ColStyle9 2 14 5" xfId="49994"/>
    <cellStyle name="ColStyle9 2 15" xfId="49995"/>
    <cellStyle name="ColStyle9 2 15 2" xfId="49996"/>
    <cellStyle name="ColStyle9 2 15 2 2" xfId="49997"/>
    <cellStyle name="ColStyle9 2 15 2 3" xfId="49998"/>
    <cellStyle name="ColStyle9 2 15 3" xfId="49999"/>
    <cellStyle name="ColStyle9 2 15 4" xfId="50000"/>
    <cellStyle name="ColStyle9 2 15 5" xfId="50001"/>
    <cellStyle name="ColStyle9 2 16" xfId="50002"/>
    <cellStyle name="ColStyle9 2 16 2" xfId="50003"/>
    <cellStyle name="ColStyle9 2 16 2 2" xfId="50004"/>
    <cellStyle name="ColStyle9 2 16 2 3" xfId="50005"/>
    <cellStyle name="ColStyle9 2 16 3" xfId="50006"/>
    <cellStyle name="ColStyle9 2 16 4" xfId="50007"/>
    <cellStyle name="ColStyle9 2 16 5" xfId="50008"/>
    <cellStyle name="ColStyle9 2 17" xfId="50009"/>
    <cellStyle name="ColStyle9 2 17 2" xfId="50010"/>
    <cellStyle name="ColStyle9 2 17 2 2" xfId="50011"/>
    <cellStyle name="ColStyle9 2 17 2 3" xfId="50012"/>
    <cellStyle name="ColStyle9 2 17 3" xfId="50013"/>
    <cellStyle name="ColStyle9 2 17 4" xfId="50014"/>
    <cellStyle name="ColStyle9 2 17 5" xfId="50015"/>
    <cellStyle name="ColStyle9 2 18" xfId="50016"/>
    <cellStyle name="ColStyle9 2 18 2" xfId="50017"/>
    <cellStyle name="ColStyle9 2 18 2 2" xfId="50018"/>
    <cellStyle name="ColStyle9 2 18 2 3" xfId="50019"/>
    <cellStyle name="ColStyle9 2 18 3" xfId="50020"/>
    <cellStyle name="ColStyle9 2 18 4" xfId="50021"/>
    <cellStyle name="ColStyle9 2 18 5" xfId="50022"/>
    <cellStyle name="ColStyle9 2 19" xfId="50023"/>
    <cellStyle name="ColStyle9 2 19 2" xfId="50024"/>
    <cellStyle name="ColStyle9 2 19 2 2" xfId="50025"/>
    <cellStyle name="ColStyle9 2 19 2 3" xfId="50026"/>
    <cellStyle name="ColStyle9 2 19 3" xfId="50027"/>
    <cellStyle name="ColStyle9 2 19 4" xfId="50028"/>
    <cellStyle name="ColStyle9 2 19 5" xfId="50029"/>
    <cellStyle name="ColStyle9 2 2" xfId="50030"/>
    <cellStyle name="ColStyle9 2 2 2" xfId="50031"/>
    <cellStyle name="ColStyle9 2 2 2 2" xfId="50032"/>
    <cellStyle name="ColStyle9 2 2 2 2 2" xfId="50033"/>
    <cellStyle name="ColStyle9 2 2 2 2 3" xfId="50034"/>
    <cellStyle name="ColStyle9 2 2 2 3" xfId="50035"/>
    <cellStyle name="ColStyle9 2 2 2 4" xfId="50036"/>
    <cellStyle name="ColStyle9 2 2 3" xfId="50037"/>
    <cellStyle name="ColStyle9 2 2 4" xfId="50038"/>
    <cellStyle name="ColStyle9 2 2 4 2" xfId="50039"/>
    <cellStyle name="ColStyle9 2 2 4 3" xfId="50040"/>
    <cellStyle name="ColStyle9 2 2 5" xfId="50041"/>
    <cellStyle name="ColStyle9 2 2 5 2" xfId="50042"/>
    <cellStyle name="ColStyle9 2 2 6" xfId="50043"/>
    <cellStyle name="ColStyle9 2 20" xfId="50044"/>
    <cellStyle name="ColStyle9 2 20 2" xfId="50045"/>
    <cellStyle name="ColStyle9 2 20 2 2" xfId="50046"/>
    <cellStyle name="ColStyle9 2 20 2 3" xfId="50047"/>
    <cellStyle name="ColStyle9 2 20 3" xfId="50048"/>
    <cellStyle name="ColStyle9 2 20 4" xfId="50049"/>
    <cellStyle name="ColStyle9 2 20 5" xfId="50050"/>
    <cellStyle name="ColStyle9 2 21" xfId="50051"/>
    <cellStyle name="ColStyle9 2 21 2" xfId="50052"/>
    <cellStyle name="ColStyle9 2 21 2 2" xfId="50053"/>
    <cellStyle name="ColStyle9 2 21 2 3" xfId="50054"/>
    <cellStyle name="ColStyle9 2 21 3" xfId="50055"/>
    <cellStyle name="ColStyle9 2 21 4" xfId="50056"/>
    <cellStyle name="ColStyle9 2 21 5" xfId="50057"/>
    <cellStyle name="ColStyle9 2 22" xfId="50058"/>
    <cellStyle name="ColStyle9 2 22 2" xfId="50059"/>
    <cellStyle name="ColStyle9 2 22 2 2" xfId="50060"/>
    <cellStyle name="ColStyle9 2 22 2 3" xfId="50061"/>
    <cellStyle name="ColStyle9 2 22 3" xfId="50062"/>
    <cellStyle name="ColStyle9 2 22 4" xfId="50063"/>
    <cellStyle name="ColStyle9 2 22 5" xfId="50064"/>
    <cellStyle name="ColStyle9 2 23" xfId="50065"/>
    <cellStyle name="ColStyle9 2 23 2" xfId="50066"/>
    <cellStyle name="ColStyle9 2 23 2 2" xfId="50067"/>
    <cellStyle name="ColStyle9 2 23 2 3" xfId="50068"/>
    <cellStyle name="ColStyle9 2 23 3" xfId="50069"/>
    <cellStyle name="ColStyle9 2 23 4" xfId="50070"/>
    <cellStyle name="ColStyle9 2 24" xfId="50071"/>
    <cellStyle name="ColStyle9 2 24 2" xfId="50072"/>
    <cellStyle name="ColStyle9 2 24 3" xfId="50073"/>
    <cellStyle name="ColStyle9 2 25" xfId="50074"/>
    <cellStyle name="ColStyle9 2 25 2" xfId="50075"/>
    <cellStyle name="ColStyle9 2 25 3" xfId="50076"/>
    <cellStyle name="ColStyle9 2 26" xfId="50077"/>
    <cellStyle name="ColStyle9 2 26 2" xfId="50078"/>
    <cellStyle name="ColStyle9 2 26 3" xfId="50079"/>
    <cellStyle name="ColStyle9 2 27" xfId="50080"/>
    <cellStyle name="ColStyle9 2 27 2" xfId="50081"/>
    <cellStyle name="ColStyle9 2 28" xfId="50082"/>
    <cellStyle name="ColStyle9 2 28 2" xfId="50083"/>
    <cellStyle name="ColStyle9 2 29" xfId="50084"/>
    <cellStyle name="ColStyle9 2 3" xfId="50085"/>
    <cellStyle name="ColStyle9 2 3 2" xfId="50086"/>
    <cellStyle name="ColStyle9 2 3 2 2" xfId="50087"/>
    <cellStyle name="ColStyle9 2 3 2 2 2" xfId="50088"/>
    <cellStyle name="ColStyle9 2 3 2 2 3" xfId="50089"/>
    <cellStyle name="ColStyle9 2 3 2 3" xfId="50090"/>
    <cellStyle name="ColStyle9 2 3 2 4" xfId="50091"/>
    <cellStyle name="ColStyle9 2 3 3" xfId="50092"/>
    <cellStyle name="ColStyle9 2 3 3 2" xfId="50093"/>
    <cellStyle name="ColStyle9 2 3 3 3" xfId="50094"/>
    <cellStyle name="ColStyle9 2 3 4" xfId="50095"/>
    <cellStyle name="ColStyle9 2 3 5" xfId="50096"/>
    <cellStyle name="ColStyle9 2 3 6" xfId="50097"/>
    <cellStyle name="ColStyle9 2 30" xfId="50098"/>
    <cellStyle name="ColStyle9 2 31" xfId="50099"/>
    <cellStyle name="ColStyle9 2 32" xfId="50100"/>
    <cellStyle name="ColStyle9 2 33" xfId="50101"/>
    <cellStyle name="ColStyle9 2 4" xfId="50102"/>
    <cellStyle name="ColStyle9 2 4 2" xfId="50103"/>
    <cellStyle name="ColStyle9 2 4 2 2" xfId="50104"/>
    <cellStyle name="ColStyle9 2 4 2 3" xfId="50105"/>
    <cellStyle name="ColStyle9 2 4 3" xfId="50106"/>
    <cellStyle name="ColStyle9 2 4 4" xfId="50107"/>
    <cellStyle name="ColStyle9 2 4 5" xfId="50108"/>
    <cellStyle name="ColStyle9 2 5" xfId="50109"/>
    <cellStyle name="ColStyle9 2 5 2" xfId="50110"/>
    <cellStyle name="ColStyle9 2 5 2 2" xfId="50111"/>
    <cellStyle name="ColStyle9 2 5 2 3" xfId="50112"/>
    <cellStyle name="ColStyle9 2 5 3" xfId="50113"/>
    <cellStyle name="ColStyle9 2 5 4" xfId="50114"/>
    <cellStyle name="ColStyle9 2 5 5" xfId="50115"/>
    <cellStyle name="ColStyle9 2 6" xfId="50116"/>
    <cellStyle name="ColStyle9 2 6 2" xfId="50117"/>
    <cellStyle name="ColStyle9 2 6 2 2" xfId="50118"/>
    <cellStyle name="ColStyle9 2 6 2 3" xfId="50119"/>
    <cellStyle name="ColStyle9 2 6 3" xfId="50120"/>
    <cellStyle name="ColStyle9 2 6 4" xfId="50121"/>
    <cellStyle name="ColStyle9 2 6 5" xfId="50122"/>
    <cellStyle name="ColStyle9 2 7" xfId="50123"/>
    <cellStyle name="ColStyle9 2 7 2" xfId="50124"/>
    <cellStyle name="ColStyle9 2 7 2 2" xfId="50125"/>
    <cellStyle name="ColStyle9 2 7 2 3" xfId="50126"/>
    <cellStyle name="ColStyle9 2 7 3" xfId="50127"/>
    <cellStyle name="ColStyle9 2 7 4" xfId="50128"/>
    <cellStyle name="ColStyle9 2 7 5" xfId="50129"/>
    <cellStyle name="ColStyle9 2 8" xfId="50130"/>
    <cellStyle name="ColStyle9 2 8 2" xfId="50131"/>
    <cellStyle name="ColStyle9 2 8 2 2" xfId="50132"/>
    <cellStyle name="ColStyle9 2 8 2 3" xfId="50133"/>
    <cellStyle name="ColStyle9 2 8 3" xfId="50134"/>
    <cellStyle name="ColStyle9 2 8 4" xfId="50135"/>
    <cellStyle name="ColStyle9 2 8 5" xfId="50136"/>
    <cellStyle name="ColStyle9 2 9" xfId="50137"/>
    <cellStyle name="ColStyle9 2 9 2" xfId="50138"/>
    <cellStyle name="ColStyle9 2 9 2 2" xfId="50139"/>
    <cellStyle name="ColStyle9 2 9 2 3" xfId="50140"/>
    <cellStyle name="ColStyle9 2 9 3" xfId="50141"/>
    <cellStyle name="ColStyle9 2 9 4" xfId="50142"/>
    <cellStyle name="ColStyle9 2 9 5" xfId="50143"/>
    <cellStyle name="ColStyle9 20" xfId="50144"/>
    <cellStyle name="ColStyle9 20 2" xfId="50145"/>
    <cellStyle name="ColStyle9 20 2 2" xfId="50146"/>
    <cellStyle name="ColStyle9 20 2 2 2" xfId="50147"/>
    <cellStyle name="ColStyle9 20 2 2 2 2" xfId="50148"/>
    <cellStyle name="ColStyle9 20 2 2 2 3" xfId="50149"/>
    <cellStyle name="ColStyle9 20 2 2 3" xfId="50150"/>
    <cellStyle name="ColStyle9 20 2 2 4" xfId="50151"/>
    <cellStyle name="ColStyle9 20 2 3" xfId="50152"/>
    <cellStyle name="ColStyle9 20 2 3 2" xfId="50153"/>
    <cellStyle name="ColStyle9 20 2 3 3" xfId="50154"/>
    <cellStyle name="ColStyle9 20 2 4" xfId="50155"/>
    <cellStyle name="ColStyle9 20 2 4 2" xfId="50156"/>
    <cellStyle name="ColStyle9 20 2 5" xfId="50157"/>
    <cellStyle name="ColStyle9 20 3" xfId="50158"/>
    <cellStyle name="ColStyle9 20 3 2" xfId="50159"/>
    <cellStyle name="ColStyle9 20 3 2 2" xfId="50160"/>
    <cellStyle name="ColStyle9 20 3 2 3" xfId="50161"/>
    <cellStyle name="ColStyle9 20 3 3" xfId="50162"/>
    <cellStyle name="ColStyle9 20 3 4" xfId="50163"/>
    <cellStyle name="ColStyle9 20 4" xfId="50164"/>
    <cellStyle name="ColStyle9 20 5" xfId="50165"/>
    <cellStyle name="ColStyle9 20 5 2" xfId="50166"/>
    <cellStyle name="ColStyle9 20 5 3" xfId="50167"/>
    <cellStyle name="ColStyle9 20 6" xfId="50168"/>
    <cellStyle name="ColStyle9 20 6 2" xfId="50169"/>
    <cellStyle name="ColStyle9 20 6 3" xfId="50170"/>
    <cellStyle name="ColStyle9 20 7" xfId="50171"/>
    <cellStyle name="ColStyle9 20 7 2" xfId="50172"/>
    <cellStyle name="ColStyle9 20 7 3" xfId="50173"/>
    <cellStyle name="ColStyle9 20 8" xfId="50174"/>
    <cellStyle name="ColStyle9 20 9" xfId="50175"/>
    <cellStyle name="ColStyle9 21" xfId="50176"/>
    <cellStyle name="ColStyle9 21 10" xfId="50177"/>
    <cellStyle name="ColStyle9 21 10 2" xfId="50178"/>
    <cellStyle name="ColStyle9 21 10 2 2" xfId="50179"/>
    <cellStyle name="ColStyle9 21 10 2 3" xfId="50180"/>
    <cellStyle name="ColStyle9 21 10 3" xfId="50181"/>
    <cellStyle name="ColStyle9 21 10 4" xfId="50182"/>
    <cellStyle name="ColStyle9 21 10 5" xfId="50183"/>
    <cellStyle name="ColStyle9 21 11" xfId="50184"/>
    <cellStyle name="ColStyle9 21 11 2" xfId="50185"/>
    <cellStyle name="ColStyle9 21 11 2 2" xfId="50186"/>
    <cellStyle name="ColStyle9 21 11 2 3" xfId="50187"/>
    <cellStyle name="ColStyle9 21 11 3" xfId="50188"/>
    <cellStyle name="ColStyle9 21 11 4" xfId="50189"/>
    <cellStyle name="ColStyle9 21 11 5" xfId="50190"/>
    <cellStyle name="ColStyle9 21 12" xfId="50191"/>
    <cellStyle name="ColStyle9 21 12 2" xfId="50192"/>
    <cellStyle name="ColStyle9 21 12 2 2" xfId="50193"/>
    <cellStyle name="ColStyle9 21 12 2 3" xfId="50194"/>
    <cellStyle name="ColStyle9 21 12 3" xfId="50195"/>
    <cellStyle name="ColStyle9 21 12 4" xfId="50196"/>
    <cellStyle name="ColStyle9 21 12 5" xfId="50197"/>
    <cellStyle name="ColStyle9 21 13" xfId="50198"/>
    <cellStyle name="ColStyle9 21 13 2" xfId="50199"/>
    <cellStyle name="ColStyle9 21 13 2 2" xfId="50200"/>
    <cellStyle name="ColStyle9 21 13 2 3" xfId="50201"/>
    <cellStyle name="ColStyle9 21 13 3" xfId="50202"/>
    <cellStyle name="ColStyle9 21 13 4" xfId="50203"/>
    <cellStyle name="ColStyle9 21 13 5" xfId="50204"/>
    <cellStyle name="ColStyle9 21 14" xfId="50205"/>
    <cellStyle name="ColStyle9 21 14 2" xfId="50206"/>
    <cellStyle name="ColStyle9 21 14 2 2" xfId="50207"/>
    <cellStyle name="ColStyle9 21 14 2 3" xfId="50208"/>
    <cellStyle name="ColStyle9 21 14 3" xfId="50209"/>
    <cellStyle name="ColStyle9 21 14 4" xfId="50210"/>
    <cellStyle name="ColStyle9 21 14 5" xfId="50211"/>
    <cellStyle name="ColStyle9 21 15" xfId="50212"/>
    <cellStyle name="ColStyle9 21 15 2" xfId="50213"/>
    <cellStyle name="ColStyle9 21 15 2 2" xfId="50214"/>
    <cellStyle name="ColStyle9 21 15 2 3" xfId="50215"/>
    <cellStyle name="ColStyle9 21 15 3" xfId="50216"/>
    <cellStyle name="ColStyle9 21 15 4" xfId="50217"/>
    <cellStyle name="ColStyle9 21 15 5" xfId="50218"/>
    <cellStyle name="ColStyle9 21 16" xfId="50219"/>
    <cellStyle name="ColStyle9 21 16 2" xfId="50220"/>
    <cellStyle name="ColStyle9 21 16 2 2" xfId="50221"/>
    <cellStyle name="ColStyle9 21 16 2 3" xfId="50222"/>
    <cellStyle name="ColStyle9 21 16 3" xfId="50223"/>
    <cellStyle name="ColStyle9 21 16 4" xfId="50224"/>
    <cellStyle name="ColStyle9 21 16 5" xfId="50225"/>
    <cellStyle name="ColStyle9 21 17" xfId="50226"/>
    <cellStyle name="ColStyle9 21 17 2" xfId="50227"/>
    <cellStyle name="ColStyle9 21 17 2 2" xfId="50228"/>
    <cellStyle name="ColStyle9 21 17 2 3" xfId="50229"/>
    <cellStyle name="ColStyle9 21 17 3" xfId="50230"/>
    <cellStyle name="ColStyle9 21 17 4" xfId="50231"/>
    <cellStyle name="ColStyle9 21 17 5" xfId="50232"/>
    <cellStyle name="ColStyle9 21 18" xfId="50233"/>
    <cellStyle name="ColStyle9 21 18 2" xfId="50234"/>
    <cellStyle name="ColStyle9 21 18 2 2" xfId="50235"/>
    <cellStyle name="ColStyle9 21 18 2 3" xfId="50236"/>
    <cellStyle name="ColStyle9 21 18 3" xfId="50237"/>
    <cellStyle name="ColStyle9 21 18 4" xfId="50238"/>
    <cellStyle name="ColStyle9 21 18 5" xfId="50239"/>
    <cellStyle name="ColStyle9 21 19" xfId="50240"/>
    <cellStyle name="ColStyle9 21 19 2" xfId="50241"/>
    <cellStyle name="ColStyle9 21 19 2 2" xfId="50242"/>
    <cellStyle name="ColStyle9 21 19 2 3" xfId="50243"/>
    <cellStyle name="ColStyle9 21 19 3" xfId="50244"/>
    <cellStyle name="ColStyle9 21 19 4" xfId="50245"/>
    <cellStyle name="ColStyle9 21 19 5" xfId="50246"/>
    <cellStyle name="ColStyle9 21 2" xfId="50247"/>
    <cellStyle name="ColStyle9 21 2 2" xfId="50248"/>
    <cellStyle name="ColStyle9 21 2 2 2" xfId="50249"/>
    <cellStyle name="ColStyle9 21 2 2 2 2" xfId="50250"/>
    <cellStyle name="ColStyle9 21 2 2 2 3" xfId="50251"/>
    <cellStyle name="ColStyle9 21 2 2 3" xfId="50252"/>
    <cellStyle name="ColStyle9 21 2 2 4" xfId="50253"/>
    <cellStyle name="ColStyle9 21 2 3" xfId="50254"/>
    <cellStyle name="ColStyle9 21 2 3 2" xfId="50255"/>
    <cellStyle name="ColStyle9 21 2 3 2 2" xfId="50256"/>
    <cellStyle name="ColStyle9 21 2 3 2 3" xfId="50257"/>
    <cellStyle name="ColStyle9 21 2 3 3" xfId="50258"/>
    <cellStyle name="ColStyle9 21 2 3 4" xfId="50259"/>
    <cellStyle name="ColStyle9 21 2 4" xfId="50260"/>
    <cellStyle name="ColStyle9 21 2 4 2" xfId="50261"/>
    <cellStyle name="ColStyle9 21 2 4 3" xfId="50262"/>
    <cellStyle name="ColStyle9 21 2 5" xfId="50263"/>
    <cellStyle name="ColStyle9 21 2 5 2" xfId="50264"/>
    <cellStyle name="ColStyle9 21 2 6" xfId="50265"/>
    <cellStyle name="ColStyle9 21 2 7" xfId="50266"/>
    <cellStyle name="ColStyle9 21 20" xfId="50267"/>
    <cellStyle name="ColStyle9 21 20 2" xfId="50268"/>
    <cellStyle name="ColStyle9 21 20 2 2" xfId="50269"/>
    <cellStyle name="ColStyle9 21 20 2 3" xfId="50270"/>
    <cellStyle name="ColStyle9 21 20 3" xfId="50271"/>
    <cellStyle name="ColStyle9 21 20 4" xfId="50272"/>
    <cellStyle name="ColStyle9 21 20 5" xfId="50273"/>
    <cellStyle name="ColStyle9 21 21" xfId="50274"/>
    <cellStyle name="ColStyle9 21 21 2" xfId="50275"/>
    <cellStyle name="ColStyle9 21 21 2 2" xfId="50276"/>
    <cellStyle name="ColStyle9 21 21 2 3" xfId="50277"/>
    <cellStyle name="ColStyle9 21 21 3" xfId="50278"/>
    <cellStyle name="ColStyle9 21 21 4" xfId="50279"/>
    <cellStyle name="ColStyle9 21 21 5" xfId="50280"/>
    <cellStyle name="ColStyle9 21 22" xfId="50281"/>
    <cellStyle name="ColStyle9 21 22 2" xfId="50282"/>
    <cellStyle name="ColStyle9 21 22 2 2" xfId="50283"/>
    <cellStyle name="ColStyle9 21 22 2 3" xfId="50284"/>
    <cellStyle name="ColStyle9 21 22 3" xfId="50285"/>
    <cellStyle name="ColStyle9 21 22 4" xfId="50286"/>
    <cellStyle name="ColStyle9 21 23" xfId="50287"/>
    <cellStyle name="ColStyle9 21 23 2" xfId="50288"/>
    <cellStyle name="ColStyle9 21 23 3" xfId="50289"/>
    <cellStyle name="ColStyle9 21 24" xfId="50290"/>
    <cellStyle name="ColStyle9 21 24 2" xfId="50291"/>
    <cellStyle name="ColStyle9 21 24 3" xfId="50292"/>
    <cellStyle name="ColStyle9 21 25" xfId="50293"/>
    <cellStyle name="ColStyle9 21 25 2" xfId="50294"/>
    <cellStyle name="ColStyle9 21 25 3" xfId="50295"/>
    <cellStyle name="ColStyle9 21 26" xfId="50296"/>
    <cellStyle name="ColStyle9 21 27" xfId="50297"/>
    <cellStyle name="ColStyle9 21 28" xfId="50298"/>
    <cellStyle name="ColStyle9 21 3" xfId="50299"/>
    <cellStyle name="ColStyle9 21 3 2" xfId="50300"/>
    <cellStyle name="ColStyle9 21 3 2 2" xfId="50301"/>
    <cellStyle name="ColStyle9 21 3 2 2 2" xfId="50302"/>
    <cellStyle name="ColStyle9 21 3 2 2 3" xfId="50303"/>
    <cellStyle name="ColStyle9 21 3 2 3" xfId="50304"/>
    <cellStyle name="ColStyle9 21 3 2 4" xfId="50305"/>
    <cellStyle name="ColStyle9 21 3 3" xfId="50306"/>
    <cellStyle name="ColStyle9 21 3 3 2" xfId="50307"/>
    <cellStyle name="ColStyle9 21 3 3 3" xfId="50308"/>
    <cellStyle name="ColStyle9 21 3 4" xfId="50309"/>
    <cellStyle name="ColStyle9 21 3 5" xfId="50310"/>
    <cellStyle name="ColStyle9 21 3 6" xfId="50311"/>
    <cellStyle name="ColStyle9 21 4" xfId="50312"/>
    <cellStyle name="ColStyle9 21 4 2" xfId="50313"/>
    <cellStyle name="ColStyle9 21 4 2 2" xfId="50314"/>
    <cellStyle name="ColStyle9 21 4 2 3" xfId="50315"/>
    <cellStyle name="ColStyle9 21 4 3" xfId="50316"/>
    <cellStyle name="ColStyle9 21 4 4" xfId="50317"/>
    <cellStyle name="ColStyle9 21 4 5" xfId="50318"/>
    <cellStyle name="ColStyle9 21 5" xfId="50319"/>
    <cellStyle name="ColStyle9 21 5 2" xfId="50320"/>
    <cellStyle name="ColStyle9 21 5 2 2" xfId="50321"/>
    <cellStyle name="ColStyle9 21 5 2 3" xfId="50322"/>
    <cellStyle name="ColStyle9 21 5 3" xfId="50323"/>
    <cellStyle name="ColStyle9 21 5 4" xfId="50324"/>
    <cellStyle name="ColStyle9 21 5 5" xfId="50325"/>
    <cellStyle name="ColStyle9 21 6" xfId="50326"/>
    <cellStyle name="ColStyle9 21 6 2" xfId="50327"/>
    <cellStyle name="ColStyle9 21 6 2 2" xfId="50328"/>
    <cellStyle name="ColStyle9 21 6 2 3" xfId="50329"/>
    <cellStyle name="ColStyle9 21 6 3" xfId="50330"/>
    <cellStyle name="ColStyle9 21 6 4" xfId="50331"/>
    <cellStyle name="ColStyle9 21 6 5" xfId="50332"/>
    <cellStyle name="ColStyle9 21 7" xfId="50333"/>
    <cellStyle name="ColStyle9 21 7 2" xfId="50334"/>
    <cellStyle name="ColStyle9 21 7 2 2" xfId="50335"/>
    <cellStyle name="ColStyle9 21 7 2 3" xfId="50336"/>
    <cellStyle name="ColStyle9 21 7 3" xfId="50337"/>
    <cellStyle name="ColStyle9 21 7 4" xfId="50338"/>
    <cellStyle name="ColStyle9 21 7 5" xfId="50339"/>
    <cellStyle name="ColStyle9 21 8" xfId="50340"/>
    <cellStyle name="ColStyle9 21 8 2" xfId="50341"/>
    <cellStyle name="ColStyle9 21 8 2 2" xfId="50342"/>
    <cellStyle name="ColStyle9 21 8 2 3" xfId="50343"/>
    <cellStyle name="ColStyle9 21 8 3" xfId="50344"/>
    <cellStyle name="ColStyle9 21 8 4" xfId="50345"/>
    <cellStyle name="ColStyle9 21 8 5" xfId="50346"/>
    <cellStyle name="ColStyle9 21 9" xfId="50347"/>
    <cellStyle name="ColStyle9 21 9 2" xfId="50348"/>
    <cellStyle name="ColStyle9 21 9 2 2" xfId="50349"/>
    <cellStyle name="ColStyle9 21 9 2 3" xfId="50350"/>
    <cellStyle name="ColStyle9 21 9 3" xfId="50351"/>
    <cellStyle name="ColStyle9 21 9 4" xfId="50352"/>
    <cellStyle name="ColStyle9 21 9 5" xfId="50353"/>
    <cellStyle name="ColStyle9 22" xfId="50354"/>
    <cellStyle name="ColStyle9 22 10" xfId="50355"/>
    <cellStyle name="ColStyle9 22 10 2" xfId="50356"/>
    <cellStyle name="ColStyle9 22 10 2 2" xfId="50357"/>
    <cellStyle name="ColStyle9 22 10 2 3" xfId="50358"/>
    <cellStyle name="ColStyle9 22 10 3" xfId="50359"/>
    <cellStyle name="ColStyle9 22 10 4" xfId="50360"/>
    <cellStyle name="ColStyle9 22 10 5" xfId="50361"/>
    <cellStyle name="ColStyle9 22 11" xfId="50362"/>
    <cellStyle name="ColStyle9 22 11 2" xfId="50363"/>
    <cellStyle name="ColStyle9 22 11 2 2" xfId="50364"/>
    <cellStyle name="ColStyle9 22 11 2 3" xfId="50365"/>
    <cellStyle name="ColStyle9 22 11 3" xfId="50366"/>
    <cellStyle name="ColStyle9 22 11 4" xfId="50367"/>
    <cellStyle name="ColStyle9 22 11 5" xfId="50368"/>
    <cellStyle name="ColStyle9 22 12" xfId="50369"/>
    <cellStyle name="ColStyle9 22 12 2" xfId="50370"/>
    <cellStyle name="ColStyle9 22 12 2 2" xfId="50371"/>
    <cellStyle name="ColStyle9 22 12 2 3" xfId="50372"/>
    <cellStyle name="ColStyle9 22 12 3" xfId="50373"/>
    <cellStyle name="ColStyle9 22 12 4" xfId="50374"/>
    <cellStyle name="ColStyle9 22 12 5" xfId="50375"/>
    <cellStyle name="ColStyle9 22 13" xfId="50376"/>
    <cellStyle name="ColStyle9 22 13 2" xfId="50377"/>
    <cellStyle name="ColStyle9 22 13 2 2" xfId="50378"/>
    <cellStyle name="ColStyle9 22 13 2 3" xfId="50379"/>
    <cellStyle name="ColStyle9 22 13 3" xfId="50380"/>
    <cellStyle name="ColStyle9 22 13 4" xfId="50381"/>
    <cellStyle name="ColStyle9 22 13 5" xfId="50382"/>
    <cellStyle name="ColStyle9 22 14" xfId="50383"/>
    <cellStyle name="ColStyle9 22 14 2" xfId="50384"/>
    <cellStyle name="ColStyle9 22 14 2 2" xfId="50385"/>
    <cellStyle name="ColStyle9 22 14 2 3" xfId="50386"/>
    <cellStyle name="ColStyle9 22 14 3" xfId="50387"/>
    <cellStyle name="ColStyle9 22 14 4" xfId="50388"/>
    <cellStyle name="ColStyle9 22 14 5" xfId="50389"/>
    <cellStyle name="ColStyle9 22 15" xfId="50390"/>
    <cellStyle name="ColStyle9 22 15 2" xfId="50391"/>
    <cellStyle name="ColStyle9 22 15 2 2" xfId="50392"/>
    <cellStyle name="ColStyle9 22 15 2 3" xfId="50393"/>
    <cellStyle name="ColStyle9 22 15 3" xfId="50394"/>
    <cellStyle name="ColStyle9 22 15 4" xfId="50395"/>
    <cellStyle name="ColStyle9 22 15 5" xfId="50396"/>
    <cellStyle name="ColStyle9 22 16" xfId="50397"/>
    <cellStyle name="ColStyle9 22 16 2" xfId="50398"/>
    <cellStyle name="ColStyle9 22 16 2 2" xfId="50399"/>
    <cellStyle name="ColStyle9 22 16 2 3" xfId="50400"/>
    <cellStyle name="ColStyle9 22 16 3" xfId="50401"/>
    <cellStyle name="ColStyle9 22 16 4" xfId="50402"/>
    <cellStyle name="ColStyle9 22 16 5" xfId="50403"/>
    <cellStyle name="ColStyle9 22 17" xfId="50404"/>
    <cellStyle name="ColStyle9 22 17 2" xfId="50405"/>
    <cellStyle name="ColStyle9 22 17 2 2" xfId="50406"/>
    <cellStyle name="ColStyle9 22 17 2 3" xfId="50407"/>
    <cellStyle name="ColStyle9 22 17 3" xfId="50408"/>
    <cellStyle name="ColStyle9 22 17 4" xfId="50409"/>
    <cellStyle name="ColStyle9 22 17 5" xfId="50410"/>
    <cellStyle name="ColStyle9 22 18" xfId="50411"/>
    <cellStyle name="ColStyle9 22 18 2" xfId="50412"/>
    <cellStyle name="ColStyle9 22 18 2 2" xfId="50413"/>
    <cellStyle name="ColStyle9 22 18 2 3" xfId="50414"/>
    <cellStyle name="ColStyle9 22 18 3" xfId="50415"/>
    <cellStyle name="ColStyle9 22 18 4" xfId="50416"/>
    <cellStyle name="ColStyle9 22 18 5" xfId="50417"/>
    <cellStyle name="ColStyle9 22 19" xfId="50418"/>
    <cellStyle name="ColStyle9 22 19 2" xfId="50419"/>
    <cellStyle name="ColStyle9 22 19 2 2" xfId="50420"/>
    <cellStyle name="ColStyle9 22 19 2 3" xfId="50421"/>
    <cellStyle name="ColStyle9 22 19 3" xfId="50422"/>
    <cellStyle name="ColStyle9 22 19 4" xfId="50423"/>
    <cellStyle name="ColStyle9 22 19 5" xfId="50424"/>
    <cellStyle name="ColStyle9 22 2" xfId="50425"/>
    <cellStyle name="ColStyle9 22 2 2" xfId="50426"/>
    <cellStyle name="ColStyle9 22 2 2 2" xfId="50427"/>
    <cellStyle name="ColStyle9 22 2 2 2 2" xfId="50428"/>
    <cellStyle name="ColStyle9 22 2 2 2 3" xfId="50429"/>
    <cellStyle name="ColStyle9 22 2 2 3" xfId="50430"/>
    <cellStyle name="ColStyle9 22 2 2 4" xfId="50431"/>
    <cellStyle name="ColStyle9 22 2 3" xfId="50432"/>
    <cellStyle name="ColStyle9 22 2 3 2" xfId="50433"/>
    <cellStyle name="ColStyle9 22 2 3 2 2" xfId="50434"/>
    <cellStyle name="ColStyle9 22 2 3 2 3" xfId="50435"/>
    <cellStyle name="ColStyle9 22 2 3 3" xfId="50436"/>
    <cellStyle name="ColStyle9 22 2 3 4" xfId="50437"/>
    <cellStyle name="ColStyle9 22 2 4" xfId="50438"/>
    <cellStyle name="ColStyle9 22 2 4 2" xfId="50439"/>
    <cellStyle name="ColStyle9 22 2 4 3" xfId="50440"/>
    <cellStyle name="ColStyle9 22 2 5" xfId="50441"/>
    <cellStyle name="ColStyle9 22 2 5 2" xfId="50442"/>
    <cellStyle name="ColStyle9 22 2 6" xfId="50443"/>
    <cellStyle name="ColStyle9 22 2 7" xfId="50444"/>
    <cellStyle name="ColStyle9 22 20" xfId="50445"/>
    <cellStyle name="ColStyle9 22 20 2" xfId="50446"/>
    <cellStyle name="ColStyle9 22 20 2 2" xfId="50447"/>
    <cellStyle name="ColStyle9 22 20 2 3" xfId="50448"/>
    <cellStyle name="ColStyle9 22 20 3" xfId="50449"/>
    <cellStyle name="ColStyle9 22 20 4" xfId="50450"/>
    <cellStyle name="ColStyle9 22 20 5" xfId="50451"/>
    <cellStyle name="ColStyle9 22 21" xfId="50452"/>
    <cellStyle name="ColStyle9 22 21 2" xfId="50453"/>
    <cellStyle name="ColStyle9 22 21 2 2" xfId="50454"/>
    <cellStyle name="ColStyle9 22 21 2 3" xfId="50455"/>
    <cellStyle name="ColStyle9 22 21 3" xfId="50456"/>
    <cellStyle name="ColStyle9 22 21 4" xfId="50457"/>
    <cellStyle name="ColStyle9 22 21 5" xfId="50458"/>
    <cellStyle name="ColStyle9 22 22" xfId="50459"/>
    <cellStyle name="ColStyle9 22 22 2" xfId="50460"/>
    <cellStyle name="ColStyle9 22 22 2 2" xfId="50461"/>
    <cellStyle name="ColStyle9 22 22 2 3" xfId="50462"/>
    <cellStyle name="ColStyle9 22 22 3" xfId="50463"/>
    <cellStyle name="ColStyle9 22 22 4" xfId="50464"/>
    <cellStyle name="ColStyle9 22 23" xfId="50465"/>
    <cellStyle name="ColStyle9 22 23 2" xfId="50466"/>
    <cellStyle name="ColStyle9 22 23 3" xfId="50467"/>
    <cellStyle name="ColStyle9 22 24" xfId="50468"/>
    <cellStyle name="ColStyle9 22 24 2" xfId="50469"/>
    <cellStyle name="ColStyle9 22 24 3" xfId="50470"/>
    <cellStyle name="ColStyle9 22 25" xfId="50471"/>
    <cellStyle name="ColStyle9 22 25 2" xfId="50472"/>
    <cellStyle name="ColStyle9 22 25 3" xfId="50473"/>
    <cellStyle name="ColStyle9 22 26" xfId="50474"/>
    <cellStyle name="ColStyle9 22 27" xfId="50475"/>
    <cellStyle name="ColStyle9 22 28" xfId="50476"/>
    <cellStyle name="ColStyle9 22 3" xfId="50477"/>
    <cellStyle name="ColStyle9 22 3 2" xfId="50478"/>
    <cellStyle name="ColStyle9 22 3 2 2" xfId="50479"/>
    <cellStyle name="ColStyle9 22 3 2 2 2" xfId="50480"/>
    <cellStyle name="ColStyle9 22 3 2 2 3" xfId="50481"/>
    <cellStyle name="ColStyle9 22 3 2 3" xfId="50482"/>
    <cellStyle name="ColStyle9 22 3 2 4" xfId="50483"/>
    <cellStyle name="ColStyle9 22 3 3" xfId="50484"/>
    <cellStyle name="ColStyle9 22 3 3 2" xfId="50485"/>
    <cellStyle name="ColStyle9 22 3 3 3" xfId="50486"/>
    <cellStyle name="ColStyle9 22 3 4" xfId="50487"/>
    <cellStyle name="ColStyle9 22 3 5" xfId="50488"/>
    <cellStyle name="ColStyle9 22 3 6" xfId="50489"/>
    <cellStyle name="ColStyle9 22 4" xfId="50490"/>
    <cellStyle name="ColStyle9 22 4 2" xfId="50491"/>
    <cellStyle name="ColStyle9 22 4 2 2" xfId="50492"/>
    <cellStyle name="ColStyle9 22 4 2 3" xfId="50493"/>
    <cellStyle name="ColStyle9 22 4 3" xfId="50494"/>
    <cellStyle name="ColStyle9 22 4 4" xfId="50495"/>
    <cellStyle name="ColStyle9 22 4 5" xfId="50496"/>
    <cellStyle name="ColStyle9 22 5" xfId="50497"/>
    <cellStyle name="ColStyle9 22 5 2" xfId="50498"/>
    <cellStyle name="ColStyle9 22 5 2 2" xfId="50499"/>
    <cellStyle name="ColStyle9 22 5 2 3" xfId="50500"/>
    <cellStyle name="ColStyle9 22 5 3" xfId="50501"/>
    <cellStyle name="ColStyle9 22 5 4" xfId="50502"/>
    <cellStyle name="ColStyle9 22 5 5" xfId="50503"/>
    <cellStyle name="ColStyle9 22 6" xfId="50504"/>
    <cellStyle name="ColStyle9 22 6 2" xfId="50505"/>
    <cellStyle name="ColStyle9 22 6 2 2" xfId="50506"/>
    <cellStyle name="ColStyle9 22 6 2 3" xfId="50507"/>
    <cellStyle name="ColStyle9 22 6 3" xfId="50508"/>
    <cellStyle name="ColStyle9 22 6 4" xfId="50509"/>
    <cellStyle name="ColStyle9 22 6 5" xfId="50510"/>
    <cellStyle name="ColStyle9 22 7" xfId="50511"/>
    <cellStyle name="ColStyle9 22 7 2" xfId="50512"/>
    <cellStyle name="ColStyle9 22 7 2 2" xfId="50513"/>
    <cellStyle name="ColStyle9 22 7 2 3" xfId="50514"/>
    <cellStyle name="ColStyle9 22 7 3" xfId="50515"/>
    <cellStyle name="ColStyle9 22 7 4" xfId="50516"/>
    <cellStyle name="ColStyle9 22 7 5" xfId="50517"/>
    <cellStyle name="ColStyle9 22 8" xfId="50518"/>
    <cellStyle name="ColStyle9 22 8 2" xfId="50519"/>
    <cellStyle name="ColStyle9 22 8 2 2" xfId="50520"/>
    <cellStyle name="ColStyle9 22 8 2 3" xfId="50521"/>
    <cellStyle name="ColStyle9 22 8 3" xfId="50522"/>
    <cellStyle name="ColStyle9 22 8 4" xfId="50523"/>
    <cellStyle name="ColStyle9 22 8 5" xfId="50524"/>
    <cellStyle name="ColStyle9 22 9" xfId="50525"/>
    <cellStyle name="ColStyle9 22 9 2" xfId="50526"/>
    <cellStyle name="ColStyle9 22 9 2 2" xfId="50527"/>
    <cellStyle name="ColStyle9 22 9 2 3" xfId="50528"/>
    <cellStyle name="ColStyle9 22 9 3" xfId="50529"/>
    <cellStyle name="ColStyle9 22 9 4" xfId="50530"/>
    <cellStyle name="ColStyle9 22 9 5" xfId="50531"/>
    <cellStyle name="ColStyle9 23" xfId="50532"/>
    <cellStyle name="ColStyle9 23 2" xfId="50533"/>
    <cellStyle name="ColStyle9 23 2 2" xfId="50534"/>
    <cellStyle name="ColStyle9 23 2 2 2" xfId="50535"/>
    <cellStyle name="ColStyle9 23 2 2 2 2" xfId="50536"/>
    <cellStyle name="ColStyle9 23 2 2 2 3" xfId="50537"/>
    <cellStyle name="ColStyle9 23 2 2 3" xfId="50538"/>
    <cellStyle name="ColStyle9 23 2 2 4" xfId="50539"/>
    <cellStyle name="ColStyle9 23 2 3" xfId="50540"/>
    <cellStyle name="ColStyle9 23 2 3 2" xfId="50541"/>
    <cellStyle name="ColStyle9 23 2 3 3" xfId="50542"/>
    <cellStyle name="ColStyle9 23 2 4" xfId="50543"/>
    <cellStyle name="ColStyle9 23 2 4 2" xfId="50544"/>
    <cellStyle name="ColStyle9 23 2 5" xfId="50545"/>
    <cellStyle name="ColStyle9 23 3" xfId="50546"/>
    <cellStyle name="ColStyle9 23 3 2" xfId="50547"/>
    <cellStyle name="ColStyle9 23 3 2 2" xfId="50548"/>
    <cellStyle name="ColStyle9 23 3 2 3" xfId="50549"/>
    <cellStyle name="ColStyle9 23 3 3" xfId="50550"/>
    <cellStyle name="ColStyle9 23 3 4" xfId="50551"/>
    <cellStyle name="ColStyle9 23 4" xfId="50552"/>
    <cellStyle name="ColStyle9 23 5" xfId="50553"/>
    <cellStyle name="ColStyle9 23 5 2" xfId="50554"/>
    <cellStyle name="ColStyle9 23 5 3" xfId="50555"/>
    <cellStyle name="ColStyle9 23 6" xfId="50556"/>
    <cellStyle name="ColStyle9 23 6 2" xfId="50557"/>
    <cellStyle name="ColStyle9 23 6 3" xfId="50558"/>
    <cellStyle name="ColStyle9 23 7" xfId="50559"/>
    <cellStyle name="ColStyle9 23 7 2" xfId="50560"/>
    <cellStyle name="ColStyle9 23 7 3" xfId="50561"/>
    <cellStyle name="ColStyle9 23 8" xfId="50562"/>
    <cellStyle name="ColStyle9 23 9" xfId="50563"/>
    <cellStyle name="ColStyle9 24" xfId="50564"/>
    <cellStyle name="ColStyle9 24 2" xfId="50565"/>
    <cellStyle name="ColStyle9 24 2 2" xfId="50566"/>
    <cellStyle name="ColStyle9 24 2 2 2" xfId="50567"/>
    <cellStyle name="ColStyle9 24 2 2 2 2" xfId="50568"/>
    <cellStyle name="ColStyle9 24 2 2 2 3" xfId="50569"/>
    <cellStyle name="ColStyle9 24 2 2 3" xfId="50570"/>
    <cellStyle name="ColStyle9 24 2 2 4" xfId="50571"/>
    <cellStyle name="ColStyle9 24 2 3" xfId="50572"/>
    <cellStyle name="ColStyle9 24 2 3 2" xfId="50573"/>
    <cellStyle name="ColStyle9 24 2 3 3" xfId="50574"/>
    <cellStyle name="ColStyle9 24 2 4" xfId="50575"/>
    <cellStyle name="ColStyle9 24 2 4 2" xfId="50576"/>
    <cellStyle name="ColStyle9 24 2 5" xfId="50577"/>
    <cellStyle name="ColStyle9 24 3" xfId="50578"/>
    <cellStyle name="ColStyle9 24 3 2" xfId="50579"/>
    <cellStyle name="ColStyle9 24 3 2 2" xfId="50580"/>
    <cellStyle name="ColStyle9 24 3 2 3" xfId="50581"/>
    <cellStyle name="ColStyle9 24 3 3" xfId="50582"/>
    <cellStyle name="ColStyle9 24 3 4" xfId="50583"/>
    <cellStyle name="ColStyle9 24 4" xfId="50584"/>
    <cellStyle name="ColStyle9 24 5" xfId="50585"/>
    <cellStyle name="ColStyle9 24 5 2" xfId="50586"/>
    <cellStyle name="ColStyle9 24 5 3" xfId="50587"/>
    <cellStyle name="ColStyle9 24 6" xfId="50588"/>
    <cellStyle name="ColStyle9 24 6 2" xfId="50589"/>
    <cellStyle name="ColStyle9 24 6 3" xfId="50590"/>
    <cellStyle name="ColStyle9 24 7" xfId="50591"/>
    <cellStyle name="ColStyle9 24 7 2" xfId="50592"/>
    <cellStyle name="ColStyle9 24 7 3" xfId="50593"/>
    <cellStyle name="ColStyle9 24 8" xfId="50594"/>
    <cellStyle name="ColStyle9 24 9" xfId="50595"/>
    <cellStyle name="ColStyle9 25" xfId="50596"/>
    <cellStyle name="ColStyle9 25 2" xfId="50597"/>
    <cellStyle name="ColStyle9 25 2 2" xfId="50598"/>
    <cellStyle name="ColStyle9 25 2 2 2" xfId="50599"/>
    <cellStyle name="ColStyle9 25 2 2 2 2" xfId="50600"/>
    <cellStyle name="ColStyle9 25 2 2 2 3" xfId="50601"/>
    <cellStyle name="ColStyle9 25 2 2 3" xfId="50602"/>
    <cellStyle name="ColStyle9 25 2 2 4" xfId="50603"/>
    <cellStyle name="ColStyle9 25 2 3" xfId="50604"/>
    <cellStyle name="ColStyle9 25 2 3 2" xfId="50605"/>
    <cellStyle name="ColStyle9 25 2 3 3" xfId="50606"/>
    <cellStyle name="ColStyle9 25 2 4" xfId="50607"/>
    <cellStyle name="ColStyle9 25 2 4 2" xfId="50608"/>
    <cellStyle name="ColStyle9 25 2 5" xfId="50609"/>
    <cellStyle name="ColStyle9 25 3" xfId="50610"/>
    <cellStyle name="ColStyle9 25 3 2" xfId="50611"/>
    <cellStyle name="ColStyle9 25 3 2 2" xfId="50612"/>
    <cellStyle name="ColStyle9 25 3 2 3" xfId="50613"/>
    <cellStyle name="ColStyle9 25 3 3" xfId="50614"/>
    <cellStyle name="ColStyle9 25 3 4" xfId="50615"/>
    <cellStyle name="ColStyle9 25 4" xfId="50616"/>
    <cellStyle name="ColStyle9 25 5" xfId="50617"/>
    <cellStyle name="ColStyle9 25 5 2" xfId="50618"/>
    <cellStyle name="ColStyle9 25 5 3" xfId="50619"/>
    <cellStyle name="ColStyle9 25 6" xfId="50620"/>
    <cellStyle name="ColStyle9 25 6 2" xfId="50621"/>
    <cellStyle name="ColStyle9 25 6 3" xfId="50622"/>
    <cellStyle name="ColStyle9 25 7" xfId="50623"/>
    <cellStyle name="ColStyle9 25 7 2" xfId="50624"/>
    <cellStyle name="ColStyle9 25 7 3" xfId="50625"/>
    <cellStyle name="ColStyle9 25 8" xfId="50626"/>
    <cellStyle name="ColStyle9 25 9" xfId="50627"/>
    <cellStyle name="ColStyle9 26" xfId="50628"/>
    <cellStyle name="ColStyle9 26 2" xfId="50629"/>
    <cellStyle name="ColStyle9 26 2 2" xfId="50630"/>
    <cellStyle name="ColStyle9 26 2 2 2" xfId="50631"/>
    <cellStyle name="ColStyle9 26 2 2 2 2" xfId="50632"/>
    <cellStyle name="ColStyle9 26 2 2 2 3" xfId="50633"/>
    <cellStyle name="ColStyle9 26 2 2 3" xfId="50634"/>
    <cellStyle name="ColStyle9 26 2 2 4" xfId="50635"/>
    <cellStyle name="ColStyle9 26 2 3" xfId="50636"/>
    <cellStyle name="ColStyle9 26 2 3 2" xfId="50637"/>
    <cellStyle name="ColStyle9 26 2 3 3" xfId="50638"/>
    <cellStyle name="ColStyle9 26 2 4" xfId="50639"/>
    <cellStyle name="ColStyle9 26 2 4 2" xfId="50640"/>
    <cellStyle name="ColStyle9 26 2 5" xfId="50641"/>
    <cellStyle name="ColStyle9 26 3" xfId="50642"/>
    <cellStyle name="ColStyle9 26 3 2" xfId="50643"/>
    <cellStyle name="ColStyle9 26 3 2 2" xfId="50644"/>
    <cellStyle name="ColStyle9 26 3 2 3" xfId="50645"/>
    <cellStyle name="ColStyle9 26 3 3" xfId="50646"/>
    <cellStyle name="ColStyle9 26 3 4" xfId="50647"/>
    <cellStyle name="ColStyle9 26 4" xfId="50648"/>
    <cellStyle name="ColStyle9 26 5" xfId="50649"/>
    <cellStyle name="ColStyle9 26 5 2" xfId="50650"/>
    <cellStyle name="ColStyle9 26 5 3" xfId="50651"/>
    <cellStyle name="ColStyle9 26 6" xfId="50652"/>
    <cellStyle name="ColStyle9 26 6 2" xfId="50653"/>
    <cellStyle name="ColStyle9 26 7" xfId="50654"/>
    <cellStyle name="ColStyle9 27" xfId="50655"/>
    <cellStyle name="ColStyle9 27 2" xfId="50656"/>
    <cellStyle name="ColStyle9 27 2 2" xfId="50657"/>
    <cellStyle name="ColStyle9 27 2 2 2" xfId="50658"/>
    <cellStyle name="ColStyle9 27 2 2 2 2" xfId="50659"/>
    <cellStyle name="ColStyle9 27 2 2 2 3" xfId="50660"/>
    <cellStyle name="ColStyle9 27 2 2 3" xfId="50661"/>
    <cellStyle name="ColStyle9 27 2 2 4" xfId="50662"/>
    <cellStyle name="ColStyle9 27 2 3" xfId="50663"/>
    <cellStyle name="ColStyle9 27 2 3 2" xfId="50664"/>
    <cellStyle name="ColStyle9 27 2 3 3" xfId="50665"/>
    <cellStyle name="ColStyle9 27 2 4" xfId="50666"/>
    <cellStyle name="ColStyle9 27 2 4 2" xfId="50667"/>
    <cellStyle name="ColStyle9 27 2 5" xfId="50668"/>
    <cellStyle name="ColStyle9 27 3" xfId="50669"/>
    <cellStyle name="ColStyle9 27 3 2" xfId="50670"/>
    <cellStyle name="ColStyle9 27 3 2 2" xfId="50671"/>
    <cellStyle name="ColStyle9 27 3 2 3" xfId="50672"/>
    <cellStyle name="ColStyle9 27 3 3" xfId="50673"/>
    <cellStyle name="ColStyle9 27 3 4" xfId="50674"/>
    <cellStyle name="ColStyle9 27 4" xfId="50675"/>
    <cellStyle name="ColStyle9 27 5" xfId="50676"/>
    <cellStyle name="ColStyle9 27 5 2" xfId="50677"/>
    <cellStyle name="ColStyle9 27 5 3" xfId="50678"/>
    <cellStyle name="ColStyle9 27 6" xfId="50679"/>
    <cellStyle name="ColStyle9 27 6 2" xfId="50680"/>
    <cellStyle name="ColStyle9 27 7" xfId="50681"/>
    <cellStyle name="ColStyle9 28" xfId="50682"/>
    <cellStyle name="ColStyle9 28 2" xfId="50683"/>
    <cellStyle name="ColStyle9 28 2 2" xfId="50684"/>
    <cellStyle name="ColStyle9 28 2 2 2" xfId="50685"/>
    <cellStyle name="ColStyle9 28 2 2 2 2" xfId="50686"/>
    <cellStyle name="ColStyle9 28 2 2 2 3" xfId="50687"/>
    <cellStyle name="ColStyle9 28 2 2 3" xfId="50688"/>
    <cellStyle name="ColStyle9 28 2 2 4" xfId="50689"/>
    <cellStyle name="ColStyle9 28 2 3" xfId="50690"/>
    <cellStyle name="ColStyle9 28 2 3 2" xfId="50691"/>
    <cellStyle name="ColStyle9 28 2 3 3" xfId="50692"/>
    <cellStyle name="ColStyle9 28 2 4" xfId="50693"/>
    <cellStyle name="ColStyle9 28 2 4 2" xfId="50694"/>
    <cellStyle name="ColStyle9 28 2 5" xfId="50695"/>
    <cellStyle name="ColStyle9 28 3" xfId="50696"/>
    <cellStyle name="ColStyle9 28 3 2" xfId="50697"/>
    <cellStyle name="ColStyle9 28 3 2 2" xfId="50698"/>
    <cellStyle name="ColStyle9 28 3 2 3" xfId="50699"/>
    <cellStyle name="ColStyle9 28 3 3" xfId="50700"/>
    <cellStyle name="ColStyle9 28 3 4" xfId="50701"/>
    <cellStyle name="ColStyle9 28 4" xfId="50702"/>
    <cellStyle name="ColStyle9 28 5" xfId="50703"/>
    <cellStyle name="ColStyle9 28 5 2" xfId="50704"/>
    <cellStyle name="ColStyle9 28 5 3" xfId="50705"/>
    <cellStyle name="ColStyle9 28 6" xfId="50706"/>
    <cellStyle name="ColStyle9 28 6 2" xfId="50707"/>
    <cellStyle name="ColStyle9 28 7" xfId="50708"/>
    <cellStyle name="ColStyle9 29" xfId="50709"/>
    <cellStyle name="ColStyle9 29 2" xfId="50710"/>
    <cellStyle name="ColStyle9 29 2 2" xfId="50711"/>
    <cellStyle name="ColStyle9 29 2 2 2" xfId="50712"/>
    <cellStyle name="ColStyle9 29 2 2 2 2" xfId="50713"/>
    <cellStyle name="ColStyle9 29 2 2 2 3" xfId="50714"/>
    <cellStyle name="ColStyle9 29 2 2 3" xfId="50715"/>
    <cellStyle name="ColStyle9 29 2 2 4" xfId="50716"/>
    <cellStyle name="ColStyle9 29 2 3" xfId="50717"/>
    <cellStyle name="ColStyle9 29 2 3 2" xfId="50718"/>
    <cellStyle name="ColStyle9 29 2 3 3" xfId="50719"/>
    <cellStyle name="ColStyle9 29 2 4" xfId="50720"/>
    <cellStyle name="ColStyle9 29 2 4 2" xfId="50721"/>
    <cellStyle name="ColStyle9 29 2 5" xfId="50722"/>
    <cellStyle name="ColStyle9 29 3" xfId="50723"/>
    <cellStyle name="ColStyle9 29 3 2" xfId="50724"/>
    <cellStyle name="ColStyle9 29 3 2 2" xfId="50725"/>
    <cellStyle name="ColStyle9 29 3 2 3" xfId="50726"/>
    <cellStyle name="ColStyle9 29 3 3" xfId="50727"/>
    <cellStyle name="ColStyle9 29 3 4" xfId="50728"/>
    <cellStyle name="ColStyle9 29 4" xfId="50729"/>
    <cellStyle name="ColStyle9 29 4 2" xfId="50730"/>
    <cellStyle name="ColStyle9 29 4 2 2" xfId="50731"/>
    <cellStyle name="ColStyle9 29 4 2 3" xfId="50732"/>
    <cellStyle name="ColStyle9 29 4 3" xfId="50733"/>
    <cellStyle name="ColStyle9 29 4 4" xfId="50734"/>
    <cellStyle name="ColStyle9 29 5" xfId="50735"/>
    <cellStyle name="ColStyle9 29 5 2" xfId="50736"/>
    <cellStyle name="ColStyle9 29 5 3" xfId="50737"/>
    <cellStyle name="ColStyle9 29 6" xfId="50738"/>
    <cellStyle name="ColStyle9 29 6 2" xfId="50739"/>
    <cellStyle name="ColStyle9 29 7" xfId="50740"/>
    <cellStyle name="ColStyle9 29 8" xfId="50741"/>
    <cellStyle name="ColStyle9 3" xfId="50742"/>
    <cellStyle name="ColStyle9 3 10" xfId="50743"/>
    <cellStyle name="ColStyle9 3 11" xfId="50744"/>
    <cellStyle name="ColStyle9 3 12" xfId="50745"/>
    <cellStyle name="ColStyle9 3 13" xfId="50746"/>
    <cellStyle name="ColStyle9 3 2" xfId="50747"/>
    <cellStyle name="ColStyle9 3 2 2" xfId="50748"/>
    <cellStyle name="ColStyle9 3 2 2 2" xfId="50749"/>
    <cellStyle name="ColStyle9 3 2 2 2 2" xfId="50750"/>
    <cellStyle name="ColStyle9 3 2 2 2 3" xfId="50751"/>
    <cellStyle name="ColStyle9 3 2 2 3" xfId="50752"/>
    <cellStyle name="ColStyle9 3 2 2 4" xfId="50753"/>
    <cellStyle name="ColStyle9 3 2 3" xfId="50754"/>
    <cellStyle name="ColStyle9 3 2 3 2" xfId="50755"/>
    <cellStyle name="ColStyle9 3 2 3 3" xfId="50756"/>
    <cellStyle name="ColStyle9 3 2 4" xfId="50757"/>
    <cellStyle name="ColStyle9 3 2 4 2" xfId="50758"/>
    <cellStyle name="ColStyle9 3 2 5" xfId="50759"/>
    <cellStyle name="ColStyle9 3 3" xfId="50760"/>
    <cellStyle name="ColStyle9 3 3 2" xfId="50761"/>
    <cellStyle name="ColStyle9 3 3 2 2" xfId="50762"/>
    <cellStyle name="ColStyle9 3 3 2 3" xfId="50763"/>
    <cellStyle name="ColStyle9 3 3 3" xfId="50764"/>
    <cellStyle name="ColStyle9 3 3 4" xfId="50765"/>
    <cellStyle name="ColStyle9 3 4" xfId="50766"/>
    <cellStyle name="ColStyle9 3 5" xfId="50767"/>
    <cellStyle name="ColStyle9 3 5 2" xfId="50768"/>
    <cellStyle name="ColStyle9 3 5 3" xfId="50769"/>
    <cellStyle name="ColStyle9 3 6" xfId="50770"/>
    <cellStyle name="ColStyle9 3 6 2" xfId="50771"/>
    <cellStyle name="ColStyle9 3 6 3" xfId="50772"/>
    <cellStyle name="ColStyle9 3 7" xfId="50773"/>
    <cellStyle name="ColStyle9 3 7 2" xfId="50774"/>
    <cellStyle name="ColStyle9 3 7 3" xfId="50775"/>
    <cellStyle name="ColStyle9 3 8" xfId="50776"/>
    <cellStyle name="ColStyle9 3 8 2" xfId="50777"/>
    <cellStyle name="ColStyle9 3 9" xfId="50778"/>
    <cellStyle name="ColStyle9 3 9 2" xfId="50779"/>
    <cellStyle name="ColStyle9 30" xfId="50780"/>
    <cellStyle name="ColStyle9 30 2" xfId="50781"/>
    <cellStyle name="ColStyle9 30 2 2" xfId="50782"/>
    <cellStyle name="ColStyle9 30 2 2 2" xfId="50783"/>
    <cellStyle name="ColStyle9 30 2 2 2 2" xfId="50784"/>
    <cellStyle name="ColStyle9 30 2 2 2 3" xfId="50785"/>
    <cellStyle name="ColStyle9 30 2 2 3" xfId="50786"/>
    <cellStyle name="ColStyle9 30 2 2 4" xfId="50787"/>
    <cellStyle name="ColStyle9 30 2 3" xfId="50788"/>
    <cellStyle name="ColStyle9 30 2 3 2" xfId="50789"/>
    <cellStyle name="ColStyle9 30 2 3 3" xfId="50790"/>
    <cellStyle name="ColStyle9 30 2 4" xfId="50791"/>
    <cellStyle name="ColStyle9 30 2 4 2" xfId="50792"/>
    <cellStyle name="ColStyle9 30 2 5" xfId="50793"/>
    <cellStyle name="ColStyle9 30 3" xfId="50794"/>
    <cellStyle name="ColStyle9 30 3 2" xfId="50795"/>
    <cellStyle name="ColStyle9 30 3 2 2" xfId="50796"/>
    <cellStyle name="ColStyle9 30 3 2 3" xfId="50797"/>
    <cellStyle name="ColStyle9 30 3 3" xfId="50798"/>
    <cellStyle name="ColStyle9 30 3 4" xfId="50799"/>
    <cellStyle name="ColStyle9 30 4" xfId="50800"/>
    <cellStyle name="ColStyle9 30 4 2" xfId="50801"/>
    <cellStyle name="ColStyle9 30 4 2 2" xfId="50802"/>
    <cellStyle name="ColStyle9 30 4 2 3" xfId="50803"/>
    <cellStyle name="ColStyle9 30 4 3" xfId="50804"/>
    <cellStyle name="ColStyle9 30 4 4" xfId="50805"/>
    <cellStyle name="ColStyle9 30 5" xfId="50806"/>
    <cellStyle name="ColStyle9 30 5 2" xfId="50807"/>
    <cellStyle name="ColStyle9 30 5 3" xfId="50808"/>
    <cellStyle name="ColStyle9 30 6" xfId="50809"/>
    <cellStyle name="ColStyle9 30 6 2" xfId="50810"/>
    <cellStyle name="ColStyle9 30 7" xfId="50811"/>
    <cellStyle name="ColStyle9 30 8" xfId="50812"/>
    <cellStyle name="ColStyle9 31" xfId="50813"/>
    <cellStyle name="ColStyle9 31 2" xfId="50814"/>
    <cellStyle name="ColStyle9 31 2 2" xfId="50815"/>
    <cellStyle name="ColStyle9 31 2 2 2" xfId="50816"/>
    <cellStyle name="ColStyle9 31 2 2 2 2" xfId="50817"/>
    <cellStyle name="ColStyle9 31 2 2 2 3" xfId="50818"/>
    <cellStyle name="ColStyle9 31 2 2 3" xfId="50819"/>
    <cellStyle name="ColStyle9 31 2 2 4" xfId="50820"/>
    <cellStyle name="ColStyle9 31 2 3" xfId="50821"/>
    <cellStyle name="ColStyle9 31 2 3 2" xfId="50822"/>
    <cellStyle name="ColStyle9 31 2 3 3" xfId="50823"/>
    <cellStyle name="ColStyle9 31 2 4" xfId="50824"/>
    <cellStyle name="ColStyle9 31 2 4 2" xfId="50825"/>
    <cellStyle name="ColStyle9 31 2 5" xfId="50826"/>
    <cellStyle name="ColStyle9 31 3" xfId="50827"/>
    <cellStyle name="ColStyle9 31 3 2" xfId="50828"/>
    <cellStyle name="ColStyle9 31 3 2 2" xfId="50829"/>
    <cellStyle name="ColStyle9 31 3 2 3" xfId="50830"/>
    <cellStyle name="ColStyle9 31 3 3" xfId="50831"/>
    <cellStyle name="ColStyle9 31 3 4" xfId="50832"/>
    <cellStyle name="ColStyle9 31 4" xfId="50833"/>
    <cellStyle name="ColStyle9 31 4 2" xfId="50834"/>
    <cellStyle name="ColStyle9 31 4 2 2" xfId="50835"/>
    <cellStyle name="ColStyle9 31 4 2 3" xfId="50836"/>
    <cellStyle name="ColStyle9 31 4 3" xfId="50837"/>
    <cellStyle name="ColStyle9 31 4 4" xfId="50838"/>
    <cellStyle name="ColStyle9 31 5" xfId="50839"/>
    <cellStyle name="ColStyle9 31 5 2" xfId="50840"/>
    <cellStyle name="ColStyle9 31 5 3" xfId="50841"/>
    <cellStyle name="ColStyle9 31 6" xfId="50842"/>
    <cellStyle name="ColStyle9 31 6 2" xfId="50843"/>
    <cellStyle name="ColStyle9 31 7" xfId="50844"/>
    <cellStyle name="ColStyle9 31 8" xfId="50845"/>
    <cellStyle name="ColStyle9 32" xfId="50846"/>
    <cellStyle name="ColStyle9 32 2" xfId="50847"/>
    <cellStyle name="ColStyle9 32 2 2" xfId="50848"/>
    <cellStyle name="ColStyle9 32 2 2 2" xfId="50849"/>
    <cellStyle name="ColStyle9 32 2 2 2 2" xfId="50850"/>
    <cellStyle name="ColStyle9 32 2 2 2 3" xfId="50851"/>
    <cellStyle name="ColStyle9 32 2 2 3" xfId="50852"/>
    <cellStyle name="ColStyle9 32 2 2 4" xfId="50853"/>
    <cellStyle name="ColStyle9 32 2 3" xfId="50854"/>
    <cellStyle name="ColStyle9 32 2 3 2" xfId="50855"/>
    <cellStyle name="ColStyle9 32 2 3 3" xfId="50856"/>
    <cellStyle name="ColStyle9 32 2 4" xfId="50857"/>
    <cellStyle name="ColStyle9 32 2 4 2" xfId="50858"/>
    <cellStyle name="ColStyle9 32 2 5" xfId="50859"/>
    <cellStyle name="ColStyle9 32 3" xfId="50860"/>
    <cellStyle name="ColStyle9 32 3 2" xfId="50861"/>
    <cellStyle name="ColStyle9 32 3 2 2" xfId="50862"/>
    <cellStyle name="ColStyle9 32 3 2 3" xfId="50863"/>
    <cellStyle name="ColStyle9 32 3 3" xfId="50864"/>
    <cellStyle name="ColStyle9 32 3 4" xfId="50865"/>
    <cellStyle name="ColStyle9 32 4" xfId="50866"/>
    <cellStyle name="ColStyle9 32 4 2" xfId="50867"/>
    <cellStyle name="ColStyle9 32 4 2 2" xfId="50868"/>
    <cellStyle name="ColStyle9 32 4 2 3" xfId="50869"/>
    <cellStyle name="ColStyle9 32 4 3" xfId="50870"/>
    <cellStyle name="ColStyle9 32 4 4" xfId="50871"/>
    <cellStyle name="ColStyle9 32 5" xfId="50872"/>
    <cellStyle name="ColStyle9 32 5 2" xfId="50873"/>
    <cellStyle name="ColStyle9 32 5 3" xfId="50874"/>
    <cellStyle name="ColStyle9 32 6" xfId="50875"/>
    <cellStyle name="ColStyle9 32 6 2" xfId="50876"/>
    <cellStyle name="ColStyle9 32 7" xfId="50877"/>
    <cellStyle name="ColStyle9 32 8" xfId="50878"/>
    <cellStyle name="ColStyle9 33" xfId="50879"/>
    <cellStyle name="ColStyle9 33 2" xfId="50880"/>
    <cellStyle name="ColStyle9 33 2 2" xfId="50881"/>
    <cellStyle name="ColStyle9 33 2 2 2" xfId="50882"/>
    <cellStyle name="ColStyle9 33 2 2 2 2" xfId="50883"/>
    <cellStyle name="ColStyle9 33 2 2 2 3" xfId="50884"/>
    <cellStyle name="ColStyle9 33 2 2 3" xfId="50885"/>
    <cellStyle name="ColStyle9 33 2 2 4" xfId="50886"/>
    <cellStyle name="ColStyle9 33 2 3" xfId="50887"/>
    <cellStyle name="ColStyle9 33 2 3 2" xfId="50888"/>
    <cellStyle name="ColStyle9 33 2 3 3" xfId="50889"/>
    <cellStyle name="ColStyle9 33 2 4" xfId="50890"/>
    <cellStyle name="ColStyle9 33 2 4 2" xfId="50891"/>
    <cellStyle name="ColStyle9 33 2 5" xfId="50892"/>
    <cellStyle name="ColStyle9 33 3" xfId="50893"/>
    <cellStyle name="ColStyle9 33 3 2" xfId="50894"/>
    <cellStyle name="ColStyle9 33 3 2 2" xfId="50895"/>
    <cellStyle name="ColStyle9 33 3 2 3" xfId="50896"/>
    <cellStyle name="ColStyle9 33 3 3" xfId="50897"/>
    <cellStyle name="ColStyle9 33 3 4" xfId="50898"/>
    <cellStyle name="ColStyle9 33 4" xfId="50899"/>
    <cellStyle name="ColStyle9 33 4 2" xfId="50900"/>
    <cellStyle name="ColStyle9 33 4 2 2" xfId="50901"/>
    <cellStyle name="ColStyle9 33 4 2 3" xfId="50902"/>
    <cellStyle name="ColStyle9 33 4 3" xfId="50903"/>
    <cellStyle name="ColStyle9 33 4 4" xfId="50904"/>
    <cellStyle name="ColStyle9 33 5" xfId="50905"/>
    <cellStyle name="ColStyle9 33 5 2" xfId="50906"/>
    <cellStyle name="ColStyle9 33 5 3" xfId="50907"/>
    <cellStyle name="ColStyle9 33 6" xfId="50908"/>
    <cellStyle name="ColStyle9 33 6 2" xfId="50909"/>
    <cellStyle name="ColStyle9 33 7" xfId="50910"/>
    <cellStyle name="ColStyle9 33 8" xfId="50911"/>
    <cellStyle name="ColStyle9 34" xfId="50912"/>
    <cellStyle name="ColStyle9 34 2" xfId="50913"/>
    <cellStyle name="ColStyle9 34 2 2" xfId="50914"/>
    <cellStyle name="ColStyle9 34 2 2 2" xfId="50915"/>
    <cellStyle name="ColStyle9 34 2 2 2 2" xfId="50916"/>
    <cellStyle name="ColStyle9 34 2 2 2 3" xfId="50917"/>
    <cellStyle name="ColStyle9 34 2 2 3" xfId="50918"/>
    <cellStyle name="ColStyle9 34 2 2 4" xfId="50919"/>
    <cellStyle name="ColStyle9 34 2 3" xfId="50920"/>
    <cellStyle name="ColStyle9 34 2 3 2" xfId="50921"/>
    <cellStyle name="ColStyle9 34 2 3 3" xfId="50922"/>
    <cellStyle name="ColStyle9 34 2 4" xfId="50923"/>
    <cellStyle name="ColStyle9 34 2 4 2" xfId="50924"/>
    <cellStyle name="ColStyle9 34 2 5" xfId="50925"/>
    <cellStyle name="ColStyle9 34 3" xfId="50926"/>
    <cellStyle name="ColStyle9 34 3 2" xfId="50927"/>
    <cellStyle name="ColStyle9 34 3 2 2" xfId="50928"/>
    <cellStyle name="ColStyle9 34 3 2 3" xfId="50929"/>
    <cellStyle name="ColStyle9 34 3 3" xfId="50930"/>
    <cellStyle name="ColStyle9 34 3 4" xfId="50931"/>
    <cellStyle name="ColStyle9 34 4" xfId="50932"/>
    <cellStyle name="ColStyle9 34 4 2" xfId="50933"/>
    <cellStyle name="ColStyle9 34 4 2 2" xfId="50934"/>
    <cellStyle name="ColStyle9 34 4 2 3" xfId="50935"/>
    <cellStyle name="ColStyle9 34 4 3" xfId="50936"/>
    <cellStyle name="ColStyle9 34 4 4" xfId="50937"/>
    <cellStyle name="ColStyle9 34 5" xfId="50938"/>
    <cellStyle name="ColStyle9 34 5 2" xfId="50939"/>
    <cellStyle name="ColStyle9 34 5 3" xfId="50940"/>
    <cellStyle name="ColStyle9 34 6" xfId="50941"/>
    <cellStyle name="ColStyle9 34 6 2" xfId="50942"/>
    <cellStyle name="ColStyle9 34 7" xfId="50943"/>
    <cellStyle name="ColStyle9 34 8" xfId="50944"/>
    <cellStyle name="ColStyle9 35" xfId="50945"/>
    <cellStyle name="ColStyle9 35 2" xfId="50946"/>
    <cellStyle name="ColStyle9 35 2 2" xfId="50947"/>
    <cellStyle name="ColStyle9 35 2 2 2" xfId="50948"/>
    <cellStyle name="ColStyle9 35 2 2 2 2" xfId="50949"/>
    <cellStyle name="ColStyle9 35 2 2 2 3" xfId="50950"/>
    <cellStyle name="ColStyle9 35 2 2 3" xfId="50951"/>
    <cellStyle name="ColStyle9 35 2 2 4" xfId="50952"/>
    <cellStyle name="ColStyle9 35 2 3" xfId="50953"/>
    <cellStyle name="ColStyle9 35 2 3 2" xfId="50954"/>
    <cellStyle name="ColStyle9 35 2 3 3" xfId="50955"/>
    <cellStyle name="ColStyle9 35 2 4" xfId="50956"/>
    <cellStyle name="ColStyle9 35 2 4 2" xfId="50957"/>
    <cellStyle name="ColStyle9 35 2 5" xfId="50958"/>
    <cellStyle name="ColStyle9 35 3" xfId="50959"/>
    <cellStyle name="ColStyle9 35 3 2" xfId="50960"/>
    <cellStyle name="ColStyle9 35 3 2 2" xfId="50961"/>
    <cellStyle name="ColStyle9 35 3 2 3" xfId="50962"/>
    <cellStyle name="ColStyle9 35 3 3" xfId="50963"/>
    <cellStyle name="ColStyle9 35 3 4" xfId="50964"/>
    <cellStyle name="ColStyle9 35 4" xfId="50965"/>
    <cellStyle name="ColStyle9 35 4 2" xfId="50966"/>
    <cellStyle name="ColStyle9 35 4 2 2" xfId="50967"/>
    <cellStyle name="ColStyle9 35 4 2 3" xfId="50968"/>
    <cellStyle name="ColStyle9 35 4 3" xfId="50969"/>
    <cellStyle name="ColStyle9 35 4 4" xfId="50970"/>
    <cellStyle name="ColStyle9 35 5" xfId="50971"/>
    <cellStyle name="ColStyle9 35 5 2" xfId="50972"/>
    <cellStyle name="ColStyle9 35 5 3" xfId="50973"/>
    <cellStyle name="ColStyle9 35 6" xfId="50974"/>
    <cellStyle name="ColStyle9 35 6 2" xfId="50975"/>
    <cellStyle name="ColStyle9 35 7" xfId="50976"/>
    <cellStyle name="ColStyle9 35 8" xfId="50977"/>
    <cellStyle name="ColStyle9 36" xfId="50978"/>
    <cellStyle name="ColStyle9 36 2" xfId="50979"/>
    <cellStyle name="ColStyle9 36 2 2" xfId="50980"/>
    <cellStyle name="ColStyle9 36 2 2 2" xfId="50981"/>
    <cellStyle name="ColStyle9 36 2 2 3" xfId="50982"/>
    <cellStyle name="ColStyle9 36 2 3" xfId="50983"/>
    <cellStyle name="ColStyle9 36 2 4" xfId="50984"/>
    <cellStyle name="ColStyle9 36 3" xfId="50985"/>
    <cellStyle name="ColStyle9 36 3 2" xfId="50986"/>
    <cellStyle name="ColStyle9 36 3 2 2" xfId="50987"/>
    <cellStyle name="ColStyle9 36 3 2 3" xfId="50988"/>
    <cellStyle name="ColStyle9 36 3 3" xfId="50989"/>
    <cellStyle name="ColStyle9 36 3 4" xfId="50990"/>
    <cellStyle name="ColStyle9 36 4" xfId="50991"/>
    <cellStyle name="ColStyle9 36 4 2" xfId="50992"/>
    <cellStyle name="ColStyle9 36 4 3" xfId="50993"/>
    <cellStyle name="ColStyle9 36 5" xfId="50994"/>
    <cellStyle name="ColStyle9 36 5 2" xfId="50995"/>
    <cellStyle name="ColStyle9 36 6" xfId="50996"/>
    <cellStyle name="ColStyle9 36 7" xfId="50997"/>
    <cellStyle name="ColStyle9 37" xfId="50998"/>
    <cellStyle name="ColStyle9 37 2" xfId="50999"/>
    <cellStyle name="ColStyle9 37 2 2" xfId="51000"/>
    <cellStyle name="ColStyle9 37 2 2 2" xfId="51001"/>
    <cellStyle name="ColStyle9 37 2 2 3" xfId="51002"/>
    <cellStyle name="ColStyle9 37 2 3" xfId="51003"/>
    <cellStyle name="ColStyle9 37 2 4" xfId="51004"/>
    <cellStyle name="ColStyle9 37 3" xfId="51005"/>
    <cellStyle name="ColStyle9 37 3 2" xfId="51006"/>
    <cellStyle name="ColStyle9 37 3 2 2" xfId="51007"/>
    <cellStyle name="ColStyle9 37 3 2 3" xfId="51008"/>
    <cellStyle name="ColStyle9 37 3 3" xfId="51009"/>
    <cellStyle name="ColStyle9 37 3 4" xfId="51010"/>
    <cellStyle name="ColStyle9 37 4" xfId="51011"/>
    <cellStyle name="ColStyle9 37 4 2" xfId="51012"/>
    <cellStyle name="ColStyle9 37 4 3" xfId="51013"/>
    <cellStyle name="ColStyle9 37 5" xfId="51014"/>
    <cellStyle name="ColStyle9 37 5 2" xfId="51015"/>
    <cellStyle name="ColStyle9 37 6" xfId="51016"/>
    <cellStyle name="ColStyle9 37 7" xfId="51017"/>
    <cellStyle name="ColStyle9 38" xfId="51018"/>
    <cellStyle name="ColStyle9 38 2" xfId="51019"/>
    <cellStyle name="ColStyle9 38 2 2" xfId="51020"/>
    <cellStyle name="ColStyle9 38 2 2 2" xfId="51021"/>
    <cellStyle name="ColStyle9 38 2 2 3" xfId="51022"/>
    <cellStyle name="ColStyle9 38 2 3" xfId="51023"/>
    <cellStyle name="ColStyle9 38 2 4" xfId="51024"/>
    <cellStyle name="ColStyle9 38 3" xfId="51025"/>
    <cellStyle name="ColStyle9 38 3 2" xfId="51026"/>
    <cellStyle name="ColStyle9 38 3 2 2" xfId="51027"/>
    <cellStyle name="ColStyle9 38 3 2 3" xfId="51028"/>
    <cellStyle name="ColStyle9 38 3 3" xfId="51029"/>
    <cellStyle name="ColStyle9 38 3 4" xfId="51030"/>
    <cellStyle name="ColStyle9 38 4" xfId="51031"/>
    <cellStyle name="ColStyle9 38 4 2" xfId="51032"/>
    <cellStyle name="ColStyle9 38 4 3" xfId="51033"/>
    <cellStyle name="ColStyle9 38 5" xfId="51034"/>
    <cellStyle name="ColStyle9 38 5 2" xfId="51035"/>
    <cellStyle name="ColStyle9 38 6" xfId="51036"/>
    <cellStyle name="ColStyle9 38 7" xfId="51037"/>
    <cellStyle name="ColStyle9 39" xfId="51038"/>
    <cellStyle name="ColStyle9 39 2" xfId="51039"/>
    <cellStyle name="ColStyle9 39 2 2" xfId="51040"/>
    <cellStyle name="ColStyle9 39 2 2 2" xfId="51041"/>
    <cellStyle name="ColStyle9 39 2 2 3" xfId="51042"/>
    <cellStyle name="ColStyle9 39 2 3" xfId="51043"/>
    <cellStyle name="ColStyle9 39 2 4" xfId="51044"/>
    <cellStyle name="ColStyle9 39 3" xfId="51045"/>
    <cellStyle name="ColStyle9 39 3 2" xfId="51046"/>
    <cellStyle name="ColStyle9 39 3 3" xfId="51047"/>
    <cellStyle name="ColStyle9 39 4" xfId="51048"/>
    <cellStyle name="ColStyle9 39 5" xfId="51049"/>
    <cellStyle name="ColStyle9 39 6" xfId="51050"/>
    <cellStyle name="ColStyle9 4" xfId="51051"/>
    <cellStyle name="ColStyle9 4 10" xfId="51052"/>
    <cellStyle name="ColStyle9 4 11" xfId="51053"/>
    <cellStyle name="ColStyle9 4 12" xfId="51054"/>
    <cellStyle name="ColStyle9 4 13" xfId="51055"/>
    <cellStyle name="ColStyle9 4 2" xfId="51056"/>
    <cellStyle name="ColStyle9 4 2 2" xfId="51057"/>
    <cellStyle name="ColStyle9 4 2 2 2" xfId="51058"/>
    <cellStyle name="ColStyle9 4 2 2 2 2" xfId="51059"/>
    <cellStyle name="ColStyle9 4 2 2 2 3" xfId="51060"/>
    <cellStyle name="ColStyle9 4 2 2 3" xfId="51061"/>
    <cellStyle name="ColStyle9 4 2 2 4" xfId="51062"/>
    <cellStyle name="ColStyle9 4 2 3" xfId="51063"/>
    <cellStyle name="ColStyle9 4 2 3 2" xfId="51064"/>
    <cellStyle name="ColStyle9 4 2 3 3" xfId="51065"/>
    <cellStyle name="ColStyle9 4 2 4" xfId="51066"/>
    <cellStyle name="ColStyle9 4 2 4 2" xfId="51067"/>
    <cellStyle name="ColStyle9 4 2 5" xfId="51068"/>
    <cellStyle name="ColStyle9 4 3" xfId="51069"/>
    <cellStyle name="ColStyle9 4 3 2" xfId="51070"/>
    <cellStyle name="ColStyle9 4 3 2 2" xfId="51071"/>
    <cellStyle name="ColStyle9 4 3 2 3" xfId="51072"/>
    <cellStyle name="ColStyle9 4 3 3" xfId="51073"/>
    <cellStyle name="ColStyle9 4 3 4" xfId="51074"/>
    <cellStyle name="ColStyle9 4 4" xfId="51075"/>
    <cellStyle name="ColStyle9 4 5" xfId="51076"/>
    <cellStyle name="ColStyle9 4 5 2" xfId="51077"/>
    <cellStyle name="ColStyle9 4 5 3" xfId="51078"/>
    <cellStyle name="ColStyle9 4 6" xfId="51079"/>
    <cellStyle name="ColStyle9 4 6 2" xfId="51080"/>
    <cellStyle name="ColStyle9 4 6 3" xfId="51081"/>
    <cellStyle name="ColStyle9 4 7" xfId="51082"/>
    <cellStyle name="ColStyle9 4 7 2" xfId="51083"/>
    <cellStyle name="ColStyle9 4 7 3" xfId="51084"/>
    <cellStyle name="ColStyle9 4 8" xfId="51085"/>
    <cellStyle name="ColStyle9 4 8 2" xfId="51086"/>
    <cellStyle name="ColStyle9 4 9" xfId="51087"/>
    <cellStyle name="ColStyle9 4 9 2" xfId="51088"/>
    <cellStyle name="ColStyle9 40" xfId="51089"/>
    <cellStyle name="ColStyle9 40 2" xfId="51090"/>
    <cellStyle name="ColStyle9 40 2 2" xfId="51091"/>
    <cellStyle name="ColStyle9 40 2 2 2" xfId="51092"/>
    <cellStyle name="ColStyle9 40 2 2 3" xfId="51093"/>
    <cellStyle name="ColStyle9 40 2 3" xfId="51094"/>
    <cellStyle name="ColStyle9 40 2 4" xfId="51095"/>
    <cellStyle name="ColStyle9 40 3" xfId="51096"/>
    <cellStyle name="ColStyle9 40 3 2" xfId="51097"/>
    <cellStyle name="ColStyle9 40 3 3" xfId="51098"/>
    <cellStyle name="ColStyle9 40 4" xfId="51099"/>
    <cellStyle name="ColStyle9 40 5" xfId="51100"/>
    <cellStyle name="ColStyle9 40 6" xfId="51101"/>
    <cellStyle name="ColStyle9 41" xfId="51102"/>
    <cellStyle name="ColStyle9 41 2" xfId="51103"/>
    <cellStyle name="ColStyle9 41 2 2" xfId="51104"/>
    <cellStyle name="ColStyle9 41 2 2 2" xfId="51105"/>
    <cellStyle name="ColStyle9 41 2 2 3" xfId="51106"/>
    <cellStyle name="ColStyle9 41 2 3" xfId="51107"/>
    <cellStyle name="ColStyle9 41 2 4" xfId="51108"/>
    <cellStyle name="ColStyle9 41 3" xfId="51109"/>
    <cellStyle name="ColStyle9 41 3 2" xfId="51110"/>
    <cellStyle name="ColStyle9 41 3 3" xfId="51111"/>
    <cellStyle name="ColStyle9 41 4" xfId="51112"/>
    <cellStyle name="ColStyle9 41 5" xfId="51113"/>
    <cellStyle name="ColStyle9 41 6" xfId="51114"/>
    <cellStyle name="ColStyle9 42" xfId="51115"/>
    <cellStyle name="ColStyle9 42 2" xfId="51116"/>
    <cellStyle name="ColStyle9 42 2 2" xfId="51117"/>
    <cellStyle name="ColStyle9 42 2 3" xfId="51118"/>
    <cellStyle name="ColStyle9 42 3" xfId="51119"/>
    <cellStyle name="ColStyle9 42 4" xfId="51120"/>
    <cellStyle name="ColStyle9 42 5" xfId="51121"/>
    <cellStyle name="ColStyle9 43" xfId="51122"/>
    <cellStyle name="ColStyle9 43 2" xfId="51123"/>
    <cellStyle name="ColStyle9 43 2 2" xfId="51124"/>
    <cellStyle name="ColStyle9 43 2 3" xfId="51125"/>
    <cellStyle name="ColStyle9 43 3" xfId="51126"/>
    <cellStyle name="ColStyle9 43 4" xfId="51127"/>
    <cellStyle name="ColStyle9 43 5" xfId="51128"/>
    <cellStyle name="ColStyle9 44" xfId="51129"/>
    <cellStyle name="ColStyle9 44 2" xfId="51130"/>
    <cellStyle name="ColStyle9 44 2 2" xfId="51131"/>
    <cellStyle name="ColStyle9 44 2 3" xfId="51132"/>
    <cellStyle name="ColStyle9 44 3" xfId="51133"/>
    <cellStyle name="ColStyle9 44 4" xfId="51134"/>
    <cellStyle name="ColStyle9 44 5" xfId="51135"/>
    <cellStyle name="ColStyle9 45" xfId="51136"/>
    <cellStyle name="ColStyle9 45 2" xfId="51137"/>
    <cellStyle name="ColStyle9 45 2 2" xfId="51138"/>
    <cellStyle name="ColStyle9 45 2 3" xfId="51139"/>
    <cellStyle name="ColStyle9 45 3" xfId="51140"/>
    <cellStyle name="ColStyle9 45 4" xfId="51141"/>
    <cellStyle name="ColStyle9 45 5" xfId="51142"/>
    <cellStyle name="ColStyle9 46" xfId="51143"/>
    <cellStyle name="ColStyle9 46 2" xfId="51144"/>
    <cellStyle name="ColStyle9 46 2 2" xfId="51145"/>
    <cellStyle name="ColStyle9 46 2 3" xfId="51146"/>
    <cellStyle name="ColStyle9 46 3" xfId="51147"/>
    <cellStyle name="ColStyle9 46 4" xfId="51148"/>
    <cellStyle name="ColStyle9 46 5" xfId="51149"/>
    <cellStyle name="ColStyle9 47" xfId="51150"/>
    <cellStyle name="ColStyle9 47 2" xfId="51151"/>
    <cellStyle name="ColStyle9 47 2 2" xfId="51152"/>
    <cellStyle name="ColStyle9 47 2 3" xfId="51153"/>
    <cellStyle name="ColStyle9 47 3" xfId="51154"/>
    <cellStyle name="ColStyle9 47 4" xfId="51155"/>
    <cellStyle name="ColStyle9 47 5" xfId="51156"/>
    <cellStyle name="ColStyle9 48" xfId="51157"/>
    <cellStyle name="ColStyle9 48 2" xfId="51158"/>
    <cellStyle name="ColStyle9 48 2 2" xfId="51159"/>
    <cellStyle name="ColStyle9 48 2 3" xfId="51160"/>
    <cellStyle name="ColStyle9 48 3" xfId="51161"/>
    <cellStyle name="ColStyle9 48 4" xfId="51162"/>
    <cellStyle name="ColStyle9 48 5" xfId="51163"/>
    <cellStyle name="ColStyle9 49" xfId="51164"/>
    <cellStyle name="ColStyle9 49 2" xfId="51165"/>
    <cellStyle name="ColStyle9 49 2 2" xfId="51166"/>
    <cellStyle name="ColStyle9 49 2 3" xfId="51167"/>
    <cellStyle name="ColStyle9 49 3" xfId="51168"/>
    <cellStyle name="ColStyle9 49 4" xfId="51169"/>
    <cellStyle name="ColStyle9 49 5" xfId="51170"/>
    <cellStyle name="ColStyle9 5" xfId="51171"/>
    <cellStyle name="ColStyle9 5 10" xfId="51172"/>
    <cellStyle name="ColStyle9 5 11" xfId="51173"/>
    <cellStyle name="ColStyle9 5 12" xfId="51174"/>
    <cellStyle name="ColStyle9 5 13" xfId="51175"/>
    <cellStyle name="ColStyle9 5 2" xfId="51176"/>
    <cellStyle name="ColStyle9 5 2 2" xfId="51177"/>
    <cellStyle name="ColStyle9 5 2 2 2" xfId="51178"/>
    <cellStyle name="ColStyle9 5 2 2 2 2" xfId="51179"/>
    <cellStyle name="ColStyle9 5 2 2 2 3" xfId="51180"/>
    <cellStyle name="ColStyle9 5 2 2 3" xfId="51181"/>
    <cellStyle name="ColStyle9 5 2 2 4" xfId="51182"/>
    <cellStyle name="ColStyle9 5 2 3" xfId="51183"/>
    <cellStyle name="ColStyle9 5 2 3 2" xfId="51184"/>
    <cellStyle name="ColStyle9 5 2 3 3" xfId="51185"/>
    <cellStyle name="ColStyle9 5 2 4" xfId="51186"/>
    <cellStyle name="ColStyle9 5 2 4 2" xfId="51187"/>
    <cellStyle name="ColStyle9 5 2 5" xfId="51188"/>
    <cellStyle name="ColStyle9 5 3" xfId="51189"/>
    <cellStyle name="ColStyle9 5 3 2" xfId="51190"/>
    <cellStyle name="ColStyle9 5 3 2 2" xfId="51191"/>
    <cellStyle name="ColStyle9 5 3 2 3" xfId="51192"/>
    <cellStyle name="ColStyle9 5 3 3" xfId="51193"/>
    <cellStyle name="ColStyle9 5 3 4" xfId="51194"/>
    <cellStyle name="ColStyle9 5 4" xfId="51195"/>
    <cellStyle name="ColStyle9 5 5" xfId="51196"/>
    <cellStyle name="ColStyle9 5 5 2" xfId="51197"/>
    <cellStyle name="ColStyle9 5 5 3" xfId="51198"/>
    <cellStyle name="ColStyle9 5 6" xfId="51199"/>
    <cellStyle name="ColStyle9 5 6 2" xfId="51200"/>
    <cellStyle name="ColStyle9 5 6 3" xfId="51201"/>
    <cellStyle name="ColStyle9 5 7" xfId="51202"/>
    <cellStyle name="ColStyle9 5 7 2" xfId="51203"/>
    <cellStyle name="ColStyle9 5 7 3" xfId="51204"/>
    <cellStyle name="ColStyle9 5 8" xfId="51205"/>
    <cellStyle name="ColStyle9 5 8 2" xfId="51206"/>
    <cellStyle name="ColStyle9 5 9" xfId="51207"/>
    <cellStyle name="ColStyle9 5 9 2" xfId="51208"/>
    <cellStyle name="ColStyle9 50" xfId="51209"/>
    <cellStyle name="ColStyle9 50 2" xfId="51210"/>
    <cellStyle name="ColStyle9 50 2 2" xfId="51211"/>
    <cellStyle name="ColStyle9 50 2 3" xfId="51212"/>
    <cellStyle name="ColStyle9 50 3" xfId="51213"/>
    <cellStyle name="ColStyle9 50 4" xfId="51214"/>
    <cellStyle name="ColStyle9 51" xfId="51215"/>
    <cellStyle name="ColStyle9 51 2" xfId="51216"/>
    <cellStyle name="ColStyle9 51 3" xfId="51217"/>
    <cellStyle name="ColStyle9 52" xfId="51218"/>
    <cellStyle name="ColStyle9 52 2" xfId="51219"/>
    <cellStyle name="ColStyle9 52 3" xfId="51220"/>
    <cellStyle name="ColStyle9 53" xfId="51221"/>
    <cellStyle name="ColStyle9 53 2" xfId="51222"/>
    <cellStyle name="ColStyle9 54" xfId="51223"/>
    <cellStyle name="ColStyle9 54 2" xfId="51224"/>
    <cellStyle name="ColStyle9 55" xfId="51225"/>
    <cellStyle name="ColStyle9 56" xfId="51226"/>
    <cellStyle name="ColStyle9 57" xfId="51227"/>
    <cellStyle name="ColStyle9 58" xfId="51228"/>
    <cellStyle name="ColStyle9 59" xfId="51229"/>
    <cellStyle name="ColStyle9 6" xfId="51230"/>
    <cellStyle name="ColStyle9 6 10" xfId="51231"/>
    <cellStyle name="ColStyle9 6 11" xfId="51232"/>
    <cellStyle name="ColStyle9 6 12" xfId="51233"/>
    <cellStyle name="ColStyle9 6 13" xfId="51234"/>
    <cellStyle name="ColStyle9 6 2" xfId="51235"/>
    <cellStyle name="ColStyle9 6 2 2" xfId="51236"/>
    <cellStyle name="ColStyle9 6 2 2 2" xfId="51237"/>
    <cellStyle name="ColStyle9 6 2 2 2 2" xfId="51238"/>
    <cellStyle name="ColStyle9 6 2 2 2 3" xfId="51239"/>
    <cellStyle name="ColStyle9 6 2 2 3" xfId="51240"/>
    <cellStyle name="ColStyle9 6 2 2 4" xfId="51241"/>
    <cellStyle name="ColStyle9 6 2 3" xfId="51242"/>
    <cellStyle name="ColStyle9 6 2 3 2" xfId="51243"/>
    <cellStyle name="ColStyle9 6 2 3 3" xfId="51244"/>
    <cellStyle name="ColStyle9 6 2 4" xfId="51245"/>
    <cellStyle name="ColStyle9 6 2 4 2" xfId="51246"/>
    <cellStyle name="ColStyle9 6 2 5" xfId="51247"/>
    <cellStyle name="ColStyle9 6 3" xfId="51248"/>
    <cellStyle name="ColStyle9 6 3 2" xfId="51249"/>
    <cellStyle name="ColStyle9 6 3 2 2" xfId="51250"/>
    <cellStyle name="ColStyle9 6 3 2 3" xfId="51251"/>
    <cellStyle name="ColStyle9 6 3 3" xfId="51252"/>
    <cellStyle name="ColStyle9 6 3 4" xfId="51253"/>
    <cellStyle name="ColStyle9 6 4" xfId="51254"/>
    <cellStyle name="ColStyle9 6 5" xfId="51255"/>
    <cellStyle name="ColStyle9 6 5 2" xfId="51256"/>
    <cellStyle name="ColStyle9 6 5 3" xfId="51257"/>
    <cellStyle name="ColStyle9 6 6" xfId="51258"/>
    <cellStyle name="ColStyle9 6 6 2" xfId="51259"/>
    <cellStyle name="ColStyle9 6 6 3" xfId="51260"/>
    <cellStyle name="ColStyle9 6 7" xfId="51261"/>
    <cellStyle name="ColStyle9 6 7 2" xfId="51262"/>
    <cellStyle name="ColStyle9 6 7 3" xfId="51263"/>
    <cellStyle name="ColStyle9 6 8" xfId="51264"/>
    <cellStyle name="ColStyle9 6 8 2" xfId="51265"/>
    <cellStyle name="ColStyle9 6 9" xfId="51266"/>
    <cellStyle name="ColStyle9 6 9 2" xfId="51267"/>
    <cellStyle name="ColStyle9 60" xfId="51268"/>
    <cellStyle name="ColStyle9 61" xfId="51269"/>
    <cellStyle name="ColStyle9 62" xfId="51270"/>
    <cellStyle name="ColStyle9 63" xfId="51271"/>
    <cellStyle name="ColStyle9 7" xfId="51272"/>
    <cellStyle name="ColStyle9 7 2" xfId="51273"/>
    <cellStyle name="ColStyle9 7 2 2" xfId="51274"/>
    <cellStyle name="ColStyle9 7 2 2 2" xfId="51275"/>
    <cellStyle name="ColStyle9 7 2 2 2 2" xfId="51276"/>
    <cellStyle name="ColStyle9 7 2 2 2 3" xfId="51277"/>
    <cellStyle name="ColStyle9 7 2 2 3" xfId="51278"/>
    <cellStyle name="ColStyle9 7 2 2 4" xfId="51279"/>
    <cellStyle name="ColStyle9 7 2 3" xfId="51280"/>
    <cellStyle name="ColStyle9 7 2 3 2" xfId="51281"/>
    <cellStyle name="ColStyle9 7 2 3 3" xfId="51282"/>
    <cellStyle name="ColStyle9 7 2 4" xfId="51283"/>
    <cellStyle name="ColStyle9 7 2 4 2" xfId="51284"/>
    <cellStyle name="ColStyle9 7 2 5" xfId="51285"/>
    <cellStyle name="ColStyle9 7 3" xfId="51286"/>
    <cellStyle name="ColStyle9 7 3 2" xfId="51287"/>
    <cellStyle name="ColStyle9 7 3 2 2" xfId="51288"/>
    <cellStyle name="ColStyle9 7 3 2 3" xfId="51289"/>
    <cellStyle name="ColStyle9 7 3 3" xfId="51290"/>
    <cellStyle name="ColStyle9 7 3 4" xfId="51291"/>
    <cellStyle name="ColStyle9 7 4" xfId="51292"/>
    <cellStyle name="ColStyle9 7 5" xfId="51293"/>
    <cellStyle name="ColStyle9 7 5 2" xfId="51294"/>
    <cellStyle name="ColStyle9 7 5 3" xfId="51295"/>
    <cellStyle name="ColStyle9 7 6" xfId="51296"/>
    <cellStyle name="ColStyle9 7 6 2" xfId="51297"/>
    <cellStyle name="ColStyle9 7 6 3" xfId="51298"/>
    <cellStyle name="ColStyle9 7 7" xfId="51299"/>
    <cellStyle name="ColStyle9 7 7 2" xfId="51300"/>
    <cellStyle name="ColStyle9 7 7 3" xfId="51301"/>
    <cellStyle name="ColStyle9 7 8" xfId="51302"/>
    <cellStyle name="ColStyle9 7 9" xfId="51303"/>
    <cellStyle name="ColStyle9 8" xfId="51304"/>
    <cellStyle name="ColStyle9 8 2" xfId="51305"/>
    <cellStyle name="ColStyle9 8 2 2" xfId="51306"/>
    <cellStyle name="ColStyle9 8 2 2 2" xfId="51307"/>
    <cellStyle name="ColStyle9 8 2 2 2 2" xfId="51308"/>
    <cellStyle name="ColStyle9 8 2 2 2 3" xfId="51309"/>
    <cellStyle name="ColStyle9 8 2 2 3" xfId="51310"/>
    <cellStyle name="ColStyle9 8 2 2 4" xfId="51311"/>
    <cellStyle name="ColStyle9 8 2 3" xfId="51312"/>
    <cellStyle name="ColStyle9 8 2 3 2" xfId="51313"/>
    <cellStyle name="ColStyle9 8 2 3 3" xfId="51314"/>
    <cellStyle name="ColStyle9 8 2 4" xfId="51315"/>
    <cellStyle name="ColStyle9 8 2 4 2" xfId="51316"/>
    <cellStyle name="ColStyle9 8 2 5" xfId="51317"/>
    <cellStyle name="ColStyle9 8 3" xfId="51318"/>
    <cellStyle name="ColStyle9 8 3 2" xfId="51319"/>
    <cellStyle name="ColStyle9 8 3 2 2" xfId="51320"/>
    <cellStyle name="ColStyle9 8 3 2 3" xfId="51321"/>
    <cellStyle name="ColStyle9 8 3 3" xfId="51322"/>
    <cellStyle name="ColStyle9 8 3 4" xfId="51323"/>
    <cellStyle name="ColStyle9 8 4" xfId="51324"/>
    <cellStyle name="ColStyle9 8 5" xfId="51325"/>
    <cellStyle name="ColStyle9 8 5 2" xfId="51326"/>
    <cellStyle name="ColStyle9 8 5 3" xfId="51327"/>
    <cellStyle name="ColStyle9 8 6" xfId="51328"/>
    <cellStyle name="ColStyle9 8 6 2" xfId="51329"/>
    <cellStyle name="ColStyle9 8 6 3" xfId="51330"/>
    <cellStyle name="ColStyle9 8 7" xfId="51331"/>
    <cellStyle name="ColStyle9 8 7 2" xfId="51332"/>
    <cellStyle name="ColStyle9 8 7 3" xfId="51333"/>
    <cellStyle name="ColStyle9 8 8" xfId="51334"/>
    <cellStyle name="ColStyle9 8 9" xfId="51335"/>
    <cellStyle name="ColStyle9 9" xfId="51336"/>
    <cellStyle name="ColStyle9 9 2" xfId="51337"/>
    <cellStyle name="ColStyle9 9 2 2" xfId="51338"/>
    <cellStyle name="ColStyle9 9 2 2 2" xfId="51339"/>
    <cellStyle name="ColStyle9 9 2 2 2 2" xfId="51340"/>
    <cellStyle name="ColStyle9 9 2 2 2 3" xfId="51341"/>
    <cellStyle name="ColStyle9 9 2 2 3" xfId="51342"/>
    <cellStyle name="ColStyle9 9 2 2 4" xfId="51343"/>
    <cellStyle name="ColStyle9 9 2 3" xfId="51344"/>
    <cellStyle name="ColStyle9 9 2 3 2" xfId="51345"/>
    <cellStyle name="ColStyle9 9 2 3 3" xfId="51346"/>
    <cellStyle name="ColStyle9 9 2 4" xfId="51347"/>
    <cellStyle name="ColStyle9 9 2 4 2" xfId="51348"/>
    <cellStyle name="ColStyle9 9 2 5" xfId="51349"/>
    <cellStyle name="ColStyle9 9 3" xfId="51350"/>
    <cellStyle name="ColStyle9 9 3 2" xfId="51351"/>
    <cellStyle name="ColStyle9 9 3 2 2" xfId="51352"/>
    <cellStyle name="ColStyle9 9 3 2 3" xfId="51353"/>
    <cellStyle name="ColStyle9 9 3 3" xfId="51354"/>
    <cellStyle name="ColStyle9 9 3 4" xfId="51355"/>
    <cellStyle name="ColStyle9 9 4" xfId="51356"/>
    <cellStyle name="ColStyle9 9 5" xfId="51357"/>
    <cellStyle name="ColStyle9 9 5 2" xfId="51358"/>
    <cellStyle name="ColStyle9 9 5 3" xfId="51359"/>
    <cellStyle name="ColStyle9 9 6" xfId="51360"/>
    <cellStyle name="ColStyle9 9 6 2" xfId="51361"/>
    <cellStyle name="ColStyle9 9 6 3" xfId="51362"/>
    <cellStyle name="ColStyle9 9 7" xfId="51363"/>
    <cellStyle name="ColStyle9 9 7 2" xfId="51364"/>
    <cellStyle name="ColStyle9 9 7 3" xfId="51365"/>
    <cellStyle name="ColStyle9 9 8" xfId="51366"/>
    <cellStyle name="ColStyle9 9 9" xfId="51367"/>
    <cellStyle name="fnRegressQ" xfId="51368"/>
    <cellStyle name="Měna 2" xfId="51369"/>
    <cellStyle name="Normal_PLNY99" xfId="53737"/>
    <cellStyle name="normálne 2" xfId="51370"/>
    <cellStyle name="normálne 2 2" xfId="51371"/>
    <cellStyle name="normálne 2 3" xfId="51372"/>
    <cellStyle name="normálne 2 4" xfId="51373"/>
    <cellStyle name="normálne 2 5" xfId="51374"/>
    <cellStyle name="normálne 2 6" xfId="51375"/>
    <cellStyle name="normálne 2 7" xfId="51376"/>
    <cellStyle name="normálne 2 8" xfId="51377"/>
    <cellStyle name="normálne__výkaz výmer old" xfId="51378"/>
    <cellStyle name="Normální" xfId="0" builtinId="0"/>
    <cellStyle name="normální 10" xfId="51379"/>
    <cellStyle name="normální 10 2" xfId="51380"/>
    <cellStyle name="normální 10 3" xfId="51381"/>
    <cellStyle name="normální 11" xfId="51382"/>
    <cellStyle name="normální 11 2" xfId="51383"/>
    <cellStyle name="normální 12" xfId="51384"/>
    <cellStyle name="normální 12 2" xfId="51385"/>
    <cellStyle name="normální 13" xfId="51386"/>
    <cellStyle name="normální 14" xfId="51387"/>
    <cellStyle name="normální 15" xfId="51388"/>
    <cellStyle name="normální 16" xfId="51389"/>
    <cellStyle name="normální 17" xfId="51390"/>
    <cellStyle name="normální 17 2" xfId="51391"/>
    <cellStyle name="normální 17 2 2" xfId="51392"/>
    <cellStyle name="normální 17 3" xfId="51393"/>
    <cellStyle name="normální 17 4" xfId="51394"/>
    <cellStyle name="normální 17 5" xfId="51395"/>
    <cellStyle name="normální 18" xfId="51396"/>
    <cellStyle name="normální 2" xfId="1"/>
    <cellStyle name="normální 2 10" xfId="51397"/>
    <cellStyle name="normální 2 10 2" xfId="51398"/>
    <cellStyle name="Normální 2 10 2 2" xfId="51399"/>
    <cellStyle name="normální 2 10 3" xfId="51400"/>
    <cellStyle name="normální 2 10 4" xfId="51401"/>
    <cellStyle name="normální 2 10 5" xfId="51402"/>
    <cellStyle name="normální 2 10 6" xfId="51403"/>
    <cellStyle name="Normální 2 10 7" xfId="51404"/>
    <cellStyle name="normální 2 100" xfId="51405"/>
    <cellStyle name="normální 2 101" xfId="51406"/>
    <cellStyle name="normální 2 102" xfId="51407"/>
    <cellStyle name="normální 2 103" xfId="51408"/>
    <cellStyle name="normální 2 104" xfId="51409"/>
    <cellStyle name="normální 2 105" xfId="51410"/>
    <cellStyle name="normální 2 106" xfId="51411"/>
    <cellStyle name="normální 2 107" xfId="51412"/>
    <cellStyle name="normální 2 108" xfId="51413"/>
    <cellStyle name="normální 2 109" xfId="51414"/>
    <cellStyle name="normální 2 11" xfId="51415"/>
    <cellStyle name="Normální 2 11 2" xfId="51416"/>
    <cellStyle name="normální 2 110" xfId="51417"/>
    <cellStyle name="normální 2 111" xfId="51418"/>
    <cellStyle name="normální 2 112" xfId="51419"/>
    <cellStyle name="normální 2 113" xfId="51420"/>
    <cellStyle name="normální 2 114" xfId="51421"/>
    <cellStyle name="normální 2 115" xfId="51422"/>
    <cellStyle name="normální 2 116" xfId="51423"/>
    <cellStyle name="normální 2 117" xfId="51424"/>
    <cellStyle name="normální 2 118" xfId="51425"/>
    <cellStyle name="normální 2 119" xfId="51426"/>
    <cellStyle name="normální 2 12" xfId="51427"/>
    <cellStyle name="Normální 2 12 2" xfId="51428"/>
    <cellStyle name="normální 2 120" xfId="51429"/>
    <cellStyle name="normální 2 121" xfId="51430"/>
    <cellStyle name="normální 2 122" xfId="51431"/>
    <cellStyle name="normální 2 123" xfId="51432"/>
    <cellStyle name="normální 2 124" xfId="51433"/>
    <cellStyle name="normální 2 125" xfId="51434"/>
    <cellStyle name="normální 2 126" xfId="51435"/>
    <cellStyle name="normální 2 13" xfId="51436"/>
    <cellStyle name="Normální 2 13 2" xfId="51437"/>
    <cellStyle name="normální 2 14" xfId="51438"/>
    <cellStyle name="Normální 2 14 2" xfId="51439"/>
    <cellStyle name="normální 2 15" xfId="51440"/>
    <cellStyle name="Normální 2 15 2" xfId="51441"/>
    <cellStyle name="normální 2 16" xfId="51442"/>
    <cellStyle name="Normální 2 16 2" xfId="51443"/>
    <cellStyle name="normální 2 17" xfId="51444"/>
    <cellStyle name="Normální 2 17 2" xfId="51445"/>
    <cellStyle name="normální 2 18" xfId="51446"/>
    <cellStyle name="Normální 2 18 2" xfId="51447"/>
    <cellStyle name="normální 2 19" xfId="51448"/>
    <cellStyle name="Normální 2 19 2" xfId="51449"/>
    <cellStyle name="normální 2 2" xfId="51450"/>
    <cellStyle name="normální 2 2 10" xfId="51451"/>
    <cellStyle name="normální 2 2 10 2" xfId="51452"/>
    <cellStyle name="normální 2 2 11" xfId="51453"/>
    <cellStyle name="normální 2 2 12" xfId="51454"/>
    <cellStyle name="Normální 2 2 13" xfId="51455"/>
    <cellStyle name="normální 2 2 2" xfId="51456"/>
    <cellStyle name="normální 2 2 2 2" xfId="51457"/>
    <cellStyle name="normální 2 2 2 2 2" xfId="51458"/>
    <cellStyle name="normální 2 2 2 2 3" xfId="51459"/>
    <cellStyle name="normální 2 2 2 3" xfId="51460"/>
    <cellStyle name="normální 2 2 2 4" xfId="51461"/>
    <cellStyle name="Normální 2 2 3" xfId="51462"/>
    <cellStyle name="Normální 2 2 4" xfId="51463"/>
    <cellStyle name="Normální 2 2 5" xfId="51464"/>
    <cellStyle name="normální 2 2 6" xfId="51465"/>
    <cellStyle name="normální 2 2 6 2" xfId="51466"/>
    <cellStyle name="normální 2 2 6 3" xfId="51467"/>
    <cellStyle name="normální 2 2 7" xfId="51468"/>
    <cellStyle name="Normální 2 2 7 2" xfId="51469"/>
    <cellStyle name="normální 2 2 8" xfId="51470"/>
    <cellStyle name="normální 2 2 8 2" xfId="51471"/>
    <cellStyle name="normální 2 2 9" xfId="51472"/>
    <cellStyle name="normální 2 2 9 2" xfId="51473"/>
    <cellStyle name="normální 2 20" xfId="51474"/>
    <cellStyle name="Normální 2 20 2" xfId="51475"/>
    <cellStyle name="normální 2 21" xfId="51476"/>
    <cellStyle name="Normální 2 21 2" xfId="51477"/>
    <cellStyle name="normální 2 22" xfId="51478"/>
    <cellStyle name="Normální 2 22 2" xfId="51479"/>
    <cellStyle name="normální 2 23" xfId="51480"/>
    <cellStyle name="Normální 2 23 2" xfId="51481"/>
    <cellStyle name="normální 2 24" xfId="51482"/>
    <cellStyle name="Normální 2 24 2" xfId="51483"/>
    <cellStyle name="normální 2 25" xfId="51484"/>
    <cellStyle name="Normální 2 25 2" xfId="51485"/>
    <cellStyle name="normální 2 26" xfId="51486"/>
    <cellStyle name="Normální 2 26 2" xfId="51487"/>
    <cellStyle name="normální 2 27" xfId="51488"/>
    <cellStyle name="Normální 2 27 2" xfId="51489"/>
    <cellStyle name="normální 2 28" xfId="51490"/>
    <cellStyle name="normální 2 29" xfId="51491"/>
    <cellStyle name="normální 2 3" xfId="51492"/>
    <cellStyle name="normální 2 3 10" xfId="51493"/>
    <cellStyle name="normální 2 3 11" xfId="51494"/>
    <cellStyle name="normální 2 3 12" xfId="51495"/>
    <cellStyle name="Normální 2 3 13" xfId="51496"/>
    <cellStyle name="Normální 2 3 2" xfId="51497"/>
    <cellStyle name="normální 2 3 3" xfId="51498"/>
    <cellStyle name="normální 2 3 3 2" xfId="51499"/>
    <cellStyle name="normální 2 3 3 3" xfId="51500"/>
    <cellStyle name="normální 2 3 4" xfId="51501"/>
    <cellStyle name="normální 2 3 5" xfId="51502"/>
    <cellStyle name="normální 2 3 6" xfId="51503"/>
    <cellStyle name="normální 2 3 7" xfId="51504"/>
    <cellStyle name="normální 2 3 8" xfId="51505"/>
    <cellStyle name="normální 2 3 9" xfId="51506"/>
    <cellStyle name="normální 2 30" xfId="51507"/>
    <cellStyle name="normální 2 31" xfId="51508"/>
    <cellStyle name="normální 2 32" xfId="51509"/>
    <cellStyle name="normální 2 33" xfId="51510"/>
    <cellStyle name="normální 2 34" xfId="51511"/>
    <cellStyle name="normální 2 35" xfId="51512"/>
    <cellStyle name="normální 2 36" xfId="51513"/>
    <cellStyle name="normální 2 37" xfId="51514"/>
    <cellStyle name="normální 2 38" xfId="51515"/>
    <cellStyle name="normální 2 39" xfId="51516"/>
    <cellStyle name="normální 2 4" xfId="51517"/>
    <cellStyle name="normální 2 4 10" xfId="51518"/>
    <cellStyle name="normální 2 4 11" xfId="51519"/>
    <cellStyle name="normální 2 4 12" xfId="51520"/>
    <cellStyle name="Normální 2 4 13" xfId="51521"/>
    <cellStyle name="Normální 2 4 2" xfId="51522"/>
    <cellStyle name="normální 2 4 3" xfId="51523"/>
    <cellStyle name="normální 2 4 3 2" xfId="51524"/>
    <cellStyle name="normální 2 4 3 3" xfId="51525"/>
    <cellStyle name="normální 2 4 4" xfId="51526"/>
    <cellStyle name="normální 2 4 4 2" xfId="51527"/>
    <cellStyle name="normální 2 4 5" xfId="51528"/>
    <cellStyle name="normální 2 4 5 2" xfId="51529"/>
    <cellStyle name="normální 2 4 6" xfId="51530"/>
    <cellStyle name="normální 2 4 6 2" xfId="51531"/>
    <cellStyle name="normální 2 4 7" xfId="51532"/>
    <cellStyle name="normální 2 4 7 2" xfId="51533"/>
    <cellStyle name="normální 2 4 8" xfId="51534"/>
    <cellStyle name="normální 2 4 9" xfId="51535"/>
    <cellStyle name="normální 2 40" xfId="51536"/>
    <cellStyle name="normální 2 41" xfId="51537"/>
    <cellStyle name="normální 2 42" xfId="51538"/>
    <cellStyle name="normální 2 43" xfId="51539"/>
    <cellStyle name="normální 2 44" xfId="51540"/>
    <cellStyle name="normální 2 45" xfId="51541"/>
    <cellStyle name="normální 2 46" xfId="51542"/>
    <cellStyle name="normální 2 47" xfId="51543"/>
    <cellStyle name="normální 2 48" xfId="51544"/>
    <cellStyle name="normální 2 49" xfId="51545"/>
    <cellStyle name="Normální 2 5" xfId="51546"/>
    <cellStyle name="normální 2 5 2" xfId="51547"/>
    <cellStyle name="normální 2 50" xfId="51548"/>
    <cellStyle name="normální 2 51" xfId="51549"/>
    <cellStyle name="normální 2 52" xfId="51550"/>
    <cellStyle name="normální 2 53" xfId="51551"/>
    <cellStyle name="normální 2 54" xfId="51552"/>
    <cellStyle name="normální 2 55" xfId="51553"/>
    <cellStyle name="normální 2 55 2" xfId="51554"/>
    <cellStyle name="normální 2 56" xfId="51555"/>
    <cellStyle name="normální 2 56 2" xfId="51556"/>
    <cellStyle name="normální 2 57" xfId="51557"/>
    <cellStyle name="normální 2 57 2" xfId="51558"/>
    <cellStyle name="normální 2 58" xfId="51559"/>
    <cellStyle name="normální 2 58 2" xfId="51560"/>
    <cellStyle name="normální 2 59" xfId="51561"/>
    <cellStyle name="Normální 2 6" xfId="51562"/>
    <cellStyle name="normální 2 6 2" xfId="51563"/>
    <cellStyle name="normální 2 60" xfId="51564"/>
    <cellStyle name="normální 2 61" xfId="51565"/>
    <cellStyle name="normální 2 62" xfId="51566"/>
    <cellStyle name="normální 2 63" xfId="51567"/>
    <cellStyle name="normální 2 64" xfId="51568"/>
    <cellStyle name="normální 2 65" xfId="51569"/>
    <cellStyle name="normální 2 66" xfId="51570"/>
    <cellStyle name="normální 2 67" xfId="51571"/>
    <cellStyle name="normální 2 68" xfId="51572"/>
    <cellStyle name="normální 2 69" xfId="51573"/>
    <cellStyle name="Normální 2 7" xfId="51574"/>
    <cellStyle name="normální 2 7 2" xfId="51575"/>
    <cellStyle name="normální 2 70" xfId="51576"/>
    <cellStyle name="normální 2 71" xfId="51577"/>
    <cellStyle name="normální 2 72" xfId="51578"/>
    <cellStyle name="normální 2 73" xfId="51579"/>
    <cellStyle name="normální 2 74" xfId="51580"/>
    <cellStyle name="normální 2 75" xfId="51581"/>
    <cellStyle name="normální 2 76" xfId="51582"/>
    <cellStyle name="normální 2 77" xfId="51583"/>
    <cellStyle name="normální 2 78" xfId="51584"/>
    <cellStyle name="normální 2 79" xfId="51585"/>
    <cellStyle name="Normální 2 8" xfId="51586"/>
    <cellStyle name="normální 2 8 2" xfId="51587"/>
    <cellStyle name="normální 2 80" xfId="51588"/>
    <cellStyle name="normální 2 81" xfId="51589"/>
    <cellStyle name="normální 2 82" xfId="51590"/>
    <cellStyle name="normální 2 83" xfId="51591"/>
    <cellStyle name="normální 2 84" xfId="51592"/>
    <cellStyle name="normální 2 85" xfId="51593"/>
    <cellStyle name="normální 2 86" xfId="51594"/>
    <cellStyle name="normální 2 87" xfId="51595"/>
    <cellStyle name="normální 2 88" xfId="51596"/>
    <cellStyle name="normální 2 89" xfId="51597"/>
    <cellStyle name="normální 2 9" xfId="51598"/>
    <cellStyle name="normální 2 9 2" xfId="51599"/>
    <cellStyle name="Normální 2 9 2 2" xfId="51600"/>
    <cellStyle name="normální 2 9 3" xfId="51601"/>
    <cellStyle name="normální 2 9 4" xfId="51602"/>
    <cellStyle name="normální 2 9 5" xfId="51603"/>
    <cellStyle name="normální 2 9 6" xfId="51604"/>
    <cellStyle name="Normální 2 9 7" xfId="51605"/>
    <cellStyle name="normální 2 90" xfId="51606"/>
    <cellStyle name="normální 2 91" xfId="51607"/>
    <cellStyle name="normální 2 92" xfId="51608"/>
    <cellStyle name="normální 2 93" xfId="51609"/>
    <cellStyle name="normální 2 94" xfId="51610"/>
    <cellStyle name="normální 2 95" xfId="51611"/>
    <cellStyle name="normální 2 96" xfId="51612"/>
    <cellStyle name="normální 2 97" xfId="51613"/>
    <cellStyle name="normální 2 98" xfId="51614"/>
    <cellStyle name="normální 2 99" xfId="51615"/>
    <cellStyle name="normální 3" xfId="2"/>
    <cellStyle name="normální 3 10" xfId="51616"/>
    <cellStyle name="normální 3 10 2" xfId="51617"/>
    <cellStyle name="normální 3 10 2 2" xfId="51618"/>
    <cellStyle name="normální 3 10 2 3" xfId="51619"/>
    <cellStyle name="normální 3 10 3" xfId="51620"/>
    <cellStyle name="normální 3 10 3 2" xfId="51621"/>
    <cellStyle name="normální 3 10 4" xfId="51622"/>
    <cellStyle name="normální 3 10 4 2" xfId="51623"/>
    <cellStyle name="normální 3 10 5" xfId="51624"/>
    <cellStyle name="normální 3 10 6" xfId="51625"/>
    <cellStyle name="normální 3 10 7" xfId="51626"/>
    <cellStyle name="Normální 3 10 8" xfId="51627"/>
    <cellStyle name="normální 3 10 9" xfId="51628"/>
    <cellStyle name="Normální 3 100" xfId="51629"/>
    <cellStyle name="Normální 3 101" xfId="51630"/>
    <cellStyle name="Normální 3 102" xfId="51631"/>
    <cellStyle name="Normální 3 103" xfId="51632"/>
    <cellStyle name="Normální 3 104" xfId="51633"/>
    <cellStyle name="Normální 3 105" xfId="51634"/>
    <cellStyle name="Normální 3 106" xfId="51635"/>
    <cellStyle name="Normální 3 107" xfId="51636"/>
    <cellStyle name="Normální 3 108" xfId="51637"/>
    <cellStyle name="normální 3 109" xfId="51638"/>
    <cellStyle name="normální 3 11" xfId="51639"/>
    <cellStyle name="normální 3 11 2" xfId="51640"/>
    <cellStyle name="normální 3 11 2 2" xfId="51641"/>
    <cellStyle name="normální 3 11 2 3" xfId="51642"/>
    <cellStyle name="normální 3 11 3" xfId="51643"/>
    <cellStyle name="normální 3 11 3 2" xfId="51644"/>
    <cellStyle name="normální 3 11 4" xfId="51645"/>
    <cellStyle name="normální 3 11 4 2" xfId="51646"/>
    <cellStyle name="normální 3 11 5" xfId="51647"/>
    <cellStyle name="normální 3 11 6" xfId="51648"/>
    <cellStyle name="normální 3 11 7" xfId="51649"/>
    <cellStyle name="Normální 3 11 8" xfId="51650"/>
    <cellStyle name="normální 3 11 9" xfId="51651"/>
    <cellStyle name="Normální 3 110" xfId="51652"/>
    <cellStyle name="normální 3 111" xfId="51653"/>
    <cellStyle name="normální 3 112" xfId="51654"/>
    <cellStyle name="normální 3 113" xfId="51655"/>
    <cellStyle name="normální 3 114" xfId="51656"/>
    <cellStyle name="normální 3 115" xfId="51657"/>
    <cellStyle name="normální 3 116" xfId="51658"/>
    <cellStyle name="normální 3 117" xfId="51659"/>
    <cellStyle name="normální 3 118" xfId="51660"/>
    <cellStyle name="normální 3 119" xfId="51661"/>
    <cellStyle name="normální 3 12" xfId="51662"/>
    <cellStyle name="normální 3 12 2" xfId="51663"/>
    <cellStyle name="normální 3 12 2 2" xfId="51664"/>
    <cellStyle name="normální 3 12 2 3" xfId="51665"/>
    <cellStyle name="normální 3 12 3" xfId="51666"/>
    <cellStyle name="normální 3 12 3 2" xfId="51667"/>
    <cellStyle name="normální 3 12 4" xfId="51668"/>
    <cellStyle name="normální 3 12 4 2" xfId="51669"/>
    <cellStyle name="normální 3 12 5" xfId="51670"/>
    <cellStyle name="normální 3 12 6" xfId="51671"/>
    <cellStyle name="normální 3 12 7" xfId="51672"/>
    <cellStyle name="Normální 3 12 8" xfId="51673"/>
    <cellStyle name="normální 3 12 9" xfId="51674"/>
    <cellStyle name="normální 3 120" xfId="51675"/>
    <cellStyle name="normální 3 121" xfId="51676"/>
    <cellStyle name="normální 3 122" xfId="51677"/>
    <cellStyle name="normální 3 123" xfId="51678"/>
    <cellStyle name="normální 3 124" xfId="51679"/>
    <cellStyle name="normální 3 125" xfId="51680"/>
    <cellStyle name="normální 3 126" xfId="51681"/>
    <cellStyle name="normální 3 127" xfId="51682"/>
    <cellStyle name="normální 3 13" xfId="51683"/>
    <cellStyle name="normální 3 13 2" xfId="51684"/>
    <cellStyle name="normální 3 13 2 2" xfId="51685"/>
    <cellStyle name="normální 3 13 2 3" xfId="51686"/>
    <cellStyle name="normální 3 13 3" xfId="51687"/>
    <cellStyle name="normální 3 13 3 2" xfId="51688"/>
    <cellStyle name="normální 3 13 4" xfId="51689"/>
    <cellStyle name="normální 3 13 4 2" xfId="51690"/>
    <cellStyle name="normální 3 13 5" xfId="51691"/>
    <cellStyle name="normální 3 13 6" xfId="51692"/>
    <cellStyle name="normální 3 13 7" xfId="51693"/>
    <cellStyle name="normální 3 13 8" xfId="51694"/>
    <cellStyle name="normální 3 13 9" xfId="51695"/>
    <cellStyle name="normální 3 14" xfId="51696"/>
    <cellStyle name="normální 3 14 2" xfId="51697"/>
    <cellStyle name="normální 3 14 2 2" xfId="51698"/>
    <cellStyle name="normální 3 14 2 3" xfId="51699"/>
    <cellStyle name="normální 3 14 3" xfId="51700"/>
    <cellStyle name="normální 3 14 3 2" xfId="51701"/>
    <cellStyle name="normální 3 14 4" xfId="51702"/>
    <cellStyle name="normální 3 14 4 2" xfId="51703"/>
    <cellStyle name="normální 3 14 5" xfId="51704"/>
    <cellStyle name="normální 3 14 6" xfId="51705"/>
    <cellStyle name="normální 3 14 7" xfId="51706"/>
    <cellStyle name="normální 3 14 8" xfId="51707"/>
    <cellStyle name="normální 3 14 9" xfId="51708"/>
    <cellStyle name="normální 3 15" xfId="51709"/>
    <cellStyle name="normální 3 15 2" xfId="51710"/>
    <cellStyle name="normální 3 15 2 2" xfId="51711"/>
    <cellStyle name="normální 3 15 2 3" xfId="51712"/>
    <cellStyle name="normální 3 15 3" xfId="51713"/>
    <cellStyle name="normální 3 15 3 2" xfId="51714"/>
    <cellStyle name="normální 3 15 4" xfId="51715"/>
    <cellStyle name="normální 3 15 4 2" xfId="51716"/>
    <cellStyle name="normální 3 15 5" xfId="51717"/>
    <cellStyle name="normální 3 15 6" xfId="51718"/>
    <cellStyle name="normální 3 15 7" xfId="51719"/>
    <cellStyle name="normální 3 15 8" xfId="51720"/>
    <cellStyle name="normální 3 15 9" xfId="51721"/>
    <cellStyle name="normální 3 16" xfId="51722"/>
    <cellStyle name="normální 3 16 2" xfId="51723"/>
    <cellStyle name="normální 3 16 2 2" xfId="51724"/>
    <cellStyle name="normální 3 16 2 3" xfId="51725"/>
    <cellStyle name="normální 3 16 3" xfId="51726"/>
    <cellStyle name="normální 3 16 3 2" xfId="51727"/>
    <cellStyle name="normální 3 16 4" xfId="51728"/>
    <cellStyle name="normální 3 16 4 2" xfId="51729"/>
    <cellStyle name="normální 3 16 5" xfId="51730"/>
    <cellStyle name="normální 3 16 6" xfId="51731"/>
    <cellStyle name="normální 3 16 7" xfId="51732"/>
    <cellStyle name="normální 3 16 8" xfId="51733"/>
    <cellStyle name="normální 3 16 9" xfId="51734"/>
    <cellStyle name="normální 3 17" xfId="51735"/>
    <cellStyle name="normální 3 17 2" xfId="51736"/>
    <cellStyle name="normální 3 17 2 2" xfId="51737"/>
    <cellStyle name="normální 3 17 2 3" xfId="51738"/>
    <cellStyle name="normální 3 17 3" xfId="51739"/>
    <cellStyle name="normální 3 17 3 2" xfId="51740"/>
    <cellStyle name="normální 3 17 4" xfId="51741"/>
    <cellStyle name="normální 3 17 4 2" xfId="51742"/>
    <cellStyle name="normální 3 17 5" xfId="51743"/>
    <cellStyle name="normální 3 17 6" xfId="51744"/>
    <cellStyle name="normální 3 17 7" xfId="51745"/>
    <cellStyle name="normální 3 17 8" xfId="51746"/>
    <cellStyle name="normální 3 17 9" xfId="51747"/>
    <cellStyle name="normální 3 18" xfId="51748"/>
    <cellStyle name="normální 3 18 2" xfId="51749"/>
    <cellStyle name="normální 3 18 2 2" xfId="51750"/>
    <cellStyle name="normální 3 18 2 3" xfId="51751"/>
    <cellStyle name="normální 3 18 3" xfId="51752"/>
    <cellStyle name="normální 3 18 3 2" xfId="51753"/>
    <cellStyle name="normální 3 18 4" xfId="51754"/>
    <cellStyle name="normální 3 18 4 2" xfId="51755"/>
    <cellStyle name="normální 3 18 5" xfId="51756"/>
    <cellStyle name="normální 3 18 6" xfId="51757"/>
    <cellStyle name="normální 3 18 7" xfId="51758"/>
    <cellStyle name="normální 3 18 8" xfId="51759"/>
    <cellStyle name="normální 3 18 9" xfId="51760"/>
    <cellStyle name="normální 3 19" xfId="51761"/>
    <cellStyle name="normální 3 19 2" xfId="51762"/>
    <cellStyle name="normální 3 19 2 2" xfId="51763"/>
    <cellStyle name="normální 3 19 2 3" xfId="51764"/>
    <cellStyle name="normální 3 19 3" xfId="51765"/>
    <cellStyle name="normální 3 19 3 2" xfId="51766"/>
    <cellStyle name="normální 3 19 4" xfId="51767"/>
    <cellStyle name="normální 3 19 4 2" xfId="51768"/>
    <cellStyle name="normální 3 19 5" xfId="51769"/>
    <cellStyle name="normální 3 19 6" xfId="51770"/>
    <cellStyle name="normální 3 19 7" xfId="51771"/>
    <cellStyle name="normální 3 19 8" xfId="51772"/>
    <cellStyle name="normální 3 19 9" xfId="51773"/>
    <cellStyle name="normální 3 2" xfId="51774"/>
    <cellStyle name="normální 3 2 10" xfId="51775"/>
    <cellStyle name="normální 3 2 10 2" xfId="51776"/>
    <cellStyle name="normální 3 2 10 2 2" xfId="51777"/>
    <cellStyle name="normální 3 2 10 2 3" xfId="51778"/>
    <cellStyle name="normální 3 2 10 3" xfId="51779"/>
    <cellStyle name="normální 3 2 10 4" xfId="51780"/>
    <cellStyle name="normální 3 2 10 5" xfId="51781"/>
    <cellStyle name="Normální 3 2 100" xfId="51782"/>
    <cellStyle name="Normální 3 2 101" xfId="51783"/>
    <cellStyle name="Normální 3 2 102" xfId="51784"/>
    <cellStyle name="Normální 3 2 103" xfId="51785"/>
    <cellStyle name="Normální 3 2 104" xfId="51786"/>
    <cellStyle name="Normální 3 2 105" xfId="51787"/>
    <cellStyle name="Normální 3 2 106" xfId="51788"/>
    <cellStyle name="normální 3 2 107" xfId="51789"/>
    <cellStyle name="normální 3 2 11" xfId="51790"/>
    <cellStyle name="normální 3 2 11 2" xfId="51791"/>
    <cellStyle name="normální 3 2 11 2 2" xfId="51792"/>
    <cellStyle name="normální 3 2 11 2 3" xfId="51793"/>
    <cellStyle name="normální 3 2 11 3" xfId="51794"/>
    <cellStyle name="normální 3 2 11 4" xfId="51795"/>
    <cellStyle name="normální 3 2 11 5" xfId="51796"/>
    <cellStyle name="normální 3 2 12" xfId="51797"/>
    <cellStyle name="normální 3 2 12 2" xfId="51798"/>
    <cellStyle name="normální 3 2 12 2 2" xfId="51799"/>
    <cellStyle name="normální 3 2 12 2 3" xfId="51800"/>
    <cellStyle name="normální 3 2 12 3" xfId="51801"/>
    <cellStyle name="normální 3 2 12 4" xfId="51802"/>
    <cellStyle name="normální 3 2 12 5" xfId="51803"/>
    <cellStyle name="normální 3 2 13" xfId="51804"/>
    <cellStyle name="normální 3 2 13 2" xfId="51805"/>
    <cellStyle name="normální 3 2 13 2 2" xfId="51806"/>
    <cellStyle name="normální 3 2 13 2 3" xfId="51807"/>
    <cellStyle name="normální 3 2 13 3" xfId="51808"/>
    <cellStyle name="normální 3 2 13 4" xfId="51809"/>
    <cellStyle name="normální 3 2 13 5" xfId="51810"/>
    <cellStyle name="normální 3 2 14" xfId="51811"/>
    <cellStyle name="normální 3 2 14 2" xfId="51812"/>
    <cellStyle name="normální 3 2 14 2 2" xfId="51813"/>
    <cellStyle name="normální 3 2 14 2 3" xfId="51814"/>
    <cellStyle name="normální 3 2 14 3" xfId="51815"/>
    <cellStyle name="normální 3 2 14 4" xfId="51816"/>
    <cellStyle name="normální 3 2 14 5" xfId="51817"/>
    <cellStyle name="normální 3 2 15" xfId="51818"/>
    <cellStyle name="normální 3 2 15 2" xfId="51819"/>
    <cellStyle name="normální 3 2 15 2 2" xfId="51820"/>
    <cellStyle name="normální 3 2 15 2 3" xfId="51821"/>
    <cellStyle name="normální 3 2 15 3" xfId="51822"/>
    <cellStyle name="normální 3 2 15 4" xfId="51823"/>
    <cellStyle name="normální 3 2 15 5" xfId="51824"/>
    <cellStyle name="normální 3 2 16" xfId="51825"/>
    <cellStyle name="normální 3 2 16 2" xfId="51826"/>
    <cellStyle name="normální 3 2 16 2 2" xfId="51827"/>
    <cellStyle name="normální 3 2 16 2 3" xfId="51828"/>
    <cellStyle name="normální 3 2 16 3" xfId="51829"/>
    <cellStyle name="normální 3 2 16 4" xfId="51830"/>
    <cellStyle name="normální 3 2 16 5" xfId="51831"/>
    <cellStyle name="normální 3 2 17" xfId="51832"/>
    <cellStyle name="normální 3 2 17 2" xfId="51833"/>
    <cellStyle name="normální 3 2 17 2 2" xfId="51834"/>
    <cellStyle name="normální 3 2 17 2 3" xfId="51835"/>
    <cellStyle name="normální 3 2 17 3" xfId="51836"/>
    <cellStyle name="normální 3 2 17 4" xfId="51837"/>
    <cellStyle name="normální 3 2 17 5" xfId="51838"/>
    <cellStyle name="normální 3 2 18" xfId="51839"/>
    <cellStyle name="normální 3 2 18 2" xfId="51840"/>
    <cellStyle name="normální 3 2 18 2 2" xfId="51841"/>
    <cellStyle name="normální 3 2 18 2 3" xfId="51842"/>
    <cellStyle name="normální 3 2 18 3" xfId="51843"/>
    <cellStyle name="normální 3 2 18 4" xfId="51844"/>
    <cellStyle name="normální 3 2 18 5" xfId="51845"/>
    <cellStyle name="normální 3 2 19" xfId="51846"/>
    <cellStyle name="normální 3 2 19 2" xfId="51847"/>
    <cellStyle name="normální 3 2 19 2 2" xfId="51848"/>
    <cellStyle name="normální 3 2 19 2 3" xfId="51849"/>
    <cellStyle name="normální 3 2 19 3" xfId="51850"/>
    <cellStyle name="normální 3 2 19 4" xfId="51851"/>
    <cellStyle name="normální 3 2 19 5" xfId="51852"/>
    <cellStyle name="normální 3 2 2" xfId="51853"/>
    <cellStyle name="normální 3 2 2 2" xfId="51854"/>
    <cellStyle name="normální 3 2 2 2 2" xfId="51855"/>
    <cellStyle name="normální 3 2 2 2 3" xfId="51856"/>
    <cellStyle name="normální 3 2 2 3" xfId="51857"/>
    <cellStyle name="normální 3 2 2 4" xfId="51858"/>
    <cellStyle name="normální 3 2 2 5" xfId="51859"/>
    <cellStyle name="normální 3 2 20" xfId="51860"/>
    <cellStyle name="normální 3 2 20 2" xfId="51861"/>
    <cellStyle name="normální 3 2 20 2 2" xfId="51862"/>
    <cellStyle name="normální 3 2 20 2 3" xfId="51863"/>
    <cellStyle name="normální 3 2 20 3" xfId="51864"/>
    <cellStyle name="normální 3 2 20 4" xfId="51865"/>
    <cellStyle name="normální 3 2 20 5" xfId="51866"/>
    <cellStyle name="normální 3 2 21" xfId="51867"/>
    <cellStyle name="normální 3 2 21 2" xfId="51868"/>
    <cellStyle name="normální 3 2 21 2 2" xfId="51869"/>
    <cellStyle name="normální 3 2 21 2 3" xfId="51870"/>
    <cellStyle name="normální 3 2 21 3" xfId="51871"/>
    <cellStyle name="normální 3 2 21 4" xfId="51872"/>
    <cellStyle name="normální 3 2 21 5" xfId="51873"/>
    <cellStyle name="normální 3 2 22" xfId="51874"/>
    <cellStyle name="normální 3 2 22 2" xfId="51875"/>
    <cellStyle name="normální 3 2 22 2 2" xfId="51876"/>
    <cellStyle name="normální 3 2 22 2 3" xfId="51877"/>
    <cellStyle name="normální 3 2 22 3" xfId="51878"/>
    <cellStyle name="normální 3 2 22 4" xfId="51879"/>
    <cellStyle name="normální 3 2 23" xfId="51880"/>
    <cellStyle name="normální 3 2 23 2" xfId="51881"/>
    <cellStyle name="normální 3 2 23 3" xfId="51882"/>
    <cellStyle name="Normální 3 2 24" xfId="51883"/>
    <cellStyle name="Normální 3 2 24 2" xfId="51884"/>
    <cellStyle name="Normální 3 2 25" xfId="51885"/>
    <cellStyle name="Normální 3 2 25 2" xfId="51886"/>
    <cellStyle name="Normální 3 2 26" xfId="51887"/>
    <cellStyle name="Normální 3 2 26 2" xfId="51888"/>
    <cellStyle name="Normální 3 2 27" xfId="51889"/>
    <cellStyle name="Normální 3 2 27 2" xfId="51890"/>
    <cellStyle name="Normální 3 2 28" xfId="51891"/>
    <cellStyle name="Normální 3 2 29" xfId="51892"/>
    <cellStyle name="normální 3 2 3" xfId="51893"/>
    <cellStyle name="normální 3 2 3 2" xfId="51894"/>
    <cellStyle name="normální 3 2 3 2 2" xfId="51895"/>
    <cellStyle name="normální 3 2 3 2 3" xfId="51896"/>
    <cellStyle name="normální 3 2 3 3" xfId="51897"/>
    <cellStyle name="normální 3 2 3 4" xfId="51898"/>
    <cellStyle name="normální 3 2 3 5" xfId="51899"/>
    <cellStyle name="Normální 3 2 30" xfId="51900"/>
    <cellStyle name="Normální 3 2 31" xfId="51901"/>
    <cellStyle name="Normální 3 2 32" xfId="51902"/>
    <cellStyle name="Normální 3 2 33" xfId="51903"/>
    <cellStyle name="Normální 3 2 34" xfId="51904"/>
    <cellStyle name="Normální 3 2 35" xfId="51905"/>
    <cellStyle name="Normální 3 2 36" xfId="51906"/>
    <cellStyle name="Normální 3 2 37" xfId="51907"/>
    <cellStyle name="Normální 3 2 38" xfId="51908"/>
    <cellStyle name="Normální 3 2 39" xfId="51909"/>
    <cellStyle name="normální 3 2 4" xfId="51910"/>
    <cellStyle name="normální 3 2 4 2" xfId="51911"/>
    <cellStyle name="normální 3 2 4 2 2" xfId="51912"/>
    <cellStyle name="normální 3 2 4 2 3" xfId="51913"/>
    <cellStyle name="normální 3 2 4 3" xfId="51914"/>
    <cellStyle name="normální 3 2 4 4" xfId="51915"/>
    <cellStyle name="normální 3 2 4 5" xfId="51916"/>
    <cellStyle name="Normální 3 2 40" xfId="51917"/>
    <cellStyle name="Normální 3 2 41" xfId="51918"/>
    <cellStyle name="Normální 3 2 42" xfId="51919"/>
    <cellStyle name="Normální 3 2 43" xfId="51920"/>
    <cellStyle name="Normální 3 2 44" xfId="51921"/>
    <cellStyle name="Normální 3 2 45" xfId="51922"/>
    <cellStyle name="Normální 3 2 46" xfId="51923"/>
    <cellStyle name="Normální 3 2 47" xfId="51924"/>
    <cellStyle name="Normální 3 2 48" xfId="51925"/>
    <cellStyle name="Normální 3 2 49" xfId="51926"/>
    <cellStyle name="normální 3 2 5" xfId="51927"/>
    <cellStyle name="normální 3 2 5 2" xfId="51928"/>
    <cellStyle name="normální 3 2 5 2 2" xfId="51929"/>
    <cellStyle name="normální 3 2 5 2 3" xfId="51930"/>
    <cellStyle name="normální 3 2 5 3" xfId="51931"/>
    <cellStyle name="normální 3 2 5 4" xfId="51932"/>
    <cellStyle name="normální 3 2 5 5" xfId="51933"/>
    <cellStyle name="Normální 3 2 50" xfId="51934"/>
    <cellStyle name="Normální 3 2 51" xfId="51935"/>
    <cellStyle name="Normální 3 2 52" xfId="51936"/>
    <cellStyle name="Normální 3 2 53" xfId="51937"/>
    <cellStyle name="Normální 3 2 54" xfId="51938"/>
    <cellStyle name="Normální 3 2 55" xfId="51939"/>
    <cellStyle name="Normální 3 2 56" xfId="51940"/>
    <cellStyle name="Normální 3 2 57" xfId="51941"/>
    <cellStyle name="Normální 3 2 58" xfId="51942"/>
    <cellStyle name="Normální 3 2 59" xfId="51943"/>
    <cellStyle name="normální 3 2 6" xfId="51944"/>
    <cellStyle name="normální 3 2 6 2" xfId="51945"/>
    <cellStyle name="normální 3 2 6 2 2" xfId="51946"/>
    <cellStyle name="normální 3 2 6 2 3" xfId="51947"/>
    <cellStyle name="normální 3 2 6 3" xfId="51948"/>
    <cellStyle name="normální 3 2 6 4" xfId="51949"/>
    <cellStyle name="normální 3 2 6 5" xfId="51950"/>
    <cellStyle name="Normální 3 2 60" xfId="51951"/>
    <cellStyle name="Normální 3 2 61" xfId="51952"/>
    <cellStyle name="Normální 3 2 62" xfId="51953"/>
    <cellStyle name="Normální 3 2 63" xfId="51954"/>
    <cellStyle name="Normální 3 2 64" xfId="51955"/>
    <cellStyle name="Normální 3 2 65" xfId="51956"/>
    <cellStyle name="Normální 3 2 66" xfId="51957"/>
    <cellStyle name="Normální 3 2 67" xfId="51958"/>
    <cellStyle name="Normální 3 2 68" xfId="51959"/>
    <cellStyle name="Normální 3 2 69" xfId="51960"/>
    <cellStyle name="normální 3 2 7" xfId="51961"/>
    <cellStyle name="normální 3 2 7 2" xfId="51962"/>
    <cellStyle name="normální 3 2 7 2 2" xfId="51963"/>
    <cellStyle name="normální 3 2 7 2 3" xfId="51964"/>
    <cellStyle name="normální 3 2 7 3" xfId="51965"/>
    <cellStyle name="normální 3 2 7 4" xfId="51966"/>
    <cellStyle name="normální 3 2 7 5" xfId="51967"/>
    <cellStyle name="Normální 3 2 70" xfId="51968"/>
    <cellStyle name="Normální 3 2 71" xfId="51969"/>
    <cellStyle name="Normální 3 2 72" xfId="51970"/>
    <cellStyle name="Normální 3 2 73" xfId="51971"/>
    <cellStyle name="Normální 3 2 74" xfId="51972"/>
    <cellStyle name="Normální 3 2 75" xfId="51973"/>
    <cellStyle name="Normální 3 2 76" xfId="51974"/>
    <cellStyle name="Normální 3 2 77" xfId="51975"/>
    <cellStyle name="Normální 3 2 78" xfId="51976"/>
    <cellStyle name="Normální 3 2 79" xfId="51977"/>
    <cellStyle name="normální 3 2 8" xfId="51978"/>
    <cellStyle name="normální 3 2 8 2" xfId="51979"/>
    <cellStyle name="normální 3 2 8 2 2" xfId="51980"/>
    <cellStyle name="normální 3 2 8 2 3" xfId="51981"/>
    <cellStyle name="normální 3 2 8 3" xfId="51982"/>
    <cellStyle name="normální 3 2 8 4" xfId="51983"/>
    <cellStyle name="normální 3 2 8 5" xfId="51984"/>
    <cellStyle name="Normální 3 2 80" xfId="51985"/>
    <cellStyle name="Normální 3 2 81" xfId="51986"/>
    <cellStyle name="normální 3 2 82" xfId="51987"/>
    <cellStyle name="Normální 3 2 83" xfId="51988"/>
    <cellStyle name="Normální 3 2 84" xfId="51989"/>
    <cellStyle name="Normální 3 2 85" xfId="51990"/>
    <cellStyle name="Normální 3 2 86" xfId="51991"/>
    <cellStyle name="Normální 3 2 87" xfId="51992"/>
    <cellStyle name="Normální 3 2 88" xfId="51993"/>
    <cellStyle name="Normální 3 2 89" xfId="51994"/>
    <cellStyle name="normální 3 2 9" xfId="51995"/>
    <cellStyle name="normální 3 2 9 2" xfId="51996"/>
    <cellStyle name="normální 3 2 9 2 2" xfId="51997"/>
    <cellStyle name="normální 3 2 9 2 3" xfId="51998"/>
    <cellStyle name="normální 3 2 9 3" xfId="51999"/>
    <cellStyle name="normální 3 2 9 4" xfId="52000"/>
    <cellStyle name="normální 3 2 9 5" xfId="52001"/>
    <cellStyle name="Normální 3 2 90" xfId="52002"/>
    <cellStyle name="Normální 3 2 91" xfId="52003"/>
    <cellStyle name="Normální 3 2 92" xfId="52004"/>
    <cellStyle name="Normální 3 2 93" xfId="52005"/>
    <cellStyle name="Normální 3 2 94" xfId="52006"/>
    <cellStyle name="Normální 3 2 95" xfId="52007"/>
    <cellStyle name="Normální 3 2 96" xfId="52008"/>
    <cellStyle name="Normální 3 2 97" xfId="52009"/>
    <cellStyle name="Normální 3 2 98" xfId="52010"/>
    <cellStyle name="Normální 3 2 99" xfId="52011"/>
    <cellStyle name="normální 3 20" xfId="52012"/>
    <cellStyle name="normální 3 20 2" xfId="52013"/>
    <cellStyle name="normální 3 20 2 2" xfId="52014"/>
    <cellStyle name="normální 3 20 2 3" xfId="52015"/>
    <cellStyle name="normální 3 20 3" xfId="52016"/>
    <cellStyle name="normální 3 20 3 2" xfId="52017"/>
    <cellStyle name="normální 3 20 4" xfId="52018"/>
    <cellStyle name="normální 3 20 4 2" xfId="52019"/>
    <cellStyle name="normální 3 20 5" xfId="52020"/>
    <cellStyle name="normální 3 20 6" xfId="52021"/>
    <cellStyle name="normální 3 20 7" xfId="52022"/>
    <cellStyle name="normální 3 20 8" xfId="52023"/>
    <cellStyle name="normální 3 20 9" xfId="52024"/>
    <cellStyle name="normální 3 21" xfId="52025"/>
    <cellStyle name="normální 3 21 2" xfId="52026"/>
    <cellStyle name="normální 3 21 2 2" xfId="52027"/>
    <cellStyle name="normální 3 21 2 3" xfId="52028"/>
    <cellStyle name="normální 3 21 3" xfId="52029"/>
    <cellStyle name="normální 3 21 3 2" xfId="52030"/>
    <cellStyle name="normální 3 21 4" xfId="52031"/>
    <cellStyle name="normální 3 21 4 2" xfId="52032"/>
    <cellStyle name="normální 3 21 5" xfId="52033"/>
    <cellStyle name="normální 3 21 6" xfId="52034"/>
    <cellStyle name="normální 3 21 7" xfId="52035"/>
    <cellStyle name="normální 3 21 8" xfId="52036"/>
    <cellStyle name="normální 3 21 9" xfId="52037"/>
    <cellStyle name="normální 3 22" xfId="52038"/>
    <cellStyle name="normální 3 22 2" xfId="52039"/>
    <cellStyle name="normální 3 22 2 2" xfId="52040"/>
    <cellStyle name="normální 3 22 2 3" xfId="52041"/>
    <cellStyle name="normální 3 22 3" xfId="52042"/>
    <cellStyle name="normální 3 22 3 2" xfId="52043"/>
    <cellStyle name="normální 3 22 4" xfId="52044"/>
    <cellStyle name="normální 3 22 4 2" xfId="52045"/>
    <cellStyle name="normální 3 22 5" xfId="52046"/>
    <cellStyle name="normální 3 22 6" xfId="52047"/>
    <cellStyle name="normální 3 22 7" xfId="52048"/>
    <cellStyle name="normální 3 22 8" xfId="52049"/>
    <cellStyle name="normální 3 22 9" xfId="52050"/>
    <cellStyle name="normální 3 23" xfId="52051"/>
    <cellStyle name="normální 3 23 2" xfId="52052"/>
    <cellStyle name="normální 3 23 2 2" xfId="52053"/>
    <cellStyle name="normální 3 23 2 3" xfId="52054"/>
    <cellStyle name="normální 3 23 3" xfId="52055"/>
    <cellStyle name="normální 3 23 3 2" xfId="52056"/>
    <cellStyle name="normální 3 23 4" xfId="52057"/>
    <cellStyle name="normální 3 23 4 2" xfId="52058"/>
    <cellStyle name="normální 3 23 5" xfId="52059"/>
    <cellStyle name="normální 3 23 6" xfId="52060"/>
    <cellStyle name="normální 3 23 7" xfId="52061"/>
    <cellStyle name="normální 3 23 8" xfId="52062"/>
    <cellStyle name="normální 3 23 9" xfId="52063"/>
    <cellStyle name="normální 3 24" xfId="52064"/>
    <cellStyle name="normální 3 24 2" xfId="52065"/>
    <cellStyle name="normální 3 24 2 2" xfId="52066"/>
    <cellStyle name="normální 3 24 2 3" xfId="52067"/>
    <cellStyle name="normální 3 24 3" xfId="52068"/>
    <cellStyle name="normální 3 24 3 2" xfId="52069"/>
    <cellStyle name="normální 3 24 4" xfId="52070"/>
    <cellStyle name="normální 3 24 4 2" xfId="52071"/>
    <cellStyle name="normální 3 24 5" xfId="52072"/>
    <cellStyle name="normální 3 24 6" xfId="52073"/>
    <cellStyle name="normální 3 24 7" xfId="52074"/>
    <cellStyle name="normální 3 24 8" xfId="52075"/>
    <cellStyle name="normální 3 24 9" xfId="52076"/>
    <cellStyle name="normální 3 25" xfId="52077"/>
    <cellStyle name="normální 3 25 2" xfId="52078"/>
    <cellStyle name="normální 3 25 2 2" xfId="52079"/>
    <cellStyle name="normální 3 25 2 3" xfId="52080"/>
    <cellStyle name="normální 3 25 3" xfId="52081"/>
    <cellStyle name="normální 3 25 3 2" xfId="52082"/>
    <cellStyle name="normální 3 25 4" xfId="52083"/>
    <cellStyle name="normální 3 25 4 2" xfId="52084"/>
    <cellStyle name="normální 3 25 5" xfId="52085"/>
    <cellStyle name="normální 3 25 6" xfId="52086"/>
    <cellStyle name="normální 3 25 7" xfId="52087"/>
    <cellStyle name="normální 3 25 8" xfId="52088"/>
    <cellStyle name="normální 3 26" xfId="52089"/>
    <cellStyle name="normální 3 26 2" xfId="52090"/>
    <cellStyle name="normální 3 26 2 2" xfId="52091"/>
    <cellStyle name="normální 3 26 3" xfId="52092"/>
    <cellStyle name="normální 3 26 3 2" xfId="52093"/>
    <cellStyle name="normální 3 26 4" xfId="52094"/>
    <cellStyle name="normální 3 26 5" xfId="52095"/>
    <cellStyle name="normální 3 26 6" xfId="52096"/>
    <cellStyle name="normální 3 26 7" xfId="52097"/>
    <cellStyle name="normální 3 27" xfId="52098"/>
    <cellStyle name="normální 3 27 2" xfId="52099"/>
    <cellStyle name="normální 3 27 2 2" xfId="52100"/>
    <cellStyle name="normální 3 27 3" xfId="52101"/>
    <cellStyle name="normální 3 27 4" xfId="52102"/>
    <cellStyle name="normální 3 27 5" xfId="52103"/>
    <cellStyle name="normální 3 27 6" xfId="52104"/>
    <cellStyle name="normální 3 28" xfId="52105"/>
    <cellStyle name="normální 3 28 2" xfId="52106"/>
    <cellStyle name="normální 3 28 2 2" xfId="52107"/>
    <cellStyle name="normální 3 28 3" xfId="52108"/>
    <cellStyle name="normální 3 28 4" xfId="52109"/>
    <cellStyle name="normální 3 28 5" xfId="52110"/>
    <cellStyle name="normální 3 29" xfId="52111"/>
    <cellStyle name="Normální 3 29 2" xfId="52112"/>
    <cellStyle name="normální 3 3" xfId="52113"/>
    <cellStyle name="normální 3 3 10" xfId="52114"/>
    <cellStyle name="normální 3 3 10 2" xfId="52115"/>
    <cellStyle name="normální 3 3 10 2 2" xfId="52116"/>
    <cellStyle name="normální 3 3 10 2 3" xfId="52117"/>
    <cellStyle name="normální 3 3 10 3" xfId="52118"/>
    <cellStyle name="normální 3 3 10 4" xfId="52119"/>
    <cellStyle name="normální 3 3 10 5" xfId="52120"/>
    <cellStyle name="Normální 3 3 100" xfId="52121"/>
    <cellStyle name="Normální 3 3 101" xfId="52122"/>
    <cellStyle name="Normální 3 3 102" xfId="52123"/>
    <cellStyle name="Normální 3 3 103" xfId="52124"/>
    <cellStyle name="Normální 3 3 104" xfId="52125"/>
    <cellStyle name="Normální 3 3 105" xfId="52126"/>
    <cellStyle name="normální 3 3 106" xfId="52127"/>
    <cellStyle name="normální 3 3 11" xfId="52128"/>
    <cellStyle name="normální 3 3 11 2" xfId="52129"/>
    <cellStyle name="normální 3 3 11 2 2" xfId="52130"/>
    <cellStyle name="normální 3 3 11 2 3" xfId="52131"/>
    <cellStyle name="normální 3 3 11 3" xfId="52132"/>
    <cellStyle name="normální 3 3 11 4" xfId="52133"/>
    <cellStyle name="normální 3 3 11 5" xfId="52134"/>
    <cellStyle name="normální 3 3 12" xfId="52135"/>
    <cellStyle name="normální 3 3 12 2" xfId="52136"/>
    <cellStyle name="normální 3 3 12 2 2" xfId="52137"/>
    <cellStyle name="normální 3 3 12 2 3" xfId="52138"/>
    <cellStyle name="normální 3 3 12 3" xfId="52139"/>
    <cellStyle name="normální 3 3 12 4" xfId="52140"/>
    <cellStyle name="normální 3 3 12 5" xfId="52141"/>
    <cellStyle name="normální 3 3 13" xfId="52142"/>
    <cellStyle name="normální 3 3 13 2" xfId="52143"/>
    <cellStyle name="normální 3 3 13 2 2" xfId="52144"/>
    <cellStyle name="normální 3 3 13 2 3" xfId="52145"/>
    <cellStyle name="normální 3 3 13 3" xfId="52146"/>
    <cellStyle name="normální 3 3 13 4" xfId="52147"/>
    <cellStyle name="normální 3 3 13 5" xfId="52148"/>
    <cellStyle name="normální 3 3 14" xfId="52149"/>
    <cellStyle name="normální 3 3 14 2" xfId="52150"/>
    <cellStyle name="normální 3 3 14 2 2" xfId="52151"/>
    <cellStyle name="normální 3 3 14 2 3" xfId="52152"/>
    <cellStyle name="normální 3 3 14 3" xfId="52153"/>
    <cellStyle name="normální 3 3 14 4" xfId="52154"/>
    <cellStyle name="normální 3 3 14 5" xfId="52155"/>
    <cellStyle name="normální 3 3 15" xfId="52156"/>
    <cellStyle name="normální 3 3 15 2" xfId="52157"/>
    <cellStyle name="normální 3 3 15 2 2" xfId="52158"/>
    <cellStyle name="normální 3 3 15 2 3" xfId="52159"/>
    <cellStyle name="normální 3 3 15 3" xfId="52160"/>
    <cellStyle name="normální 3 3 15 4" xfId="52161"/>
    <cellStyle name="normální 3 3 15 5" xfId="52162"/>
    <cellStyle name="normální 3 3 16" xfId="52163"/>
    <cellStyle name="normální 3 3 16 2" xfId="52164"/>
    <cellStyle name="normální 3 3 16 2 2" xfId="52165"/>
    <cellStyle name="normální 3 3 16 2 3" xfId="52166"/>
    <cellStyle name="normální 3 3 16 3" xfId="52167"/>
    <cellStyle name="normální 3 3 16 4" xfId="52168"/>
    <cellStyle name="normální 3 3 16 5" xfId="52169"/>
    <cellStyle name="normální 3 3 17" xfId="52170"/>
    <cellStyle name="normální 3 3 17 2" xfId="52171"/>
    <cellStyle name="normální 3 3 17 2 2" xfId="52172"/>
    <cellStyle name="normální 3 3 17 2 3" xfId="52173"/>
    <cellStyle name="normální 3 3 17 3" xfId="52174"/>
    <cellStyle name="normální 3 3 17 4" xfId="52175"/>
    <cellStyle name="normální 3 3 17 5" xfId="52176"/>
    <cellStyle name="normální 3 3 18" xfId="52177"/>
    <cellStyle name="normální 3 3 18 2" xfId="52178"/>
    <cellStyle name="normální 3 3 18 2 2" xfId="52179"/>
    <cellStyle name="normální 3 3 18 2 3" xfId="52180"/>
    <cellStyle name="normální 3 3 18 3" xfId="52181"/>
    <cellStyle name="normální 3 3 18 4" xfId="52182"/>
    <cellStyle name="normální 3 3 18 5" xfId="52183"/>
    <cellStyle name="normální 3 3 19" xfId="52184"/>
    <cellStyle name="normální 3 3 19 2" xfId="52185"/>
    <cellStyle name="normální 3 3 19 2 2" xfId="52186"/>
    <cellStyle name="normální 3 3 19 2 3" xfId="52187"/>
    <cellStyle name="normální 3 3 19 3" xfId="52188"/>
    <cellStyle name="normální 3 3 19 4" xfId="52189"/>
    <cellStyle name="normální 3 3 19 5" xfId="52190"/>
    <cellStyle name="normální 3 3 2" xfId="52191"/>
    <cellStyle name="normální 3 3 2 2" xfId="52192"/>
    <cellStyle name="normální 3 3 2 2 2" xfId="52193"/>
    <cellStyle name="normální 3 3 2 2 3" xfId="52194"/>
    <cellStyle name="normální 3 3 2 3" xfId="52195"/>
    <cellStyle name="normální 3 3 2 4" xfId="52196"/>
    <cellStyle name="normální 3 3 2 5" xfId="52197"/>
    <cellStyle name="normální 3 3 20" xfId="52198"/>
    <cellStyle name="normální 3 3 20 2" xfId="52199"/>
    <cellStyle name="normální 3 3 20 2 2" xfId="52200"/>
    <cellStyle name="normální 3 3 20 2 3" xfId="52201"/>
    <cellStyle name="normální 3 3 20 3" xfId="52202"/>
    <cellStyle name="normální 3 3 20 4" xfId="52203"/>
    <cellStyle name="normální 3 3 20 5" xfId="52204"/>
    <cellStyle name="normální 3 3 21" xfId="52205"/>
    <cellStyle name="normální 3 3 21 2" xfId="52206"/>
    <cellStyle name="normální 3 3 21 2 2" xfId="52207"/>
    <cellStyle name="normální 3 3 21 2 3" xfId="52208"/>
    <cellStyle name="normální 3 3 21 3" xfId="52209"/>
    <cellStyle name="normální 3 3 21 4" xfId="52210"/>
    <cellStyle name="normální 3 3 21 5" xfId="52211"/>
    <cellStyle name="normální 3 3 22" xfId="52212"/>
    <cellStyle name="normální 3 3 22 2" xfId="52213"/>
    <cellStyle name="normální 3 3 22 2 2" xfId="52214"/>
    <cellStyle name="normální 3 3 22 2 3" xfId="52215"/>
    <cellStyle name="normální 3 3 22 3" xfId="52216"/>
    <cellStyle name="normální 3 3 22 4" xfId="52217"/>
    <cellStyle name="normální 3 3 23" xfId="52218"/>
    <cellStyle name="normální 3 3 23 2" xfId="52219"/>
    <cellStyle name="normální 3 3 23 3" xfId="52220"/>
    <cellStyle name="Normální 3 3 24" xfId="52221"/>
    <cellStyle name="Normální 3 3 24 2" xfId="52222"/>
    <cellStyle name="Normální 3 3 25" xfId="52223"/>
    <cellStyle name="Normální 3 3 25 2" xfId="52224"/>
    <cellStyle name="Normální 3 3 26" xfId="52225"/>
    <cellStyle name="Normální 3 3 26 2" xfId="52226"/>
    <cellStyle name="Normální 3 3 27" xfId="52227"/>
    <cellStyle name="Normální 3 3 27 2" xfId="52228"/>
    <cellStyle name="Normální 3 3 28" xfId="52229"/>
    <cellStyle name="Normální 3 3 28 2" xfId="52230"/>
    <cellStyle name="Normální 3 3 29" xfId="52231"/>
    <cellStyle name="Normální 3 3 29 2" xfId="52232"/>
    <cellStyle name="normální 3 3 3" xfId="52233"/>
    <cellStyle name="normální 3 3 3 2" xfId="52234"/>
    <cellStyle name="normální 3 3 3 2 2" xfId="52235"/>
    <cellStyle name="normální 3 3 3 2 3" xfId="52236"/>
    <cellStyle name="normální 3 3 3 3" xfId="52237"/>
    <cellStyle name="normální 3 3 3 4" xfId="52238"/>
    <cellStyle name="normální 3 3 3 5" xfId="52239"/>
    <cellStyle name="Normální 3 3 30" xfId="52240"/>
    <cellStyle name="Normální 3 3 30 2" xfId="52241"/>
    <cellStyle name="Normální 3 3 31" xfId="52242"/>
    <cellStyle name="Normální 3 3 31 2" xfId="52243"/>
    <cellStyle name="Normální 3 3 32" xfId="52244"/>
    <cellStyle name="Normální 3 3 32 2" xfId="52245"/>
    <cellStyle name="Normální 3 3 33" xfId="52246"/>
    <cellStyle name="Normální 3 3 33 2" xfId="52247"/>
    <cellStyle name="Normální 3 3 34" xfId="52248"/>
    <cellStyle name="Normální 3 3 34 2" xfId="52249"/>
    <cellStyle name="Normální 3 3 35" xfId="52250"/>
    <cellStyle name="Normální 3 3 35 2" xfId="52251"/>
    <cellStyle name="Normální 3 3 36" xfId="52252"/>
    <cellStyle name="Normální 3 3 36 2" xfId="52253"/>
    <cellStyle name="Normální 3 3 37" xfId="52254"/>
    <cellStyle name="Normální 3 3 37 2" xfId="52255"/>
    <cellStyle name="Normální 3 3 38" xfId="52256"/>
    <cellStyle name="Normální 3 3 38 2" xfId="52257"/>
    <cellStyle name="Normální 3 3 39" xfId="52258"/>
    <cellStyle name="Normální 3 3 39 2" xfId="52259"/>
    <cellStyle name="normální 3 3 4" xfId="52260"/>
    <cellStyle name="normální 3 3 4 2" xfId="52261"/>
    <cellStyle name="normální 3 3 4 2 2" xfId="52262"/>
    <cellStyle name="normální 3 3 4 2 3" xfId="52263"/>
    <cellStyle name="normální 3 3 4 3" xfId="52264"/>
    <cellStyle name="normální 3 3 4 4" xfId="52265"/>
    <cellStyle name="normální 3 3 4 5" xfId="52266"/>
    <cellStyle name="Normální 3 3 40" xfId="52267"/>
    <cellStyle name="Normální 3 3 40 2" xfId="52268"/>
    <cellStyle name="Normální 3 3 41" xfId="52269"/>
    <cellStyle name="Normální 3 3 41 2" xfId="52270"/>
    <cellStyle name="Normální 3 3 42" xfId="52271"/>
    <cellStyle name="Normální 3 3 42 2" xfId="52272"/>
    <cellStyle name="Normální 3 3 43" xfId="52273"/>
    <cellStyle name="Normální 3 3 43 2" xfId="52274"/>
    <cellStyle name="Normální 3 3 44" xfId="52275"/>
    <cellStyle name="Normální 3 3 44 2" xfId="52276"/>
    <cellStyle name="Normální 3 3 45" xfId="52277"/>
    <cellStyle name="Normální 3 3 45 2" xfId="52278"/>
    <cellStyle name="Normální 3 3 46" xfId="52279"/>
    <cellStyle name="Normální 3 3 46 2" xfId="52280"/>
    <cellStyle name="Normální 3 3 47" xfId="52281"/>
    <cellStyle name="Normální 3 3 47 2" xfId="52282"/>
    <cellStyle name="Normální 3 3 48" xfId="52283"/>
    <cellStyle name="Normální 3 3 48 2" xfId="52284"/>
    <cellStyle name="Normální 3 3 49" xfId="52285"/>
    <cellStyle name="Normální 3 3 49 2" xfId="52286"/>
    <cellStyle name="normální 3 3 5" xfId="52287"/>
    <cellStyle name="normální 3 3 5 2" xfId="52288"/>
    <cellStyle name="normální 3 3 5 2 2" xfId="52289"/>
    <cellStyle name="normální 3 3 5 2 3" xfId="52290"/>
    <cellStyle name="normální 3 3 5 3" xfId="52291"/>
    <cellStyle name="normální 3 3 5 4" xfId="52292"/>
    <cellStyle name="normální 3 3 5 5" xfId="52293"/>
    <cellStyle name="Normální 3 3 50" xfId="52294"/>
    <cellStyle name="Normální 3 3 50 2" xfId="52295"/>
    <cellStyle name="Normální 3 3 51" xfId="52296"/>
    <cellStyle name="Normální 3 3 51 2" xfId="52297"/>
    <cellStyle name="Normální 3 3 52" xfId="52298"/>
    <cellStyle name="Normální 3 3 52 2" xfId="52299"/>
    <cellStyle name="Normální 3 3 53" xfId="52300"/>
    <cellStyle name="Normální 3 3 53 2" xfId="52301"/>
    <cellStyle name="Normální 3 3 54" xfId="52302"/>
    <cellStyle name="Normální 3 3 54 2" xfId="52303"/>
    <cellStyle name="Normální 3 3 55" xfId="52304"/>
    <cellStyle name="Normální 3 3 55 2" xfId="52305"/>
    <cellStyle name="Normální 3 3 56" xfId="52306"/>
    <cellStyle name="Normální 3 3 56 2" xfId="52307"/>
    <cellStyle name="Normální 3 3 57" xfId="52308"/>
    <cellStyle name="Normální 3 3 57 2" xfId="52309"/>
    <cellStyle name="Normální 3 3 58" xfId="52310"/>
    <cellStyle name="Normální 3 3 58 2" xfId="52311"/>
    <cellStyle name="Normální 3 3 59" xfId="52312"/>
    <cellStyle name="Normální 3 3 59 2" xfId="52313"/>
    <cellStyle name="normální 3 3 6" xfId="52314"/>
    <cellStyle name="normální 3 3 6 2" xfId="52315"/>
    <cellStyle name="normální 3 3 6 2 2" xfId="52316"/>
    <cellStyle name="normální 3 3 6 2 3" xfId="52317"/>
    <cellStyle name="normální 3 3 6 3" xfId="52318"/>
    <cellStyle name="normální 3 3 6 4" xfId="52319"/>
    <cellStyle name="normální 3 3 6 5" xfId="52320"/>
    <cellStyle name="Normální 3 3 60" xfId="52321"/>
    <cellStyle name="Normální 3 3 60 2" xfId="52322"/>
    <cellStyle name="Normální 3 3 61" xfId="52323"/>
    <cellStyle name="Normální 3 3 61 2" xfId="52324"/>
    <cellStyle name="Normální 3 3 62" xfId="52325"/>
    <cellStyle name="Normální 3 3 62 2" xfId="52326"/>
    <cellStyle name="Normální 3 3 63" xfId="52327"/>
    <cellStyle name="Normální 3 3 63 2" xfId="52328"/>
    <cellStyle name="Normální 3 3 64" xfId="52329"/>
    <cellStyle name="Normální 3 3 64 2" xfId="52330"/>
    <cellStyle name="Normální 3 3 65" xfId="52331"/>
    <cellStyle name="Normální 3 3 65 2" xfId="52332"/>
    <cellStyle name="Normální 3 3 66" xfId="52333"/>
    <cellStyle name="Normální 3 3 66 2" xfId="52334"/>
    <cellStyle name="Normální 3 3 67" xfId="52335"/>
    <cellStyle name="Normální 3 3 67 2" xfId="52336"/>
    <cellStyle name="Normální 3 3 68" xfId="52337"/>
    <cellStyle name="Normální 3 3 68 2" xfId="52338"/>
    <cellStyle name="Normální 3 3 69" xfId="52339"/>
    <cellStyle name="Normální 3 3 69 2" xfId="52340"/>
    <cellStyle name="normální 3 3 7" xfId="52341"/>
    <cellStyle name="normální 3 3 7 2" xfId="52342"/>
    <cellStyle name="normální 3 3 7 2 2" xfId="52343"/>
    <cellStyle name="normální 3 3 7 2 3" xfId="52344"/>
    <cellStyle name="normální 3 3 7 3" xfId="52345"/>
    <cellStyle name="normální 3 3 7 4" xfId="52346"/>
    <cellStyle name="normální 3 3 7 5" xfId="52347"/>
    <cellStyle name="Normální 3 3 70" xfId="52348"/>
    <cellStyle name="Normální 3 3 70 2" xfId="52349"/>
    <cellStyle name="Normální 3 3 71" xfId="52350"/>
    <cellStyle name="Normální 3 3 71 2" xfId="52351"/>
    <cellStyle name="Normální 3 3 72" xfId="52352"/>
    <cellStyle name="Normální 3 3 72 2" xfId="52353"/>
    <cellStyle name="Normální 3 3 73" xfId="52354"/>
    <cellStyle name="Normální 3 3 73 2" xfId="52355"/>
    <cellStyle name="Normální 3 3 74" xfId="52356"/>
    <cellStyle name="Normální 3 3 74 2" xfId="52357"/>
    <cellStyle name="Normální 3 3 75" xfId="52358"/>
    <cellStyle name="Normální 3 3 75 2" xfId="52359"/>
    <cellStyle name="Normální 3 3 76" xfId="52360"/>
    <cellStyle name="Normální 3 3 77" xfId="52361"/>
    <cellStyle name="Normální 3 3 78" xfId="52362"/>
    <cellStyle name="Normální 3 3 79" xfId="52363"/>
    <cellStyle name="normální 3 3 8" xfId="52364"/>
    <cellStyle name="normální 3 3 8 2" xfId="52365"/>
    <cellStyle name="normální 3 3 8 2 2" xfId="52366"/>
    <cellStyle name="normální 3 3 8 2 3" xfId="52367"/>
    <cellStyle name="normální 3 3 8 3" xfId="52368"/>
    <cellStyle name="normální 3 3 8 4" xfId="52369"/>
    <cellStyle name="normální 3 3 8 5" xfId="52370"/>
    <cellStyle name="Normální 3 3 80" xfId="52371"/>
    <cellStyle name="Normální 3 3 81" xfId="52372"/>
    <cellStyle name="normální 3 3 82" xfId="52373"/>
    <cellStyle name="Normální 3 3 83" xfId="52374"/>
    <cellStyle name="Normální 3 3 84" xfId="52375"/>
    <cellStyle name="Normální 3 3 85" xfId="52376"/>
    <cellStyle name="Normální 3 3 86" xfId="52377"/>
    <cellStyle name="Normální 3 3 87" xfId="52378"/>
    <cellStyle name="Normální 3 3 88" xfId="52379"/>
    <cellStyle name="Normální 3 3 89" xfId="52380"/>
    <cellStyle name="normální 3 3 9" xfId="52381"/>
    <cellStyle name="normální 3 3 9 2" xfId="52382"/>
    <cellStyle name="normální 3 3 9 2 2" xfId="52383"/>
    <cellStyle name="normální 3 3 9 2 3" xfId="52384"/>
    <cellStyle name="normální 3 3 9 3" xfId="52385"/>
    <cellStyle name="normální 3 3 9 4" xfId="52386"/>
    <cellStyle name="normální 3 3 9 5" xfId="52387"/>
    <cellStyle name="Normální 3 3 90" xfId="52388"/>
    <cellStyle name="Normální 3 3 91" xfId="52389"/>
    <cellStyle name="Normální 3 3 92" xfId="52390"/>
    <cellStyle name="Normální 3 3 93" xfId="52391"/>
    <cellStyle name="Normální 3 3 94" xfId="52392"/>
    <cellStyle name="Normální 3 3 95" xfId="52393"/>
    <cellStyle name="Normální 3 3 96" xfId="52394"/>
    <cellStyle name="Normální 3 3 97" xfId="52395"/>
    <cellStyle name="Normální 3 3 98" xfId="52396"/>
    <cellStyle name="Normální 3 3 99" xfId="52397"/>
    <cellStyle name="normální 3 30" xfId="52398"/>
    <cellStyle name="Normální 3 30 2" xfId="52399"/>
    <cellStyle name="Normální 3 31" xfId="52400"/>
    <cellStyle name="Normální 3 31 2" xfId="52401"/>
    <cellStyle name="Normální 3 32" xfId="52402"/>
    <cellStyle name="Normální 3 32 2" xfId="52403"/>
    <cellStyle name="Normální 3 33" xfId="52404"/>
    <cellStyle name="Normální 3 33 2" xfId="52405"/>
    <cellStyle name="Normální 3 34" xfId="52406"/>
    <cellStyle name="Normální 3 34 2" xfId="52407"/>
    <cellStyle name="Normální 3 35" xfId="52408"/>
    <cellStyle name="Normální 3 35 2" xfId="52409"/>
    <cellStyle name="Normální 3 36" xfId="52410"/>
    <cellStyle name="Normální 3 36 2" xfId="52411"/>
    <cellStyle name="Normální 3 37" xfId="52412"/>
    <cellStyle name="Normální 3 37 2" xfId="52413"/>
    <cellStyle name="Normální 3 38" xfId="52414"/>
    <cellStyle name="Normální 3 38 2" xfId="52415"/>
    <cellStyle name="Normální 3 39" xfId="52416"/>
    <cellStyle name="Normální 3 39 2" xfId="52417"/>
    <cellStyle name="normální 3 4" xfId="52418"/>
    <cellStyle name="normální 3 4 10" xfId="52419"/>
    <cellStyle name="normální 3 4 10 2" xfId="52420"/>
    <cellStyle name="normální 3 4 10 2 2" xfId="52421"/>
    <cellStyle name="normální 3 4 10 2 3" xfId="52422"/>
    <cellStyle name="normální 3 4 10 3" xfId="52423"/>
    <cellStyle name="normální 3 4 10 4" xfId="52424"/>
    <cellStyle name="normální 3 4 10 5" xfId="52425"/>
    <cellStyle name="Normální 3 4 100" xfId="52426"/>
    <cellStyle name="Normální 3 4 101" xfId="52427"/>
    <cellStyle name="Normální 3 4 102" xfId="52428"/>
    <cellStyle name="Normální 3 4 103" xfId="52429"/>
    <cellStyle name="Normální 3 4 104" xfId="52430"/>
    <cellStyle name="normální 3 4 105" xfId="52431"/>
    <cellStyle name="normální 3 4 11" xfId="52432"/>
    <cellStyle name="normální 3 4 11 2" xfId="52433"/>
    <cellStyle name="normální 3 4 11 2 2" xfId="52434"/>
    <cellStyle name="normální 3 4 11 2 3" xfId="52435"/>
    <cellStyle name="normální 3 4 11 3" xfId="52436"/>
    <cellStyle name="normální 3 4 11 4" xfId="52437"/>
    <cellStyle name="normální 3 4 11 5" xfId="52438"/>
    <cellStyle name="normální 3 4 12" xfId="52439"/>
    <cellStyle name="normální 3 4 12 2" xfId="52440"/>
    <cellStyle name="normální 3 4 12 2 2" xfId="52441"/>
    <cellStyle name="normální 3 4 12 2 3" xfId="52442"/>
    <cellStyle name="normální 3 4 12 3" xfId="52443"/>
    <cellStyle name="normální 3 4 12 4" xfId="52444"/>
    <cellStyle name="normální 3 4 12 5" xfId="52445"/>
    <cellStyle name="normální 3 4 13" xfId="52446"/>
    <cellStyle name="normální 3 4 13 2" xfId="52447"/>
    <cellStyle name="normální 3 4 13 2 2" xfId="52448"/>
    <cellStyle name="normální 3 4 13 2 3" xfId="52449"/>
    <cellStyle name="normální 3 4 13 3" xfId="52450"/>
    <cellStyle name="normální 3 4 13 4" xfId="52451"/>
    <cellStyle name="normální 3 4 13 5" xfId="52452"/>
    <cellStyle name="normální 3 4 14" xfId="52453"/>
    <cellStyle name="normální 3 4 14 2" xfId="52454"/>
    <cellStyle name="normální 3 4 14 2 2" xfId="52455"/>
    <cellStyle name="normální 3 4 14 2 3" xfId="52456"/>
    <cellStyle name="normální 3 4 14 3" xfId="52457"/>
    <cellStyle name="normální 3 4 14 4" xfId="52458"/>
    <cellStyle name="normální 3 4 14 5" xfId="52459"/>
    <cellStyle name="normální 3 4 15" xfId="52460"/>
    <cellStyle name="normální 3 4 15 2" xfId="52461"/>
    <cellStyle name="normální 3 4 15 2 2" xfId="52462"/>
    <cellStyle name="normální 3 4 15 2 3" xfId="52463"/>
    <cellStyle name="normální 3 4 15 3" xfId="52464"/>
    <cellStyle name="normální 3 4 15 4" xfId="52465"/>
    <cellStyle name="normální 3 4 15 5" xfId="52466"/>
    <cellStyle name="normální 3 4 16" xfId="52467"/>
    <cellStyle name="normální 3 4 16 2" xfId="52468"/>
    <cellStyle name="normální 3 4 16 2 2" xfId="52469"/>
    <cellStyle name="normální 3 4 16 2 3" xfId="52470"/>
    <cellStyle name="normální 3 4 16 3" xfId="52471"/>
    <cellStyle name="normální 3 4 16 4" xfId="52472"/>
    <cellStyle name="normální 3 4 16 5" xfId="52473"/>
    <cellStyle name="normální 3 4 17" xfId="52474"/>
    <cellStyle name="normální 3 4 17 2" xfId="52475"/>
    <cellStyle name="normální 3 4 17 2 2" xfId="52476"/>
    <cellStyle name="normální 3 4 17 2 3" xfId="52477"/>
    <cellStyle name="normální 3 4 17 3" xfId="52478"/>
    <cellStyle name="normální 3 4 17 4" xfId="52479"/>
    <cellStyle name="normální 3 4 17 5" xfId="52480"/>
    <cellStyle name="normální 3 4 18" xfId="52481"/>
    <cellStyle name="normální 3 4 18 2" xfId="52482"/>
    <cellStyle name="normální 3 4 18 2 2" xfId="52483"/>
    <cellStyle name="normální 3 4 18 2 3" xfId="52484"/>
    <cellStyle name="normální 3 4 18 3" xfId="52485"/>
    <cellStyle name="normální 3 4 18 4" xfId="52486"/>
    <cellStyle name="normální 3 4 18 5" xfId="52487"/>
    <cellStyle name="normální 3 4 19" xfId="52488"/>
    <cellStyle name="normální 3 4 19 2" xfId="52489"/>
    <cellStyle name="normální 3 4 19 2 2" xfId="52490"/>
    <cellStyle name="normální 3 4 19 2 3" xfId="52491"/>
    <cellStyle name="normální 3 4 19 3" xfId="52492"/>
    <cellStyle name="normální 3 4 19 4" xfId="52493"/>
    <cellStyle name="normální 3 4 19 5" xfId="52494"/>
    <cellStyle name="normální 3 4 2" xfId="52495"/>
    <cellStyle name="normální 3 4 2 2" xfId="52496"/>
    <cellStyle name="normální 3 4 2 2 2" xfId="52497"/>
    <cellStyle name="normální 3 4 2 2 3" xfId="52498"/>
    <cellStyle name="normální 3 4 2 3" xfId="52499"/>
    <cellStyle name="normální 3 4 2 4" xfId="52500"/>
    <cellStyle name="normální 3 4 2 5" xfId="52501"/>
    <cellStyle name="normální 3 4 20" xfId="52502"/>
    <cellStyle name="normální 3 4 20 2" xfId="52503"/>
    <cellStyle name="normální 3 4 20 2 2" xfId="52504"/>
    <cellStyle name="normální 3 4 20 2 3" xfId="52505"/>
    <cellStyle name="normální 3 4 20 3" xfId="52506"/>
    <cellStyle name="normální 3 4 20 4" xfId="52507"/>
    <cellStyle name="normální 3 4 20 5" xfId="52508"/>
    <cellStyle name="normální 3 4 21" xfId="52509"/>
    <cellStyle name="normální 3 4 21 2" xfId="52510"/>
    <cellStyle name="normální 3 4 21 2 2" xfId="52511"/>
    <cellStyle name="normální 3 4 21 2 3" xfId="52512"/>
    <cellStyle name="normální 3 4 21 3" xfId="52513"/>
    <cellStyle name="normální 3 4 21 4" xfId="52514"/>
    <cellStyle name="normální 3 4 21 5" xfId="52515"/>
    <cellStyle name="normální 3 4 22" xfId="52516"/>
    <cellStyle name="normální 3 4 22 2" xfId="52517"/>
    <cellStyle name="normální 3 4 22 3" xfId="52518"/>
    <cellStyle name="Normální 3 4 23" xfId="52519"/>
    <cellStyle name="Normální 3 4 23 2" xfId="52520"/>
    <cellStyle name="Normální 3 4 24" xfId="52521"/>
    <cellStyle name="Normální 3 4 24 2" xfId="52522"/>
    <cellStyle name="Normální 3 4 25" xfId="52523"/>
    <cellStyle name="Normální 3 4 25 2" xfId="52524"/>
    <cellStyle name="Normální 3 4 26" xfId="52525"/>
    <cellStyle name="Normální 3 4 26 2" xfId="52526"/>
    <cellStyle name="Normální 3 4 27" xfId="52527"/>
    <cellStyle name="Normální 3 4 27 2" xfId="52528"/>
    <cellStyle name="Normální 3 4 28" xfId="52529"/>
    <cellStyle name="Normální 3 4 28 2" xfId="52530"/>
    <cellStyle name="Normální 3 4 29" xfId="52531"/>
    <cellStyle name="Normální 3 4 29 2" xfId="52532"/>
    <cellStyle name="normální 3 4 3" xfId="52533"/>
    <cellStyle name="normální 3 4 3 2" xfId="52534"/>
    <cellStyle name="normální 3 4 3 2 2" xfId="52535"/>
    <cellStyle name="normální 3 4 3 2 3" xfId="52536"/>
    <cellStyle name="normální 3 4 3 3" xfId="52537"/>
    <cellStyle name="normální 3 4 3 4" xfId="52538"/>
    <cellStyle name="normální 3 4 3 5" xfId="52539"/>
    <cellStyle name="Normální 3 4 30" xfId="52540"/>
    <cellStyle name="Normální 3 4 30 2" xfId="52541"/>
    <cellStyle name="Normální 3 4 31" xfId="52542"/>
    <cellStyle name="Normální 3 4 31 2" xfId="52543"/>
    <cellStyle name="Normální 3 4 32" xfId="52544"/>
    <cellStyle name="Normální 3 4 32 2" xfId="52545"/>
    <cellStyle name="Normální 3 4 33" xfId="52546"/>
    <cellStyle name="Normální 3 4 33 2" xfId="52547"/>
    <cellStyle name="Normální 3 4 34" xfId="52548"/>
    <cellStyle name="Normální 3 4 34 2" xfId="52549"/>
    <cellStyle name="Normální 3 4 35" xfId="52550"/>
    <cellStyle name="Normální 3 4 35 2" xfId="52551"/>
    <cellStyle name="Normální 3 4 36" xfId="52552"/>
    <cellStyle name="Normální 3 4 36 2" xfId="52553"/>
    <cellStyle name="Normální 3 4 37" xfId="52554"/>
    <cellStyle name="Normální 3 4 37 2" xfId="52555"/>
    <cellStyle name="Normální 3 4 38" xfId="52556"/>
    <cellStyle name="Normální 3 4 38 2" xfId="52557"/>
    <cellStyle name="Normální 3 4 39" xfId="52558"/>
    <cellStyle name="Normální 3 4 39 2" xfId="52559"/>
    <cellStyle name="normální 3 4 4" xfId="52560"/>
    <cellStyle name="normální 3 4 4 2" xfId="52561"/>
    <cellStyle name="normální 3 4 4 2 2" xfId="52562"/>
    <cellStyle name="normální 3 4 4 2 3" xfId="52563"/>
    <cellStyle name="normální 3 4 4 3" xfId="52564"/>
    <cellStyle name="normální 3 4 4 4" xfId="52565"/>
    <cellStyle name="normální 3 4 4 5" xfId="52566"/>
    <cellStyle name="Normální 3 4 40" xfId="52567"/>
    <cellStyle name="Normální 3 4 40 2" xfId="52568"/>
    <cellStyle name="Normální 3 4 41" xfId="52569"/>
    <cellStyle name="Normální 3 4 41 2" xfId="52570"/>
    <cellStyle name="Normální 3 4 42" xfId="52571"/>
    <cellStyle name="Normální 3 4 42 2" xfId="52572"/>
    <cellStyle name="Normální 3 4 43" xfId="52573"/>
    <cellStyle name="Normální 3 4 43 2" xfId="52574"/>
    <cellStyle name="Normální 3 4 44" xfId="52575"/>
    <cellStyle name="Normální 3 4 44 2" xfId="52576"/>
    <cellStyle name="Normální 3 4 45" xfId="52577"/>
    <cellStyle name="Normální 3 4 45 2" xfId="52578"/>
    <cellStyle name="Normální 3 4 46" xfId="52579"/>
    <cellStyle name="Normální 3 4 46 2" xfId="52580"/>
    <cellStyle name="Normální 3 4 47" xfId="52581"/>
    <cellStyle name="Normální 3 4 47 2" xfId="52582"/>
    <cellStyle name="Normální 3 4 48" xfId="52583"/>
    <cellStyle name="Normální 3 4 48 2" xfId="52584"/>
    <cellStyle name="Normální 3 4 49" xfId="52585"/>
    <cellStyle name="Normální 3 4 49 2" xfId="52586"/>
    <cellStyle name="normální 3 4 5" xfId="52587"/>
    <cellStyle name="normální 3 4 5 2" xfId="52588"/>
    <cellStyle name="normální 3 4 5 2 2" xfId="52589"/>
    <cellStyle name="normální 3 4 5 2 3" xfId="52590"/>
    <cellStyle name="normální 3 4 5 3" xfId="52591"/>
    <cellStyle name="normální 3 4 5 4" xfId="52592"/>
    <cellStyle name="normální 3 4 5 5" xfId="52593"/>
    <cellStyle name="Normální 3 4 50" xfId="52594"/>
    <cellStyle name="Normální 3 4 50 2" xfId="52595"/>
    <cellStyle name="Normální 3 4 51" xfId="52596"/>
    <cellStyle name="Normální 3 4 51 2" xfId="52597"/>
    <cellStyle name="Normální 3 4 52" xfId="52598"/>
    <cellStyle name="Normální 3 4 52 2" xfId="52599"/>
    <cellStyle name="Normální 3 4 53" xfId="52600"/>
    <cellStyle name="Normální 3 4 53 2" xfId="52601"/>
    <cellStyle name="Normální 3 4 54" xfId="52602"/>
    <cellStyle name="Normální 3 4 54 2" xfId="52603"/>
    <cellStyle name="Normální 3 4 55" xfId="52604"/>
    <cellStyle name="Normální 3 4 55 2" xfId="52605"/>
    <cellStyle name="Normální 3 4 56" xfId="52606"/>
    <cellStyle name="Normální 3 4 56 2" xfId="52607"/>
    <cellStyle name="Normální 3 4 57" xfId="52608"/>
    <cellStyle name="Normální 3 4 57 2" xfId="52609"/>
    <cellStyle name="Normální 3 4 58" xfId="52610"/>
    <cellStyle name="Normální 3 4 58 2" xfId="52611"/>
    <cellStyle name="Normální 3 4 59" xfId="52612"/>
    <cellStyle name="Normální 3 4 59 2" xfId="52613"/>
    <cellStyle name="normální 3 4 6" xfId="52614"/>
    <cellStyle name="normální 3 4 6 2" xfId="52615"/>
    <cellStyle name="normální 3 4 6 2 2" xfId="52616"/>
    <cellStyle name="normální 3 4 6 2 3" xfId="52617"/>
    <cellStyle name="normální 3 4 6 3" xfId="52618"/>
    <cellStyle name="normální 3 4 6 4" xfId="52619"/>
    <cellStyle name="normální 3 4 6 5" xfId="52620"/>
    <cellStyle name="Normální 3 4 60" xfId="52621"/>
    <cellStyle name="Normální 3 4 60 2" xfId="52622"/>
    <cellStyle name="Normální 3 4 61" xfId="52623"/>
    <cellStyle name="Normální 3 4 61 2" xfId="52624"/>
    <cellStyle name="Normální 3 4 62" xfId="52625"/>
    <cellStyle name="Normální 3 4 62 2" xfId="52626"/>
    <cellStyle name="Normální 3 4 63" xfId="52627"/>
    <cellStyle name="Normální 3 4 63 2" xfId="52628"/>
    <cellStyle name="Normální 3 4 64" xfId="52629"/>
    <cellStyle name="Normální 3 4 64 2" xfId="52630"/>
    <cellStyle name="Normální 3 4 65" xfId="52631"/>
    <cellStyle name="Normální 3 4 65 2" xfId="52632"/>
    <cellStyle name="Normální 3 4 66" xfId="52633"/>
    <cellStyle name="Normální 3 4 66 2" xfId="52634"/>
    <cellStyle name="Normální 3 4 67" xfId="52635"/>
    <cellStyle name="Normální 3 4 67 2" xfId="52636"/>
    <cellStyle name="Normální 3 4 68" xfId="52637"/>
    <cellStyle name="Normální 3 4 68 2" xfId="52638"/>
    <cellStyle name="Normální 3 4 69" xfId="52639"/>
    <cellStyle name="Normální 3 4 69 2" xfId="52640"/>
    <cellStyle name="normální 3 4 7" xfId="52641"/>
    <cellStyle name="normální 3 4 7 2" xfId="52642"/>
    <cellStyle name="normální 3 4 7 2 2" xfId="52643"/>
    <cellStyle name="normální 3 4 7 2 3" xfId="52644"/>
    <cellStyle name="normální 3 4 7 3" xfId="52645"/>
    <cellStyle name="normální 3 4 7 4" xfId="52646"/>
    <cellStyle name="normální 3 4 7 5" xfId="52647"/>
    <cellStyle name="Normální 3 4 70" xfId="52648"/>
    <cellStyle name="Normální 3 4 70 2" xfId="52649"/>
    <cellStyle name="Normální 3 4 71" xfId="52650"/>
    <cellStyle name="Normální 3 4 71 2" xfId="52651"/>
    <cellStyle name="Normální 3 4 72" xfId="52652"/>
    <cellStyle name="Normální 3 4 72 2" xfId="52653"/>
    <cellStyle name="Normální 3 4 73" xfId="52654"/>
    <cellStyle name="Normální 3 4 73 2" xfId="52655"/>
    <cellStyle name="Normální 3 4 74" xfId="52656"/>
    <cellStyle name="Normální 3 4 74 2" xfId="52657"/>
    <cellStyle name="Normální 3 4 75" xfId="52658"/>
    <cellStyle name="Normální 3 4 76" xfId="52659"/>
    <cellStyle name="Normální 3 4 77" xfId="52660"/>
    <cellStyle name="Normální 3 4 78" xfId="52661"/>
    <cellStyle name="Normální 3 4 79" xfId="52662"/>
    <cellStyle name="normální 3 4 8" xfId="52663"/>
    <cellStyle name="normální 3 4 8 2" xfId="52664"/>
    <cellStyle name="normální 3 4 8 2 2" xfId="52665"/>
    <cellStyle name="normální 3 4 8 2 3" xfId="52666"/>
    <cellStyle name="normální 3 4 8 3" xfId="52667"/>
    <cellStyle name="normální 3 4 8 4" xfId="52668"/>
    <cellStyle name="normální 3 4 8 5" xfId="52669"/>
    <cellStyle name="Normální 3 4 80" xfId="52670"/>
    <cellStyle name="normální 3 4 81" xfId="52671"/>
    <cellStyle name="Normální 3 4 82" xfId="52672"/>
    <cellStyle name="Normální 3 4 83" xfId="52673"/>
    <cellStyle name="Normální 3 4 84" xfId="52674"/>
    <cellStyle name="Normální 3 4 85" xfId="52675"/>
    <cellStyle name="Normální 3 4 86" xfId="52676"/>
    <cellStyle name="Normální 3 4 87" xfId="52677"/>
    <cellStyle name="Normální 3 4 88" xfId="52678"/>
    <cellStyle name="Normální 3 4 89" xfId="52679"/>
    <cellStyle name="normální 3 4 9" xfId="52680"/>
    <cellStyle name="normální 3 4 9 2" xfId="52681"/>
    <cellStyle name="normální 3 4 9 2 2" xfId="52682"/>
    <cellStyle name="normální 3 4 9 2 3" xfId="52683"/>
    <cellStyle name="normální 3 4 9 3" xfId="52684"/>
    <cellStyle name="normální 3 4 9 4" xfId="52685"/>
    <cellStyle name="normální 3 4 9 5" xfId="52686"/>
    <cellStyle name="Normální 3 4 90" xfId="52687"/>
    <cellStyle name="Normální 3 4 91" xfId="52688"/>
    <cellStyle name="Normální 3 4 92" xfId="52689"/>
    <cellStyle name="Normální 3 4 93" xfId="52690"/>
    <cellStyle name="Normální 3 4 94" xfId="52691"/>
    <cellStyle name="Normální 3 4 95" xfId="52692"/>
    <cellStyle name="Normální 3 4 96" xfId="52693"/>
    <cellStyle name="Normální 3 4 97" xfId="52694"/>
    <cellStyle name="Normální 3 4 98" xfId="52695"/>
    <cellStyle name="Normální 3 4 99" xfId="52696"/>
    <cellStyle name="Normální 3 40" xfId="52697"/>
    <cellStyle name="Normální 3 40 2" xfId="52698"/>
    <cellStyle name="Normální 3 41" xfId="52699"/>
    <cellStyle name="Normální 3 41 2" xfId="52700"/>
    <cellStyle name="Normální 3 42" xfId="52701"/>
    <cellStyle name="Normální 3 42 2" xfId="52702"/>
    <cellStyle name="Normální 3 43" xfId="52703"/>
    <cellStyle name="Normální 3 43 2" xfId="52704"/>
    <cellStyle name="Normální 3 44" xfId="52705"/>
    <cellStyle name="Normální 3 44 2" xfId="52706"/>
    <cellStyle name="Normální 3 45" xfId="52707"/>
    <cellStyle name="Normální 3 45 2" xfId="52708"/>
    <cellStyle name="Normální 3 46" xfId="52709"/>
    <cellStyle name="Normální 3 46 2" xfId="52710"/>
    <cellStyle name="Normální 3 47" xfId="52711"/>
    <cellStyle name="Normální 3 47 2" xfId="52712"/>
    <cellStyle name="Normální 3 48" xfId="52713"/>
    <cellStyle name="Normální 3 48 2" xfId="52714"/>
    <cellStyle name="Normální 3 49" xfId="52715"/>
    <cellStyle name="Normální 3 49 2" xfId="52716"/>
    <cellStyle name="normální 3 5" xfId="52717"/>
    <cellStyle name="Normální 3 5 10" xfId="52718"/>
    <cellStyle name="Normální 3 5 10 2" xfId="52719"/>
    <cellStyle name="Normální 3 5 11" xfId="52720"/>
    <cellStyle name="Normální 3 5 11 2" xfId="52721"/>
    <cellStyle name="Normální 3 5 12" xfId="52722"/>
    <cellStyle name="Normální 3 5 13" xfId="52723"/>
    <cellStyle name="Normální 3 5 14" xfId="52724"/>
    <cellStyle name="normální 3 5 15" xfId="52725"/>
    <cellStyle name="normální 3 5 16" xfId="52726"/>
    <cellStyle name="normální 3 5 17" xfId="52727"/>
    <cellStyle name="normální 3 5 18" xfId="52728"/>
    <cellStyle name="Normální 3 5 19" xfId="52729"/>
    <cellStyle name="normální 3 5 2" xfId="52730"/>
    <cellStyle name="normální 3 5 2 2" xfId="52731"/>
    <cellStyle name="normální 3 5 2 3" xfId="52732"/>
    <cellStyle name="normální 3 5 20" xfId="52733"/>
    <cellStyle name="Normální 3 5 3" xfId="52734"/>
    <cellStyle name="Normální 3 5 3 2" xfId="52735"/>
    <cellStyle name="Normální 3 5 4" xfId="52736"/>
    <cellStyle name="Normální 3 5 4 2" xfId="52737"/>
    <cellStyle name="Normální 3 5 5" xfId="52738"/>
    <cellStyle name="Normální 3 5 5 2" xfId="52739"/>
    <cellStyle name="Normální 3 5 6" xfId="52740"/>
    <cellStyle name="Normální 3 5 6 2" xfId="52741"/>
    <cellStyle name="Normální 3 5 7" xfId="52742"/>
    <cellStyle name="Normální 3 5 7 2" xfId="52743"/>
    <cellStyle name="Normální 3 5 8" xfId="52744"/>
    <cellStyle name="Normální 3 5 8 2" xfId="52745"/>
    <cellStyle name="Normální 3 5 9" xfId="52746"/>
    <cellStyle name="Normální 3 5 9 2" xfId="52747"/>
    <cellStyle name="Normální 3 50" xfId="52748"/>
    <cellStyle name="Normální 3 50 2" xfId="52749"/>
    <cellStyle name="Normální 3 51" xfId="52750"/>
    <cellStyle name="Normální 3 51 2" xfId="52751"/>
    <cellStyle name="Normální 3 52" xfId="52752"/>
    <cellStyle name="Normální 3 52 2" xfId="52753"/>
    <cellStyle name="Normální 3 53" xfId="52754"/>
    <cellStyle name="Normální 3 53 2" xfId="52755"/>
    <cellStyle name="Normální 3 54" xfId="52756"/>
    <cellStyle name="Normální 3 54 2" xfId="52757"/>
    <cellStyle name="Normální 3 55" xfId="52758"/>
    <cellStyle name="Normální 3 55 2" xfId="52759"/>
    <cellStyle name="Normální 3 56" xfId="52760"/>
    <cellStyle name="Normální 3 56 2" xfId="52761"/>
    <cellStyle name="Normální 3 57" xfId="52762"/>
    <cellStyle name="Normální 3 57 2" xfId="52763"/>
    <cellStyle name="Normální 3 58" xfId="52764"/>
    <cellStyle name="Normální 3 58 2" xfId="52765"/>
    <cellStyle name="Normální 3 59" xfId="52766"/>
    <cellStyle name="Normální 3 59 2" xfId="52767"/>
    <cellStyle name="normální 3 6" xfId="52768"/>
    <cellStyle name="Normální 3 6 10" xfId="52769"/>
    <cellStyle name="Normální 3 6 10 2" xfId="52770"/>
    <cellStyle name="Normální 3 6 11" xfId="52771"/>
    <cellStyle name="Normální 3 6 11 2" xfId="52772"/>
    <cellStyle name="Normální 3 6 12" xfId="52773"/>
    <cellStyle name="Normální 3 6 13" xfId="52774"/>
    <cellStyle name="Normální 3 6 14" xfId="52775"/>
    <cellStyle name="normální 3 6 15" xfId="52776"/>
    <cellStyle name="normální 3 6 16" xfId="52777"/>
    <cellStyle name="normální 3 6 17" xfId="52778"/>
    <cellStyle name="normální 3 6 18" xfId="52779"/>
    <cellStyle name="Normální 3 6 19" xfId="52780"/>
    <cellStyle name="normální 3 6 2" xfId="52781"/>
    <cellStyle name="normální 3 6 2 2" xfId="52782"/>
    <cellStyle name="normální 3 6 2 3" xfId="52783"/>
    <cellStyle name="normální 3 6 20" xfId="52784"/>
    <cellStyle name="Normální 3 6 3" xfId="52785"/>
    <cellStyle name="Normální 3 6 3 2" xfId="52786"/>
    <cellStyle name="Normální 3 6 4" xfId="52787"/>
    <cellStyle name="Normální 3 6 4 2" xfId="52788"/>
    <cellStyle name="Normální 3 6 5" xfId="52789"/>
    <cellStyle name="Normální 3 6 5 2" xfId="52790"/>
    <cellStyle name="Normální 3 6 6" xfId="52791"/>
    <cellStyle name="Normální 3 6 6 2" xfId="52792"/>
    <cellStyle name="Normální 3 6 7" xfId="52793"/>
    <cellStyle name="Normální 3 6 7 2" xfId="52794"/>
    <cellStyle name="Normální 3 6 8" xfId="52795"/>
    <cellStyle name="Normální 3 6 8 2" xfId="52796"/>
    <cellStyle name="Normální 3 6 9" xfId="52797"/>
    <cellStyle name="Normální 3 6 9 2" xfId="52798"/>
    <cellStyle name="Normální 3 60" xfId="52799"/>
    <cellStyle name="Normální 3 60 2" xfId="52800"/>
    <cellStyle name="Normální 3 61" xfId="52801"/>
    <cellStyle name="Normální 3 61 2" xfId="52802"/>
    <cellStyle name="Normální 3 62" xfId="52803"/>
    <cellStyle name="Normální 3 62 2" xfId="52804"/>
    <cellStyle name="Normální 3 63" xfId="52805"/>
    <cellStyle name="Normální 3 63 2" xfId="52806"/>
    <cellStyle name="Normální 3 64" xfId="52807"/>
    <cellStyle name="Normální 3 64 2" xfId="52808"/>
    <cellStyle name="Normální 3 65" xfId="52809"/>
    <cellStyle name="Normální 3 65 2" xfId="52810"/>
    <cellStyle name="Normální 3 66" xfId="52811"/>
    <cellStyle name="Normální 3 66 2" xfId="52812"/>
    <cellStyle name="Normální 3 67" xfId="52813"/>
    <cellStyle name="Normální 3 67 2" xfId="52814"/>
    <cellStyle name="Normální 3 68" xfId="52815"/>
    <cellStyle name="Normální 3 68 2" xfId="52816"/>
    <cellStyle name="Normální 3 69" xfId="52817"/>
    <cellStyle name="Normální 3 69 2" xfId="52818"/>
    <cellStyle name="normální 3 7" xfId="52819"/>
    <cellStyle name="Normální 3 7 10" xfId="52820"/>
    <cellStyle name="Normální 3 7 10 2" xfId="52821"/>
    <cellStyle name="Normální 3 7 11" xfId="52822"/>
    <cellStyle name="Normální 3 7 11 2" xfId="52823"/>
    <cellStyle name="Normální 3 7 12" xfId="52824"/>
    <cellStyle name="Normální 3 7 13" xfId="52825"/>
    <cellStyle name="Normální 3 7 14" xfId="52826"/>
    <cellStyle name="normální 3 7 15" xfId="52827"/>
    <cellStyle name="normální 3 7 16" xfId="52828"/>
    <cellStyle name="normální 3 7 17" xfId="52829"/>
    <cellStyle name="normální 3 7 18" xfId="52830"/>
    <cellStyle name="Normální 3 7 19" xfId="52831"/>
    <cellStyle name="normální 3 7 2" xfId="52832"/>
    <cellStyle name="normální 3 7 2 2" xfId="52833"/>
    <cellStyle name="normální 3 7 2 3" xfId="52834"/>
    <cellStyle name="normální 3 7 20" xfId="52835"/>
    <cellStyle name="Normální 3 7 3" xfId="52836"/>
    <cellStyle name="Normální 3 7 3 2" xfId="52837"/>
    <cellStyle name="Normální 3 7 4" xfId="52838"/>
    <cellStyle name="Normální 3 7 4 2" xfId="52839"/>
    <cellStyle name="Normální 3 7 5" xfId="52840"/>
    <cellStyle name="Normální 3 7 5 2" xfId="52841"/>
    <cellStyle name="Normální 3 7 6" xfId="52842"/>
    <cellStyle name="Normální 3 7 6 2" xfId="52843"/>
    <cellStyle name="Normální 3 7 7" xfId="52844"/>
    <cellStyle name="Normální 3 7 7 2" xfId="52845"/>
    <cellStyle name="Normální 3 7 8" xfId="52846"/>
    <cellStyle name="Normální 3 7 8 2" xfId="52847"/>
    <cellStyle name="Normální 3 7 9" xfId="52848"/>
    <cellStyle name="Normální 3 7 9 2" xfId="52849"/>
    <cellStyle name="Normální 3 70" xfId="52850"/>
    <cellStyle name="Normální 3 70 2" xfId="52851"/>
    <cellStyle name="Normální 3 71" xfId="52852"/>
    <cellStyle name="Normální 3 71 2" xfId="52853"/>
    <cellStyle name="Normální 3 72" xfId="52854"/>
    <cellStyle name="Normální 3 72 2" xfId="52855"/>
    <cellStyle name="Normální 3 73" xfId="52856"/>
    <cellStyle name="Normální 3 73 2" xfId="52857"/>
    <cellStyle name="Normální 3 74" xfId="52858"/>
    <cellStyle name="Normální 3 74 2" xfId="52859"/>
    <cellStyle name="Normální 3 75" xfId="52860"/>
    <cellStyle name="Normální 3 75 2" xfId="52861"/>
    <cellStyle name="Normální 3 76" xfId="52862"/>
    <cellStyle name="Normální 3 76 2" xfId="52863"/>
    <cellStyle name="Normální 3 77" xfId="52864"/>
    <cellStyle name="Normální 3 77 2" xfId="52865"/>
    <cellStyle name="Normální 3 78" xfId="52866"/>
    <cellStyle name="Normální 3 78 2" xfId="52867"/>
    <cellStyle name="Normální 3 79" xfId="52868"/>
    <cellStyle name="Normální 3 79 2" xfId="52869"/>
    <cellStyle name="normální 3 8" xfId="52870"/>
    <cellStyle name="Normální 3 8 10" xfId="52871"/>
    <cellStyle name="Normální 3 8 10 2" xfId="52872"/>
    <cellStyle name="Normální 3 8 11" xfId="52873"/>
    <cellStyle name="Normální 3 8 11 2" xfId="52874"/>
    <cellStyle name="Normální 3 8 12" xfId="52875"/>
    <cellStyle name="Normální 3 8 13" xfId="52876"/>
    <cellStyle name="Normální 3 8 14" xfId="52877"/>
    <cellStyle name="normální 3 8 15" xfId="52878"/>
    <cellStyle name="normální 3 8 16" xfId="52879"/>
    <cellStyle name="normální 3 8 17" xfId="52880"/>
    <cellStyle name="normální 3 8 18" xfId="52881"/>
    <cellStyle name="Normální 3 8 19" xfId="52882"/>
    <cellStyle name="normální 3 8 2" xfId="52883"/>
    <cellStyle name="normální 3 8 2 2" xfId="52884"/>
    <cellStyle name="normální 3 8 2 3" xfId="52885"/>
    <cellStyle name="normální 3 8 20" xfId="52886"/>
    <cellStyle name="Normální 3 8 3" xfId="52887"/>
    <cellStyle name="Normální 3 8 3 2" xfId="52888"/>
    <cellStyle name="Normální 3 8 4" xfId="52889"/>
    <cellStyle name="Normální 3 8 4 2" xfId="52890"/>
    <cellStyle name="Normální 3 8 5" xfId="52891"/>
    <cellStyle name="Normální 3 8 5 2" xfId="52892"/>
    <cellStyle name="Normální 3 8 6" xfId="52893"/>
    <cellStyle name="Normální 3 8 6 2" xfId="52894"/>
    <cellStyle name="Normální 3 8 7" xfId="52895"/>
    <cellStyle name="Normální 3 8 7 2" xfId="52896"/>
    <cellStyle name="Normální 3 8 8" xfId="52897"/>
    <cellStyle name="Normální 3 8 8 2" xfId="52898"/>
    <cellStyle name="Normální 3 8 9" xfId="52899"/>
    <cellStyle name="Normální 3 8 9 2" xfId="52900"/>
    <cellStyle name="Normální 3 80" xfId="52901"/>
    <cellStyle name="Normální 3 80 2" xfId="52902"/>
    <cellStyle name="Normální 3 81" xfId="52903"/>
    <cellStyle name="Normální 3 82" xfId="52904"/>
    <cellStyle name="Normální 3 83" xfId="52905"/>
    <cellStyle name="Normální 3 84" xfId="52906"/>
    <cellStyle name="Normální 3 85" xfId="52907"/>
    <cellStyle name="Normální 3 86" xfId="52908"/>
    <cellStyle name="Normální 3 87" xfId="52909"/>
    <cellStyle name="Normální 3 88" xfId="52910"/>
    <cellStyle name="Normální 3 89" xfId="52911"/>
    <cellStyle name="normální 3 9" xfId="52912"/>
    <cellStyle name="Normální 3 9 10" xfId="52913"/>
    <cellStyle name="Normální 3 9 10 2" xfId="52914"/>
    <cellStyle name="Normální 3 9 11" xfId="52915"/>
    <cellStyle name="Normální 3 9 11 2" xfId="52916"/>
    <cellStyle name="Normální 3 9 12" xfId="52917"/>
    <cellStyle name="Normální 3 9 13" xfId="52918"/>
    <cellStyle name="Normální 3 9 14" xfId="52919"/>
    <cellStyle name="normální 3 9 15" xfId="52920"/>
    <cellStyle name="normální 3 9 16" xfId="52921"/>
    <cellStyle name="normální 3 9 17" xfId="52922"/>
    <cellStyle name="normální 3 9 18" xfId="52923"/>
    <cellStyle name="Normální 3 9 19" xfId="52924"/>
    <cellStyle name="normální 3 9 2" xfId="52925"/>
    <cellStyle name="normální 3 9 2 2" xfId="52926"/>
    <cellStyle name="normální 3 9 2 3" xfId="52927"/>
    <cellStyle name="normální 3 9 20" xfId="52928"/>
    <cellStyle name="Normální 3 9 3" xfId="52929"/>
    <cellStyle name="Normální 3 9 3 2" xfId="52930"/>
    <cellStyle name="Normální 3 9 4" xfId="52931"/>
    <cellStyle name="Normální 3 9 4 2" xfId="52932"/>
    <cellStyle name="Normální 3 9 5" xfId="52933"/>
    <cellStyle name="Normální 3 9 5 2" xfId="52934"/>
    <cellStyle name="Normální 3 9 6" xfId="52935"/>
    <cellStyle name="Normální 3 9 6 2" xfId="52936"/>
    <cellStyle name="Normální 3 9 7" xfId="52937"/>
    <cellStyle name="Normální 3 9 7 2" xfId="52938"/>
    <cellStyle name="Normální 3 9 8" xfId="52939"/>
    <cellStyle name="Normální 3 9 8 2" xfId="52940"/>
    <cellStyle name="Normální 3 9 9" xfId="52941"/>
    <cellStyle name="Normální 3 9 9 2" xfId="52942"/>
    <cellStyle name="Normální 3 90" xfId="52943"/>
    <cellStyle name="Normální 3 91" xfId="52944"/>
    <cellStyle name="Normální 3 92" xfId="52945"/>
    <cellStyle name="Normální 3 93" xfId="52946"/>
    <cellStyle name="Normální 3 94" xfId="52947"/>
    <cellStyle name="Normální 3 95" xfId="52948"/>
    <cellStyle name="Normální 3 96" xfId="52949"/>
    <cellStyle name="Normální 3 97" xfId="52950"/>
    <cellStyle name="Normální 3 98" xfId="52951"/>
    <cellStyle name="Normální 3 99" xfId="52952"/>
    <cellStyle name="normální 4" xfId="3"/>
    <cellStyle name="normální 4 10" xfId="52953"/>
    <cellStyle name="normální 4 10 2" xfId="52954"/>
    <cellStyle name="normální 4 10 2 2" xfId="52955"/>
    <cellStyle name="normální 4 10 2 3" xfId="52956"/>
    <cellStyle name="normální 4 10 3" xfId="52957"/>
    <cellStyle name="normální 4 10 3 2" xfId="52958"/>
    <cellStyle name="normální 4 10 4" xfId="52959"/>
    <cellStyle name="normální 4 10 4 2" xfId="52960"/>
    <cellStyle name="normální 4 10 5" xfId="52961"/>
    <cellStyle name="normální 4 10 6" xfId="52962"/>
    <cellStyle name="normální 4 10 7" xfId="52963"/>
    <cellStyle name="normální 4 10 8" xfId="52964"/>
    <cellStyle name="normální 4 10 9" xfId="52965"/>
    <cellStyle name="normální 4 11" xfId="52966"/>
    <cellStyle name="normální 4 11 2" xfId="52967"/>
    <cellStyle name="normální 4 11 2 2" xfId="52968"/>
    <cellStyle name="normální 4 11 2 3" xfId="52969"/>
    <cellStyle name="normální 4 11 3" xfId="52970"/>
    <cellStyle name="normální 4 11 3 2" xfId="52971"/>
    <cellStyle name="normální 4 11 4" xfId="52972"/>
    <cellStyle name="normální 4 11 4 2" xfId="52973"/>
    <cellStyle name="normální 4 11 5" xfId="52974"/>
    <cellStyle name="normální 4 11 6" xfId="52975"/>
    <cellStyle name="normální 4 11 7" xfId="52976"/>
    <cellStyle name="normální 4 11 8" xfId="52977"/>
    <cellStyle name="normální 4 11 9" xfId="52978"/>
    <cellStyle name="normální 4 12" xfId="52979"/>
    <cellStyle name="normální 4 12 2" xfId="52980"/>
    <cellStyle name="normální 4 12 2 2" xfId="52981"/>
    <cellStyle name="normální 4 12 2 3" xfId="52982"/>
    <cellStyle name="normální 4 12 3" xfId="52983"/>
    <cellStyle name="normální 4 12 3 2" xfId="52984"/>
    <cellStyle name="normální 4 12 4" xfId="52985"/>
    <cellStyle name="normální 4 12 4 2" xfId="52986"/>
    <cellStyle name="normální 4 12 5" xfId="52987"/>
    <cellStyle name="normální 4 12 6" xfId="52988"/>
    <cellStyle name="normální 4 12 7" xfId="52989"/>
    <cellStyle name="normální 4 12 8" xfId="52990"/>
    <cellStyle name="normální 4 12 9" xfId="52991"/>
    <cellStyle name="normální 4 13" xfId="52992"/>
    <cellStyle name="normální 4 13 2" xfId="52993"/>
    <cellStyle name="normální 4 13 2 2" xfId="52994"/>
    <cellStyle name="normální 4 13 2 3" xfId="52995"/>
    <cellStyle name="normální 4 13 3" xfId="52996"/>
    <cellStyle name="normální 4 13 3 2" xfId="52997"/>
    <cellStyle name="normální 4 13 4" xfId="52998"/>
    <cellStyle name="normální 4 13 4 2" xfId="52999"/>
    <cellStyle name="normální 4 13 5" xfId="53000"/>
    <cellStyle name="normální 4 13 6" xfId="53001"/>
    <cellStyle name="normální 4 13 7" xfId="53002"/>
    <cellStyle name="normální 4 13 8" xfId="53003"/>
    <cellStyle name="normální 4 13 9" xfId="53004"/>
    <cellStyle name="normální 4 14" xfId="53005"/>
    <cellStyle name="normální 4 14 2" xfId="53006"/>
    <cellStyle name="normální 4 14 2 2" xfId="53007"/>
    <cellStyle name="normální 4 14 2 3" xfId="53008"/>
    <cellStyle name="normální 4 14 3" xfId="53009"/>
    <cellStyle name="normální 4 14 3 2" xfId="53010"/>
    <cellStyle name="normální 4 14 4" xfId="53011"/>
    <cellStyle name="normální 4 14 4 2" xfId="53012"/>
    <cellStyle name="normální 4 14 5" xfId="53013"/>
    <cellStyle name="normální 4 14 6" xfId="53014"/>
    <cellStyle name="normální 4 14 7" xfId="53015"/>
    <cellStyle name="normální 4 14 8" xfId="53016"/>
    <cellStyle name="normální 4 14 9" xfId="53017"/>
    <cellStyle name="normální 4 15" xfId="53018"/>
    <cellStyle name="normální 4 15 2" xfId="53019"/>
    <cellStyle name="normální 4 15 2 2" xfId="53020"/>
    <cellStyle name="normální 4 15 2 3" xfId="53021"/>
    <cellStyle name="normální 4 15 3" xfId="53022"/>
    <cellStyle name="normální 4 15 3 2" xfId="53023"/>
    <cellStyle name="normální 4 15 4" xfId="53024"/>
    <cellStyle name="normální 4 15 4 2" xfId="53025"/>
    <cellStyle name="normální 4 15 5" xfId="53026"/>
    <cellStyle name="normální 4 15 6" xfId="53027"/>
    <cellStyle name="normální 4 15 7" xfId="53028"/>
    <cellStyle name="normální 4 15 8" xfId="53029"/>
    <cellStyle name="normální 4 15 9" xfId="53030"/>
    <cellStyle name="normální 4 16" xfId="53031"/>
    <cellStyle name="normální 4 16 2" xfId="53032"/>
    <cellStyle name="normální 4 16 2 2" xfId="53033"/>
    <cellStyle name="normální 4 16 2 3" xfId="53034"/>
    <cellStyle name="normální 4 16 3" xfId="53035"/>
    <cellStyle name="normální 4 16 3 2" xfId="53036"/>
    <cellStyle name="normální 4 16 4" xfId="53037"/>
    <cellStyle name="normální 4 16 4 2" xfId="53038"/>
    <cellStyle name="normální 4 16 5" xfId="53039"/>
    <cellStyle name="normální 4 16 6" xfId="53040"/>
    <cellStyle name="normální 4 16 7" xfId="53041"/>
    <cellStyle name="normální 4 16 8" xfId="53042"/>
    <cellStyle name="normální 4 16 9" xfId="53043"/>
    <cellStyle name="normální 4 17" xfId="53044"/>
    <cellStyle name="normální 4 17 2" xfId="53045"/>
    <cellStyle name="normální 4 17 2 2" xfId="53046"/>
    <cellStyle name="normální 4 17 2 3" xfId="53047"/>
    <cellStyle name="normální 4 17 3" xfId="53048"/>
    <cellStyle name="normální 4 17 3 2" xfId="53049"/>
    <cellStyle name="normální 4 17 4" xfId="53050"/>
    <cellStyle name="normální 4 17 4 2" xfId="53051"/>
    <cellStyle name="normální 4 17 5" xfId="53052"/>
    <cellStyle name="normální 4 17 6" xfId="53053"/>
    <cellStyle name="normální 4 17 7" xfId="53054"/>
    <cellStyle name="normální 4 17 8" xfId="53055"/>
    <cellStyle name="normální 4 17 9" xfId="53056"/>
    <cellStyle name="normální 4 18" xfId="53057"/>
    <cellStyle name="normální 4 18 2" xfId="53058"/>
    <cellStyle name="normální 4 18 2 2" xfId="53059"/>
    <cellStyle name="normální 4 18 2 3" xfId="53060"/>
    <cellStyle name="normální 4 18 3" xfId="53061"/>
    <cellStyle name="normální 4 18 3 2" xfId="53062"/>
    <cellStyle name="normální 4 18 4" xfId="53063"/>
    <cellStyle name="normální 4 18 4 2" xfId="53064"/>
    <cellStyle name="normální 4 18 5" xfId="53065"/>
    <cellStyle name="normální 4 18 6" xfId="53066"/>
    <cellStyle name="normální 4 18 7" xfId="53067"/>
    <cellStyle name="normální 4 18 8" xfId="53068"/>
    <cellStyle name="normální 4 18 9" xfId="53069"/>
    <cellStyle name="normální 4 19" xfId="53070"/>
    <cellStyle name="normální 4 19 2" xfId="53071"/>
    <cellStyle name="normální 4 19 2 2" xfId="53072"/>
    <cellStyle name="normální 4 19 2 3" xfId="53073"/>
    <cellStyle name="normální 4 19 3" xfId="53074"/>
    <cellStyle name="normální 4 19 3 2" xfId="53075"/>
    <cellStyle name="normální 4 19 4" xfId="53076"/>
    <cellStyle name="normální 4 19 4 2" xfId="53077"/>
    <cellStyle name="normální 4 19 5" xfId="53078"/>
    <cellStyle name="normální 4 19 6" xfId="53079"/>
    <cellStyle name="normální 4 19 7" xfId="53080"/>
    <cellStyle name="normální 4 19 8" xfId="53081"/>
    <cellStyle name="normální 4 19 9" xfId="53082"/>
    <cellStyle name="normální 4 2" xfId="53083"/>
    <cellStyle name="normální 4 2 10" xfId="53084"/>
    <cellStyle name="normální 4 2 10 2" xfId="53085"/>
    <cellStyle name="normální 4 2 10 2 2" xfId="53086"/>
    <cellStyle name="normální 4 2 10 2 3" xfId="53087"/>
    <cellStyle name="normální 4 2 10 3" xfId="53088"/>
    <cellStyle name="normální 4 2 10 4" xfId="53089"/>
    <cellStyle name="normální 4 2 10 5" xfId="53090"/>
    <cellStyle name="normální 4 2 11" xfId="53091"/>
    <cellStyle name="normální 4 2 11 2" xfId="53092"/>
    <cellStyle name="normální 4 2 11 2 2" xfId="53093"/>
    <cellStyle name="normální 4 2 11 2 3" xfId="53094"/>
    <cellStyle name="normální 4 2 11 3" xfId="53095"/>
    <cellStyle name="normální 4 2 11 4" xfId="53096"/>
    <cellStyle name="normální 4 2 11 5" xfId="53097"/>
    <cellStyle name="normální 4 2 12" xfId="53098"/>
    <cellStyle name="normální 4 2 12 2" xfId="53099"/>
    <cellStyle name="normální 4 2 12 2 2" xfId="53100"/>
    <cellStyle name="normální 4 2 12 2 3" xfId="53101"/>
    <cellStyle name="normální 4 2 12 3" xfId="53102"/>
    <cellStyle name="normální 4 2 12 4" xfId="53103"/>
    <cellStyle name="normální 4 2 12 5" xfId="53104"/>
    <cellStyle name="normální 4 2 13" xfId="53105"/>
    <cellStyle name="normální 4 2 13 2" xfId="53106"/>
    <cellStyle name="normální 4 2 13 2 2" xfId="53107"/>
    <cellStyle name="normální 4 2 13 2 3" xfId="53108"/>
    <cellStyle name="normální 4 2 13 3" xfId="53109"/>
    <cellStyle name="normální 4 2 13 4" xfId="53110"/>
    <cellStyle name="normální 4 2 13 5" xfId="53111"/>
    <cellStyle name="normální 4 2 14" xfId="53112"/>
    <cellStyle name="normální 4 2 14 2" xfId="53113"/>
    <cellStyle name="normální 4 2 14 2 2" xfId="53114"/>
    <cellStyle name="normální 4 2 14 2 3" xfId="53115"/>
    <cellStyle name="normální 4 2 14 3" xfId="53116"/>
    <cellStyle name="normální 4 2 14 4" xfId="53117"/>
    <cellStyle name="normální 4 2 14 5" xfId="53118"/>
    <cellStyle name="normální 4 2 15" xfId="53119"/>
    <cellStyle name="normální 4 2 15 2" xfId="53120"/>
    <cellStyle name="normální 4 2 15 2 2" xfId="53121"/>
    <cellStyle name="normální 4 2 15 2 3" xfId="53122"/>
    <cellStyle name="normální 4 2 15 3" xfId="53123"/>
    <cellStyle name="normální 4 2 15 4" xfId="53124"/>
    <cellStyle name="normální 4 2 15 5" xfId="53125"/>
    <cellStyle name="normální 4 2 16" xfId="53126"/>
    <cellStyle name="normální 4 2 16 2" xfId="53127"/>
    <cellStyle name="normální 4 2 16 2 2" xfId="53128"/>
    <cellStyle name="normální 4 2 16 2 3" xfId="53129"/>
    <cellStyle name="normální 4 2 16 3" xfId="53130"/>
    <cellStyle name="normální 4 2 16 4" xfId="53131"/>
    <cellStyle name="normální 4 2 16 5" xfId="53132"/>
    <cellStyle name="normální 4 2 17" xfId="53133"/>
    <cellStyle name="normální 4 2 17 2" xfId="53134"/>
    <cellStyle name="normální 4 2 17 2 2" xfId="53135"/>
    <cellStyle name="normální 4 2 17 2 3" xfId="53136"/>
    <cellStyle name="normální 4 2 17 3" xfId="53137"/>
    <cellStyle name="normální 4 2 17 4" xfId="53138"/>
    <cellStyle name="normální 4 2 17 5" xfId="53139"/>
    <cellStyle name="normální 4 2 18" xfId="53140"/>
    <cellStyle name="normální 4 2 18 2" xfId="53141"/>
    <cellStyle name="normální 4 2 18 2 2" xfId="53142"/>
    <cellStyle name="normální 4 2 18 2 3" xfId="53143"/>
    <cellStyle name="normální 4 2 18 3" xfId="53144"/>
    <cellStyle name="normální 4 2 18 4" xfId="53145"/>
    <cellStyle name="normální 4 2 18 5" xfId="53146"/>
    <cellStyle name="normální 4 2 19" xfId="53147"/>
    <cellStyle name="normální 4 2 19 2" xfId="53148"/>
    <cellStyle name="normální 4 2 19 2 2" xfId="53149"/>
    <cellStyle name="normální 4 2 19 2 3" xfId="53150"/>
    <cellStyle name="normální 4 2 19 3" xfId="53151"/>
    <cellStyle name="normální 4 2 19 4" xfId="53152"/>
    <cellStyle name="normální 4 2 19 5" xfId="53153"/>
    <cellStyle name="normální 4 2 2" xfId="53154"/>
    <cellStyle name="normální 4 2 2 2" xfId="53155"/>
    <cellStyle name="normální 4 2 2 2 2" xfId="53156"/>
    <cellStyle name="normální 4 2 2 2 3" xfId="53157"/>
    <cellStyle name="normální 4 2 2 3" xfId="53158"/>
    <cellStyle name="normální 4 2 2 3 2" xfId="53159"/>
    <cellStyle name="normální 4 2 2 4" xfId="53160"/>
    <cellStyle name="normální 4 2 2 4 2" xfId="53161"/>
    <cellStyle name="normální 4 2 2 5" xfId="53162"/>
    <cellStyle name="normální 4 2 2 6" xfId="53163"/>
    <cellStyle name="normální 4 2 2 7" xfId="53164"/>
    <cellStyle name="normální 4 2 2 8" xfId="53165"/>
    <cellStyle name="normální 4 2 2 9" xfId="53166"/>
    <cellStyle name="normální 4 2 20" xfId="53167"/>
    <cellStyle name="normální 4 2 20 2" xfId="53168"/>
    <cellStyle name="normální 4 2 20 2 2" xfId="53169"/>
    <cellStyle name="normální 4 2 20 2 3" xfId="53170"/>
    <cellStyle name="normální 4 2 20 3" xfId="53171"/>
    <cellStyle name="normální 4 2 20 4" xfId="53172"/>
    <cellStyle name="normální 4 2 20 5" xfId="53173"/>
    <cellStyle name="normální 4 2 21" xfId="53174"/>
    <cellStyle name="normální 4 2 21 2" xfId="53175"/>
    <cellStyle name="normální 4 2 21 2 2" xfId="53176"/>
    <cellStyle name="normální 4 2 21 2 3" xfId="53177"/>
    <cellStyle name="normální 4 2 21 3" xfId="53178"/>
    <cellStyle name="normální 4 2 21 4" xfId="53179"/>
    <cellStyle name="normální 4 2 21 5" xfId="53180"/>
    <cellStyle name="normální 4 2 22" xfId="53181"/>
    <cellStyle name="normální 4 2 22 2" xfId="53182"/>
    <cellStyle name="normální 4 2 22 2 2" xfId="53183"/>
    <cellStyle name="normální 4 2 22 2 3" xfId="53184"/>
    <cellStyle name="normální 4 2 22 3" xfId="53185"/>
    <cellStyle name="normální 4 2 22 4" xfId="53186"/>
    <cellStyle name="normální 4 2 23" xfId="53187"/>
    <cellStyle name="normální 4 2 23 2" xfId="53188"/>
    <cellStyle name="normální 4 2 23 3" xfId="53189"/>
    <cellStyle name="normální 4 2 24" xfId="53190"/>
    <cellStyle name="normální 4 2 24 2" xfId="53191"/>
    <cellStyle name="normální 4 2 25" xfId="53192"/>
    <cellStyle name="normální 4 2 25 2" xfId="53193"/>
    <cellStyle name="normální 4 2 26" xfId="53194"/>
    <cellStyle name="normální 4 2 27" xfId="53195"/>
    <cellStyle name="normální 4 2 28" xfId="53196"/>
    <cellStyle name="normální 4 2 29" xfId="53197"/>
    <cellStyle name="normální 4 2 3" xfId="53198"/>
    <cellStyle name="normální 4 2 3 2" xfId="53199"/>
    <cellStyle name="normální 4 2 3 2 2" xfId="53200"/>
    <cellStyle name="normální 4 2 3 2 3" xfId="53201"/>
    <cellStyle name="normální 4 2 3 3" xfId="53202"/>
    <cellStyle name="normální 4 2 3 3 2" xfId="53203"/>
    <cellStyle name="normální 4 2 3 4" xfId="53204"/>
    <cellStyle name="normální 4 2 3 4 2" xfId="53205"/>
    <cellStyle name="normální 4 2 3 5" xfId="53206"/>
    <cellStyle name="normální 4 2 3 6" xfId="53207"/>
    <cellStyle name="normální 4 2 3 7" xfId="53208"/>
    <cellStyle name="normální 4 2 3 8" xfId="53209"/>
    <cellStyle name="normální 4 2 3 9" xfId="53210"/>
    <cellStyle name="normální 4 2 30" xfId="53211"/>
    <cellStyle name="normální 4 2 4" xfId="53212"/>
    <cellStyle name="normální 4 2 4 2" xfId="53213"/>
    <cellStyle name="normální 4 2 4 2 2" xfId="53214"/>
    <cellStyle name="normální 4 2 4 2 3" xfId="53215"/>
    <cellStyle name="normální 4 2 4 3" xfId="53216"/>
    <cellStyle name="normální 4 2 4 3 2" xfId="53217"/>
    <cellStyle name="normální 4 2 4 4" xfId="53218"/>
    <cellStyle name="normální 4 2 4 4 2" xfId="53219"/>
    <cellStyle name="normální 4 2 4 5" xfId="53220"/>
    <cellStyle name="normální 4 2 4 6" xfId="53221"/>
    <cellStyle name="normální 4 2 4 7" xfId="53222"/>
    <cellStyle name="normální 4 2 4 8" xfId="53223"/>
    <cellStyle name="normální 4 2 4 9" xfId="53224"/>
    <cellStyle name="normální 4 2 5" xfId="53225"/>
    <cellStyle name="normální 4 2 5 2" xfId="53226"/>
    <cellStyle name="normální 4 2 5 2 2" xfId="53227"/>
    <cellStyle name="normální 4 2 5 2 3" xfId="53228"/>
    <cellStyle name="normální 4 2 5 3" xfId="53229"/>
    <cellStyle name="normální 4 2 5 3 2" xfId="53230"/>
    <cellStyle name="normální 4 2 5 4" xfId="53231"/>
    <cellStyle name="normální 4 2 5 4 2" xfId="53232"/>
    <cellStyle name="normální 4 2 5 5" xfId="53233"/>
    <cellStyle name="normální 4 2 5 6" xfId="53234"/>
    <cellStyle name="normální 4 2 5 7" xfId="53235"/>
    <cellStyle name="normální 4 2 5 8" xfId="53236"/>
    <cellStyle name="normální 4 2 5 9" xfId="53237"/>
    <cellStyle name="normální 4 2 6" xfId="53238"/>
    <cellStyle name="normální 4 2 6 2" xfId="53239"/>
    <cellStyle name="normální 4 2 6 2 2" xfId="53240"/>
    <cellStyle name="normální 4 2 6 2 3" xfId="53241"/>
    <cellStyle name="normální 4 2 6 3" xfId="53242"/>
    <cellStyle name="normální 4 2 6 3 2" xfId="53243"/>
    <cellStyle name="normální 4 2 6 4" xfId="53244"/>
    <cellStyle name="normální 4 2 6 4 2" xfId="53245"/>
    <cellStyle name="normální 4 2 6 5" xfId="53246"/>
    <cellStyle name="normální 4 2 6 6" xfId="53247"/>
    <cellStyle name="normální 4 2 6 7" xfId="53248"/>
    <cellStyle name="normální 4 2 6 8" xfId="53249"/>
    <cellStyle name="normální 4 2 6 9" xfId="53250"/>
    <cellStyle name="normální 4 2 7" xfId="53251"/>
    <cellStyle name="normální 4 2 7 2" xfId="53252"/>
    <cellStyle name="normální 4 2 7 2 2" xfId="53253"/>
    <cellStyle name="normální 4 2 7 2 3" xfId="53254"/>
    <cellStyle name="normální 4 2 7 3" xfId="53255"/>
    <cellStyle name="normální 4 2 7 4" xfId="53256"/>
    <cellStyle name="normální 4 2 7 5" xfId="53257"/>
    <cellStyle name="normální 4 2 8" xfId="53258"/>
    <cellStyle name="normální 4 2 8 2" xfId="53259"/>
    <cellStyle name="normální 4 2 8 2 2" xfId="53260"/>
    <cellStyle name="normální 4 2 8 2 3" xfId="53261"/>
    <cellStyle name="normální 4 2 8 3" xfId="53262"/>
    <cellStyle name="normální 4 2 8 4" xfId="53263"/>
    <cellStyle name="normální 4 2 8 5" xfId="53264"/>
    <cellStyle name="normální 4 2 9" xfId="53265"/>
    <cellStyle name="normální 4 2 9 2" xfId="53266"/>
    <cellStyle name="normální 4 2 9 2 2" xfId="53267"/>
    <cellStyle name="normální 4 2 9 2 3" xfId="53268"/>
    <cellStyle name="normální 4 2 9 3" xfId="53269"/>
    <cellStyle name="normální 4 2 9 4" xfId="53270"/>
    <cellStyle name="normální 4 2 9 5" xfId="53271"/>
    <cellStyle name="normální 4 20" xfId="53272"/>
    <cellStyle name="normální 4 20 2" xfId="53273"/>
    <cellStyle name="normální 4 20 2 2" xfId="53274"/>
    <cellStyle name="normální 4 20 2 3" xfId="53275"/>
    <cellStyle name="normální 4 20 3" xfId="53276"/>
    <cellStyle name="normální 4 20 3 2" xfId="53277"/>
    <cellStyle name="normální 4 20 4" xfId="53278"/>
    <cellStyle name="normální 4 20 4 2" xfId="53279"/>
    <cellStyle name="normální 4 20 5" xfId="53280"/>
    <cellStyle name="normální 4 20 6" xfId="53281"/>
    <cellStyle name="normální 4 20 7" xfId="53282"/>
    <cellStyle name="normální 4 20 8" xfId="53283"/>
    <cellStyle name="normální 4 20 9" xfId="53284"/>
    <cellStyle name="normální 4 21" xfId="53285"/>
    <cellStyle name="normální 4 21 2" xfId="53286"/>
    <cellStyle name="normální 4 21 2 2" xfId="53287"/>
    <cellStyle name="normální 4 21 2 3" xfId="53288"/>
    <cellStyle name="normální 4 21 3" xfId="53289"/>
    <cellStyle name="normální 4 21 4" xfId="53290"/>
    <cellStyle name="normální 4 21 5" xfId="53291"/>
    <cellStyle name="normální 4 22" xfId="53292"/>
    <cellStyle name="normální 4 22 2" xfId="53293"/>
    <cellStyle name="normální 4 22 2 2" xfId="53294"/>
    <cellStyle name="normální 4 22 2 3" xfId="53295"/>
    <cellStyle name="normální 4 22 3" xfId="53296"/>
    <cellStyle name="normální 4 22 4" xfId="53297"/>
    <cellStyle name="normální 4 22 5" xfId="53298"/>
    <cellStyle name="normální 4 23" xfId="53299"/>
    <cellStyle name="normální 4 23 2" xfId="53300"/>
    <cellStyle name="normální 4 23 2 2" xfId="53301"/>
    <cellStyle name="normální 4 23 2 3" xfId="53302"/>
    <cellStyle name="normální 4 23 3" xfId="53303"/>
    <cellStyle name="normální 4 23 4" xfId="53304"/>
    <cellStyle name="normální 4 23 5" xfId="53305"/>
    <cellStyle name="normální 4 24" xfId="53306"/>
    <cellStyle name="normální 4 24 2" xfId="53307"/>
    <cellStyle name="normální 4 24 2 2" xfId="53308"/>
    <cellStyle name="normální 4 24 2 3" xfId="53309"/>
    <cellStyle name="normální 4 24 3" xfId="53310"/>
    <cellStyle name="normální 4 24 4" xfId="53311"/>
    <cellStyle name="normální 4 24 5" xfId="53312"/>
    <cellStyle name="normální 4 25" xfId="53313"/>
    <cellStyle name="normální 4 25 2" xfId="53314"/>
    <cellStyle name="normální 4 25 2 2" xfId="53315"/>
    <cellStyle name="normální 4 25 2 3" xfId="53316"/>
    <cellStyle name="normální 4 25 3" xfId="53317"/>
    <cellStyle name="normální 4 25 4" xfId="53318"/>
    <cellStyle name="normální 4 26" xfId="53319"/>
    <cellStyle name="normální 4 26 2" xfId="53320"/>
    <cellStyle name="normální 4 26 3" xfId="53321"/>
    <cellStyle name="normální 4 27" xfId="53322"/>
    <cellStyle name="normální 4 27 2" xfId="53323"/>
    <cellStyle name="Normální 4 28" xfId="53324"/>
    <cellStyle name="normální 4 29" xfId="53325"/>
    <cellStyle name="normální 4 3" xfId="53326"/>
    <cellStyle name="normální 4 3 10" xfId="53327"/>
    <cellStyle name="normální 4 3 10 2" xfId="53328"/>
    <cellStyle name="normální 4 3 10 2 2" xfId="53329"/>
    <cellStyle name="normální 4 3 10 2 3" xfId="53330"/>
    <cellStyle name="normální 4 3 10 3" xfId="53331"/>
    <cellStyle name="normální 4 3 10 4" xfId="53332"/>
    <cellStyle name="normální 4 3 10 5" xfId="53333"/>
    <cellStyle name="normální 4 3 11" xfId="53334"/>
    <cellStyle name="normální 4 3 11 2" xfId="53335"/>
    <cellStyle name="normální 4 3 11 2 2" xfId="53336"/>
    <cellStyle name="normální 4 3 11 2 3" xfId="53337"/>
    <cellStyle name="normální 4 3 11 3" xfId="53338"/>
    <cellStyle name="normální 4 3 11 4" xfId="53339"/>
    <cellStyle name="normální 4 3 11 5" xfId="53340"/>
    <cellStyle name="normální 4 3 12" xfId="53341"/>
    <cellStyle name="normální 4 3 12 2" xfId="53342"/>
    <cellStyle name="normální 4 3 12 2 2" xfId="53343"/>
    <cellStyle name="normální 4 3 12 2 3" xfId="53344"/>
    <cellStyle name="normální 4 3 12 3" xfId="53345"/>
    <cellStyle name="normální 4 3 12 4" xfId="53346"/>
    <cellStyle name="normální 4 3 12 5" xfId="53347"/>
    <cellStyle name="normální 4 3 13" xfId="53348"/>
    <cellStyle name="normální 4 3 13 2" xfId="53349"/>
    <cellStyle name="normální 4 3 13 2 2" xfId="53350"/>
    <cellStyle name="normální 4 3 13 2 3" xfId="53351"/>
    <cellStyle name="normální 4 3 13 3" xfId="53352"/>
    <cellStyle name="normální 4 3 13 4" xfId="53353"/>
    <cellStyle name="normální 4 3 13 5" xfId="53354"/>
    <cellStyle name="normální 4 3 14" xfId="53355"/>
    <cellStyle name="normální 4 3 14 2" xfId="53356"/>
    <cellStyle name="normální 4 3 14 2 2" xfId="53357"/>
    <cellStyle name="normální 4 3 14 2 3" xfId="53358"/>
    <cellStyle name="normální 4 3 14 3" xfId="53359"/>
    <cellStyle name="normální 4 3 14 4" xfId="53360"/>
    <cellStyle name="normální 4 3 14 5" xfId="53361"/>
    <cellStyle name="normální 4 3 15" xfId="53362"/>
    <cellStyle name="normální 4 3 15 2" xfId="53363"/>
    <cellStyle name="normální 4 3 15 2 2" xfId="53364"/>
    <cellStyle name="normální 4 3 15 2 3" xfId="53365"/>
    <cellStyle name="normální 4 3 15 3" xfId="53366"/>
    <cellStyle name="normální 4 3 15 4" xfId="53367"/>
    <cellStyle name="normální 4 3 15 5" xfId="53368"/>
    <cellStyle name="normální 4 3 16" xfId="53369"/>
    <cellStyle name="normální 4 3 16 2" xfId="53370"/>
    <cellStyle name="normální 4 3 16 2 2" xfId="53371"/>
    <cellStyle name="normální 4 3 16 2 3" xfId="53372"/>
    <cellStyle name="normální 4 3 16 3" xfId="53373"/>
    <cellStyle name="normální 4 3 16 4" xfId="53374"/>
    <cellStyle name="normální 4 3 16 5" xfId="53375"/>
    <cellStyle name="normální 4 3 17" xfId="53376"/>
    <cellStyle name="normální 4 3 17 2" xfId="53377"/>
    <cellStyle name="normální 4 3 17 2 2" xfId="53378"/>
    <cellStyle name="normální 4 3 17 2 3" xfId="53379"/>
    <cellStyle name="normální 4 3 17 3" xfId="53380"/>
    <cellStyle name="normální 4 3 17 4" xfId="53381"/>
    <cellStyle name="normální 4 3 17 5" xfId="53382"/>
    <cellStyle name="normální 4 3 18" xfId="53383"/>
    <cellStyle name="normální 4 3 18 2" xfId="53384"/>
    <cellStyle name="normální 4 3 18 2 2" xfId="53385"/>
    <cellStyle name="normální 4 3 18 2 3" xfId="53386"/>
    <cellStyle name="normální 4 3 18 3" xfId="53387"/>
    <cellStyle name="normální 4 3 18 4" xfId="53388"/>
    <cellStyle name="normální 4 3 18 5" xfId="53389"/>
    <cellStyle name="normální 4 3 19" xfId="53390"/>
    <cellStyle name="normální 4 3 19 2" xfId="53391"/>
    <cellStyle name="normální 4 3 19 2 2" xfId="53392"/>
    <cellStyle name="normální 4 3 19 2 3" xfId="53393"/>
    <cellStyle name="normální 4 3 19 3" xfId="53394"/>
    <cellStyle name="normální 4 3 19 4" xfId="53395"/>
    <cellStyle name="normální 4 3 19 5" xfId="53396"/>
    <cellStyle name="normální 4 3 2" xfId="53397"/>
    <cellStyle name="normální 4 3 2 2" xfId="53398"/>
    <cellStyle name="normální 4 3 2 2 2" xfId="53399"/>
    <cellStyle name="normální 4 3 2 2 3" xfId="53400"/>
    <cellStyle name="normální 4 3 2 3" xfId="53401"/>
    <cellStyle name="normální 4 3 2 4" xfId="53402"/>
    <cellStyle name="normální 4 3 2 5" xfId="53403"/>
    <cellStyle name="normální 4 3 20" xfId="53404"/>
    <cellStyle name="normální 4 3 20 2" xfId="53405"/>
    <cellStyle name="normální 4 3 20 2 2" xfId="53406"/>
    <cellStyle name="normální 4 3 20 2 3" xfId="53407"/>
    <cellStyle name="normální 4 3 20 3" xfId="53408"/>
    <cellStyle name="normální 4 3 20 4" xfId="53409"/>
    <cellStyle name="normální 4 3 20 5" xfId="53410"/>
    <cellStyle name="normální 4 3 21" xfId="53411"/>
    <cellStyle name="normální 4 3 21 2" xfId="53412"/>
    <cellStyle name="normální 4 3 21 2 2" xfId="53413"/>
    <cellStyle name="normální 4 3 21 2 3" xfId="53414"/>
    <cellStyle name="normální 4 3 21 3" xfId="53415"/>
    <cellStyle name="normální 4 3 21 4" xfId="53416"/>
    <cellStyle name="normální 4 3 21 5" xfId="53417"/>
    <cellStyle name="normální 4 3 22" xfId="53418"/>
    <cellStyle name="normální 4 3 22 2" xfId="53419"/>
    <cellStyle name="normální 4 3 22 2 2" xfId="53420"/>
    <cellStyle name="normální 4 3 22 2 3" xfId="53421"/>
    <cellStyle name="normální 4 3 22 3" xfId="53422"/>
    <cellStyle name="normální 4 3 22 4" xfId="53423"/>
    <cellStyle name="normální 4 3 23" xfId="53424"/>
    <cellStyle name="normální 4 3 23 2" xfId="53425"/>
    <cellStyle name="normální 4 3 23 3" xfId="53426"/>
    <cellStyle name="normální 4 3 24" xfId="53427"/>
    <cellStyle name="normální 4 3 24 2" xfId="53428"/>
    <cellStyle name="normální 4 3 25" xfId="53429"/>
    <cellStyle name="normální 4 3 25 2" xfId="53430"/>
    <cellStyle name="normální 4 3 26" xfId="53431"/>
    <cellStyle name="normální 4 3 27" xfId="53432"/>
    <cellStyle name="normální 4 3 28" xfId="53433"/>
    <cellStyle name="normální 4 3 29" xfId="53434"/>
    <cellStyle name="normální 4 3 3" xfId="53435"/>
    <cellStyle name="normální 4 3 3 2" xfId="53436"/>
    <cellStyle name="normální 4 3 3 2 2" xfId="53437"/>
    <cellStyle name="normální 4 3 3 2 3" xfId="53438"/>
    <cellStyle name="normální 4 3 3 3" xfId="53439"/>
    <cellStyle name="normální 4 3 3 4" xfId="53440"/>
    <cellStyle name="normální 4 3 3 5" xfId="53441"/>
    <cellStyle name="normální 4 3 30" xfId="53442"/>
    <cellStyle name="normální 4 3 4" xfId="53443"/>
    <cellStyle name="normální 4 3 4 2" xfId="53444"/>
    <cellStyle name="normální 4 3 4 2 2" xfId="53445"/>
    <cellStyle name="normální 4 3 4 2 3" xfId="53446"/>
    <cellStyle name="normální 4 3 4 3" xfId="53447"/>
    <cellStyle name="normální 4 3 4 4" xfId="53448"/>
    <cellStyle name="normální 4 3 4 5" xfId="53449"/>
    <cellStyle name="normální 4 3 5" xfId="53450"/>
    <cellStyle name="normální 4 3 5 2" xfId="53451"/>
    <cellStyle name="normální 4 3 5 2 2" xfId="53452"/>
    <cellStyle name="normální 4 3 5 2 3" xfId="53453"/>
    <cellStyle name="normální 4 3 5 3" xfId="53454"/>
    <cellStyle name="normální 4 3 5 4" xfId="53455"/>
    <cellStyle name="normální 4 3 5 5" xfId="53456"/>
    <cellStyle name="normální 4 3 6" xfId="53457"/>
    <cellStyle name="normální 4 3 6 2" xfId="53458"/>
    <cellStyle name="normální 4 3 6 2 2" xfId="53459"/>
    <cellStyle name="normální 4 3 6 2 3" xfId="53460"/>
    <cellStyle name="normální 4 3 6 3" xfId="53461"/>
    <cellStyle name="normální 4 3 6 4" xfId="53462"/>
    <cellStyle name="normální 4 3 6 5" xfId="53463"/>
    <cellStyle name="normální 4 3 7" xfId="53464"/>
    <cellStyle name="normální 4 3 7 2" xfId="53465"/>
    <cellStyle name="normální 4 3 7 2 2" xfId="53466"/>
    <cellStyle name="normální 4 3 7 2 3" xfId="53467"/>
    <cellStyle name="normální 4 3 7 3" xfId="53468"/>
    <cellStyle name="normální 4 3 7 4" xfId="53469"/>
    <cellStyle name="normální 4 3 7 5" xfId="53470"/>
    <cellStyle name="normální 4 3 8" xfId="53471"/>
    <cellStyle name="normální 4 3 8 2" xfId="53472"/>
    <cellStyle name="normální 4 3 8 2 2" xfId="53473"/>
    <cellStyle name="normální 4 3 8 2 3" xfId="53474"/>
    <cellStyle name="normální 4 3 8 3" xfId="53475"/>
    <cellStyle name="normální 4 3 8 4" xfId="53476"/>
    <cellStyle name="normální 4 3 8 5" xfId="53477"/>
    <cellStyle name="normální 4 3 9" xfId="53478"/>
    <cellStyle name="normální 4 3 9 2" xfId="53479"/>
    <cellStyle name="normální 4 3 9 2 2" xfId="53480"/>
    <cellStyle name="normální 4 3 9 2 3" xfId="53481"/>
    <cellStyle name="normální 4 3 9 3" xfId="53482"/>
    <cellStyle name="normální 4 3 9 4" xfId="53483"/>
    <cellStyle name="normální 4 3 9 5" xfId="53484"/>
    <cellStyle name="normální 4 4" xfId="53485"/>
    <cellStyle name="normální 4 4 10" xfId="53486"/>
    <cellStyle name="normální 4 4 10 2" xfId="53487"/>
    <cellStyle name="normální 4 4 10 2 2" xfId="53488"/>
    <cellStyle name="normální 4 4 10 2 3" xfId="53489"/>
    <cellStyle name="normální 4 4 10 3" xfId="53490"/>
    <cellStyle name="normální 4 4 10 4" xfId="53491"/>
    <cellStyle name="normální 4 4 10 5" xfId="53492"/>
    <cellStyle name="normální 4 4 11" xfId="53493"/>
    <cellStyle name="normální 4 4 11 2" xfId="53494"/>
    <cellStyle name="normální 4 4 11 2 2" xfId="53495"/>
    <cellStyle name="normální 4 4 11 2 3" xfId="53496"/>
    <cellStyle name="normální 4 4 11 3" xfId="53497"/>
    <cellStyle name="normální 4 4 11 4" xfId="53498"/>
    <cellStyle name="normální 4 4 11 5" xfId="53499"/>
    <cellStyle name="normální 4 4 12" xfId="53500"/>
    <cellStyle name="normální 4 4 12 2" xfId="53501"/>
    <cellStyle name="normální 4 4 12 2 2" xfId="53502"/>
    <cellStyle name="normální 4 4 12 2 3" xfId="53503"/>
    <cellStyle name="normální 4 4 12 3" xfId="53504"/>
    <cellStyle name="normální 4 4 12 4" xfId="53505"/>
    <cellStyle name="normální 4 4 12 5" xfId="53506"/>
    <cellStyle name="normální 4 4 13" xfId="53507"/>
    <cellStyle name="normální 4 4 13 2" xfId="53508"/>
    <cellStyle name="normální 4 4 13 2 2" xfId="53509"/>
    <cellStyle name="normální 4 4 13 2 3" xfId="53510"/>
    <cellStyle name="normální 4 4 13 3" xfId="53511"/>
    <cellStyle name="normální 4 4 13 4" xfId="53512"/>
    <cellStyle name="normální 4 4 13 5" xfId="53513"/>
    <cellStyle name="normální 4 4 14" xfId="53514"/>
    <cellStyle name="normální 4 4 14 2" xfId="53515"/>
    <cellStyle name="normální 4 4 14 2 2" xfId="53516"/>
    <cellStyle name="normální 4 4 14 2 3" xfId="53517"/>
    <cellStyle name="normální 4 4 14 3" xfId="53518"/>
    <cellStyle name="normální 4 4 14 4" xfId="53519"/>
    <cellStyle name="normální 4 4 14 5" xfId="53520"/>
    <cellStyle name="normální 4 4 15" xfId="53521"/>
    <cellStyle name="normální 4 4 15 2" xfId="53522"/>
    <cellStyle name="normální 4 4 15 2 2" xfId="53523"/>
    <cellStyle name="normální 4 4 15 2 3" xfId="53524"/>
    <cellStyle name="normální 4 4 15 3" xfId="53525"/>
    <cellStyle name="normální 4 4 15 4" xfId="53526"/>
    <cellStyle name="normální 4 4 15 5" xfId="53527"/>
    <cellStyle name="normální 4 4 16" xfId="53528"/>
    <cellStyle name="normální 4 4 16 2" xfId="53529"/>
    <cellStyle name="normální 4 4 16 2 2" xfId="53530"/>
    <cellStyle name="normální 4 4 16 2 3" xfId="53531"/>
    <cellStyle name="normální 4 4 16 3" xfId="53532"/>
    <cellStyle name="normální 4 4 16 4" xfId="53533"/>
    <cellStyle name="normální 4 4 16 5" xfId="53534"/>
    <cellStyle name="normální 4 4 17" xfId="53535"/>
    <cellStyle name="normální 4 4 17 2" xfId="53536"/>
    <cellStyle name="normální 4 4 17 2 2" xfId="53537"/>
    <cellStyle name="normální 4 4 17 2 3" xfId="53538"/>
    <cellStyle name="normální 4 4 17 3" xfId="53539"/>
    <cellStyle name="normální 4 4 17 4" xfId="53540"/>
    <cellStyle name="normální 4 4 17 5" xfId="53541"/>
    <cellStyle name="normální 4 4 18" xfId="53542"/>
    <cellStyle name="normální 4 4 18 2" xfId="53543"/>
    <cellStyle name="normální 4 4 18 2 2" xfId="53544"/>
    <cellStyle name="normální 4 4 18 2 3" xfId="53545"/>
    <cellStyle name="normální 4 4 18 3" xfId="53546"/>
    <cellStyle name="normální 4 4 18 4" xfId="53547"/>
    <cellStyle name="normální 4 4 18 5" xfId="53548"/>
    <cellStyle name="normální 4 4 19" xfId="53549"/>
    <cellStyle name="normální 4 4 19 2" xfId="53550"/>
    <cellStyle name="normální 4 4 19 2 2" xfId="53551"/>
    <cellStyle name="normální 4 4 19 2 3" xfId="53552"/>
    <cellStyle name="normální 4 4 19 3" xfId="53553"/>
    <cellStyle name="normální 4 4 19 4" xfId="53554"/>
    <cellStyle name="normální 4 4 19 5" xfId="53555"/>
    <cellStyle name="normální 4 4 2" xfId="53556"/>
    <cellStyle name="normální 4 4 2 2" xfId="53557"/>
    <cellStyle name="normální 4 4 2 2 2" xfId="53558"/>
    <cellStyle name="normální 4 4 2 2 3" xfId="53559"/>
    <cellStyle name="normální 4 4 2 3" xfId="53560"/>
    <cellStyle name="normální 4 4 2 4" xfId="53561"/>
    <cellStyle name="normální 4 4 2 5" xfId="53562"/>
    <cellStyle name="normální 4 4 20" xfId="53563"/>
    <cellStyle name="normální 4 4 20 2" xfId="53564"/>
    <cellStyle name="normální 4 4 20 2 2" xfId="53565"/>
    <cellStyle name="normální 4 4 20 2 3" xfId="53566"/>
    <cellStyle name="normální 4 4 20 3" xfId="53567"/>
    <cellStyle name="normální 4 4 20 4" xfId="53568"/>
    <cellStyle name="normální 4 4 20 5" xfId="53569"/>
    <cellStyle name="normální 4 4 21" xfId="53570"/>
    <cellStyle name="normální 4 4 21 2" xfId="53571"/>
    <cellStyle name="normální 4 4 21 2 2" xfId="53572"/>
    <cellStyle name="normální 4 4 21 2 3" xfId="53573"/>
    <cellStyle name="normální 4 4 21 3" xfId="53574"/>
    <cellStyle name="normální 4 4 21 4" xfId="53575"/>
    <cellStyle name="normální 4 4 21 5" xfId="53576"/>
    <cellStyle name="normální 4 4 22" xfId="53577"/>
    <cellStyle name="normální 4 4 22 2" xfId="53578"/>
    <cellStyle name="normální 4 4 22 3" xfId="53579"/>
    <cellStyle name="normální 4 4 23" xfId="53580"/>
    <cellStyle name="normální 4 4 23 2" xfId="53581"/>
    <cellStyle name="normální 4 4 24" xfId="53582"/>
    <cellStyle name="normální 4 4 24 2" xfId="53583"/>
    <cellStyle name="normální 4 4 25" xfId="53584"/>
    <cellStyle name="normální 4 4 26" xfId="53585"/>
    <cellStyle name="normální 4 4 27" xfId="53586"/>
    <cellStyle name="normální 4 4 28" xfId="53587"/>
    <cellStyle name="normální 4 4 29" xfId="53588"/>
    <cellStyle name="normální 4 4 3" xfId="53589"/>
    <cellStyle name="normální 4 4 3 2" xfId="53590"/>
    <cellStyle name="normální 4 4 3 2 2" xfId="53591"/>
    <cellStyle name="normální 4 4 3 2 3" xfId="53592"/>
    <cellStyle name="normální 4 4 3 3" xfId="53593"/>
    <cellStyle name="normální 4 4 3 4" xfId="53594"/>
    <cellStyle name="normální 4 4 3 5" xfId="53595"/>
    <cellStyle name="normální 4 4 4" xfId="53596"/>
    <cellStyle name="normální 4 4 4 2" xfId="53597"/>
    <cellStyle name="normální 4 4 4 2 2" xfId="53598"/>
    <cellStyle name="normální 4 4 4 2 3" xfId="53599"/>
    <cellStyle name="normální 4 4 4 3" xfId="53600"/>
    <cellStyle name="normální 4 4 4 4" xfId="53601"/>
    <cellStyle name="normální 4 4 4 5" xfId="53602"/>
    <cellStyle name="normální 4 4 5" xfId="53603"/>
    <cellStyle name="normální 4 4 5 2" xfId="53604"/>
    <cellStyle name="normální 4 4 5 2 2" xfId="53605"/>
    <cellStyle name="normální 4 4 5 2 3" xfId="53606"/>
    <cellStyle name="normální 4 4 5 3" xfId="53607"/>
    <cellStyle name="normální 4 4 5 4" xfId="53608"/>
    <cellStyle name="normální 4 4 5 5" xfId="53609"/>
    <cellStyle name="normální 4 4 6" xfId="53610"/>
    <cellStyle name="normální 4 4 6 2" xfId="53611"/>
    <cellStyle name="normální 4 4 6 2 2" xfId="53612"/>
    <cellStyle name="normální 4 4 6 2 3" xfId="53613"/>
    <cellStyle name="normální 4 4 6 3" xfId="53614"/>
    <cellStyle name="normální 4 4 6 4" xfId="53615"/>
    <cellStyle name="normální 4 4 6 5" xfId="53616"/>
    <cellStyle name="normální 4 4 7" xfId="53617"/>
    <cellStyle name="normální 4 4 7 2" xfId="53618"/>
    <cellStyle name="normální 4 4 7 2 2" xfId="53619"/>
    <cellStyle name="normální 4 4 7 2 3" xfId="53620"/>
    <cellStyle name="normální 4 4 7 3" xfId="53621"/>
    <cellStyle name="normální 4 4 7 4" xfId="53622"/>
    <cellStyle name="normální 4 4 7 5" xfId="53623"/>
    <cellStyle name="normální 4 4 8" xfId="53624"/>
    <cellStyle name="normální 4 4 8 2" xfId="53625"/>
    <cellStyle name="normální 4 4 8 2 2" xfId="53626"/>
    <cellStyle name="normální 4 4 8 2 3" xfId="53627"/>
    <cellStyle name="normální 4 4 8 3" xfId="53628"/>
    <cellStyle name="normální 4 4 8 4" xfId="53629"/>
    <cellStyle name="normální 4 4 8 5" xfId="53630"/>
    <cellStyle name="normální 4 4 9" xfId="53631"/>
    <cellStyle name="normální 4 4 9 2" xfId="53632"/>
    <cellStyle name="normální 4 4 9 2 2" xfId="53633"/>
    <cellStyle name="normální 4 4 9 2 3" xfId="53634"/>
    <cellStyle name="normální 4 4 9 3" xfId="53635"/>
    <cellStyle name="normální 4 4 9 4" xfId="53636"/>
    <cellStyle name="normální 4 4 9 5" xfId="53637"/>
    <cellStyle name="normální 4 5" xfId="53638"/>
    <cellStyle name="normální 4 5 2" xfId="53639"/>
    <cellStyle name="normální 4 5 2 2" xfId="53640"/>
    <cellStyle name="normální 4 5 2 3" xfId="53641"/>
    <cellStyle name="normální 4 5 3" xfId="53642"/>
    <cellStyle name="normální 4 5 3 2" xfId="53643"/>
    <cellStyle name="normální 4 5 4" xfId="53644"/>
    <cellStyle name="normální 4 5 4 2" xfId="53645"/>
    <cellStyle name="normální 4 5 5" xfId="53646"/>
    <cellStyle name="normální 4 5 6" xfId="53647"/>
    <cellStyle name="normální 4 5 7" xfId="53648"/>
    <cellStyle name="normální 4 5 8" xfId="53649"/>
    <cellStyle name="normální 4 5 9" xfId="53650"/>
    <cellStyle name="normální 4 6" xfId="53651"/>
    <cellStyle name="normální 4 6 2" xfId="53652"/>
    <cellStyle name="normální 4 6 2 2" xfId="53653"/>
    <cellStyle name="normální 4 6 2 3" xfId="53654"/>
    <cellStyle name="normální 4 6 3" xfId="53655"/>
    <cellStyle name="normální 4 6 3 2" xfId="53656"/>
    <cellStyle name="normální 4 6 4" xfId="53657"/>
    <cellStyle name="normální 4 6 4 2" xfId="53658"/>
    <cellStyle name="normální 4 6 5" xfId="53659"/>
    <cellStyle name="normální 4 6 6" xfId="53660"/>
    <cellStyle name="normální 4 6 7" xfId="53661"/>
    <cellStyle name="normální 4 6 8" xfId="53662"/>
    <cellStyle name="normální 4 6 9" xfId="53663"/>
    <cellStyle name="normální 4 7" xfId="53664"/>
    <cellStyle name="normální 4 7 2" xfId="53665"/>
    <cellStyle name="normální 4 7 2 2" xfId="53666"/>
    <cellStyle name="normální 4 7 2 3" xfId="53667"/>
    <cellStyle name="normální 4 7 3" xfId="53668"/>
    <cellStyle name="normální 4 7 3 2" xfId="53669"/>
    <cellStyle name="normální 4 7 4" xfId="53670"/>
    <cellStyle name="normální 4 7 4 2" xfId="53671"/>
    <cellStyle name="normální 4 7 5" xfId="53672"/>
    <cellStyle name="normální 4 7 6" xfId="53673"/>
    <cellStyle name="normální 4 7 7" xfId="53674"/>
    <cellStyle name="normální 4 7 8" xfId="53675"/>
    <cellStyle name="normální 4 7 9" xfId="53676"/>
    <cellStyle name="normální 4 8" xfId="53677"/>
    <cellStyle name="normální 4 8 2" xfId="53678"/>
    <cellStyle name="normální 4 8 2 2" xfId="53679"/>
    <cellStyle name="normální 4 8 2 3" xfId="53680"/>
    <cellStyle name="normální 4 8 3" xfId="53681"/>
    <cellStyle name="normální 4 8 3 2" xfId="53682"/>
    <cellStyle name="normální 4 8 4" xfId="53683"/>
    <cellStyle name="normální 4 8 4 2" xfId="53684"/>
    <cellStyle name="normální 4 8 5" xfId="53685"/>
    <cellStyle name="normální 4 8 6" xfId="53686"/>
    <cellStyle name="normální 4 8 7" xfId="53687"/>
    <cellStyle name="normální 4 8 8" xfId="53688"/>
    <cellStyle name="normální 4 8 9" xfId="53689"/>
    <cellStyle name="normální 4 9" xfId="53690"/>
    <cellStyle name="normální 4 9 2" xfId="53691"/>
    <cellStyle name="normální 4 9 2 2" xfId="53692"/>
    <cellStyle name="normální 4 9 2 3" xfId="53693"/>
    <cellStyle name="normální 4 9 3" xfId="53694"/>
    <cellStyle name="normální 4 9 3 2" xfId="53695"/>
    <cellStyle name="normální 4 9 4" xfId="53696"/>
    <cellStyle name="normální 4 9 4 2" xfId="53697"/>
    <cellStyle name="normální 4 9 5" xfId="53698"/>
    <cellStyle name="normální 4 9 6" xfId="53699"/>
    <cellStyle name="normální 4 9 7" xfId="53700"/>
    <cellStyle name="normální 4 9 8" xfId="53701"/>
    <cellStyle name="normální 4 9 9" xfId="53702"/>
    <cellStyle name="normální 5" xfId="53703"/>
    <cellStyle name="normální 5 2" xfId="53704"/>
    <cellStyle name="normální 5 2 2" xfId="53705"/>
    <cellStyle name="normální 5 2 3" xfId="53706"/>
    <cellStyle name="normální 5 3" xfId="53707"/>
    <cellStyle name="Normální 5 4" xfId="53708"/>
    <cellStyle name="normální 6" xfId="53709"/>
    <cellStyle name="normální 6 2" xfId="53710"/>
    <cellStyle name="Normální 6 3" xfId="53711"/>
    <cellStyle name="normální 7" xfId="53712"/>
    <cellStyle name="normální 7 2" xfId="53713"/>
    <cellStyle name="normální 7 3" xfId="53714"/>
    <cellStyle name="normální 8" xfId="53715"/>
    <cellStyle name="normální 8 2" xfId="53716"/>
    <cellStyle name="normální 8 3" xfId="53717"/>
    <cellStyle name="normální 9" xfId="53718"/>
    <cellStyle name="normální 9 2" xfId="53719"/>
    <cellStyle name="Normální 9 3" xfId="53720"/>
    <cellStyle name="normální 9 3 2" xfId="53721"/>
    <cellStyle name="normální 9 4" xfId="53722"/>
    <cellStyle name="normální 9 5" xfId="53723"/>
    <cellStyle name="normální 9 6" xfId="53724"/>
    <cellStyle name="normální 9 7" xfId="53725"/>
    <cellStyle name="normální 9 8" xfId="53726"/>
    <cellStyle name="Normální 9 9" xfId="53727"/>
    <cellStyle name="Normalny_Pr1taa2000A" xfId="53728"/>
    <cellStyle name="Styl 1" xfId="53729"/>
    <cellStyle name="Styl 1 2" xfId="53730"/>
    <cellStyle name="Styl 1 2 2" xfId="53731"/>
    <cellStyle name="Styl 1 3" xfId="53732"/>
    <cellStyle name="Style 1" xfId="53733"/>
    <cellStyle name="Štýl 1" xfId="53734"/>
    <cellStyle name="Štýl 1 2" xfId="53735"/>
    <cellStyle name="標準_20070117 Mechanical BOQ CLIENT CONTRACT last version" xfId="53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kce/Brno-MENDELU/18-05-26-Dopln&#283;n&#237;%20jednotek/Podklady/19-01-09-Kasala-Rozpocet_oprava/Rekonstrukce%20klimatizace%20obj%20Q-Stavebn&#237;%20&#250;pravy-slep&#253;%20rozpo&#269;et-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kyny pro vyplnění"/>
      <sheetName val="Stavba"/>
      <sheetName val="VzorPolozky"/>
    </sheetNames>
    <sheetDataSet>
      <sheetData sheetId="0" refreshError="1"/>
      <sheetData sheetId="1">
        <row r="23">
          <cell r="G23">
            <v>0</v>
          </cell>
        </row>
        <row r="24">
          <cell r="G24">
            <v>0</v>
          </cell>
        </row>
        <row r="25">
          <cell r="G25">
            <v>0</v>
          </cell>
        </row>
        <row r="26">
          <cell r="G26">
            <v>0</v>
          </cell>
        </row>
        <row r="29">
          <cell r="G29">
            <v>0</v>
          </cell>
          <cell r="J29" t="str">
            <v>CZK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view="pageBreakPreview" zoomScaleSheetLayoutView="100" workbookViewId="0"/>
  </sheetViews>
  <sheetFormatPr defaultRowHeight="12.75"/>
  <cols>
    <col min="1" max="1" width="12.140625" style="4" customWidth="1"/>
    <col min="2" max="2" width="56.7109375" style="1" customWidth="1"/>
    <col min="3" max="3" width="23.7109375" style="1" customWidth="1"/>
    <col min="4" max="4" width="6.140625" style="1" customWidth="1"/>
    <col min="5" max="16384" width="9.140625" style="1"/>
  </cols>
  <sheetData>
    <row r="1" spans="1:2">
      <c r="A1" s="3"/>
    </row>
    <row r="2" spans="1:2">
      <c r="A2" s="3"/>
    </row>
    <row r="3" spans="1:2">
      <c r="A3" s="3"/>
    </row>
    <row r="4" spans="1:2" ht="33.75">
      <c r="A4" s="3"/>
      <c r="B4" s="12" t="s">
        <v>15</v>
      </c>
    </row>
    <row r="5" spans="1:2">
      <c r="A5" s="3"/>
    </row>
    <row r="6" spans="1:2">
      <c r="A6" s="3"/>
    </row>
    <row r="7" spans="1:2">
      <c r="A7" s="3"/>
    </row>
    <row r="8" spans="1:2">
      <c r="A8" s="3"/>
    </row>
    <row r="9" spans="1:2">
      <c r="A9" s="3"/>
    </row>
    <row r="10" spans="1:2" s="2" customFormat="1" ht="23.25">
      <c r="A10" s="9" t="s">
        <v>0</v>
      </c>
      <c r="B10" s="11" t="s">
        <v>7</v>
      </c>
    </row>
    <row r="11" spans="1:2" s="2" customFormat="1" ht="23.25">
      <c r="A11" s="5"/>
      <c r="B11" s="11" t="s">
        <v>9</v>
      </c>
    </row>
    <row r="12" spans="1:2" s="2" customFormat="1">
      <c r="A12" s="5"/>
      <c r="B12" s="6"/>
    </row>
    <row r="13" spans="1:2" s="2" customFormat="1" ht="23.25">
      <c r="A13" s="9" t="s">
        <v>1</v>
      </c>
      <c r="B13" s="11" t="s">
        <v>8</v>
      </c>
    </row>
    <row r="14" spans="1:2" s="2" customFormat="1">
      <c r="A14" s="5"/>
    </row>
    <row r="15" spans="1:2" s="2" customFormat="1">
      <c r="A15" s="5"/>
    </row>
    <row r="16" spans="1:2" s="2" customFormat="1">
      <c r="A16" s="5"/>
    </row>
    <row r="17" spans="1:3" s="2" customFormat="1">
      <c r="A17" s="5"/>
    </row>
    <row r="18" spans="1:3" s="2" customFormat="1" ht="15.75">
      <c r="A18" s="5"/>
      <c r="B18" s="13"/>
      <c r="C18" s="14" t="s">
        <v>831</v>
      </c>
    </row>
    <row r="19" spans="1:3" s="2" customFormat="1">
      <c r="A19" s="5"/>
    </row>
    <row r="20" spans="1:3" s="2" customFormat="1" ht="20.25">
      <c r="A20" s="9" t="s">
        <v>3</v>
      </c>
      <c r="B20" s="8" t="s">
        <v>10</v>
      </c>
      <c r="C20" s="18">
        <f>SA102_RN!I21</f>
        <v>0</v>
      </c>
    </row>
    <row r="22" spans="1:3" ht="20.25">
      <c r="A22" s="3"/>
      <c r="B22" s="8" t="s">
        <v>11</v>
      </c>
      <c r="C22" s="18">
        <f>VZ102_RN!D16</f>
        <v>0</v>
      </c>
    </row>
    <row r="24" spans="1:3" ht="20.25">
      <c r="B24" s="8" t="s">
        <v>14</v>
      </c>
      <c r="C24" s="18">
        <f>ZT102_Slepy_rozpocet!H21</f>
        <v>0</v>
      </c>
    </row>
    <row r="26" spans="1:3" ht="20.25">
      <c r="B26" s="8" t="s">
        <v>13</v>
      </c>
      <c r="C26" s="18">
        <f>EL102_RN!D13</f>
        <v>0</v>
      </c>
    </row>
    <row r="28" spans="1:3" ht="20.25">
      <c r="B28" s="8" t="s">
        <v>12</v>
      </c>
      <c r="C28" s="18">
        <f>'SR102_RN '!D15</f>
        <v>0</v>
      </c>
    </row>
    <row r="29" spans="1:3">
      <c r="B29" s="15"/>
      <c r="C29" s="15"/>
    </row>
    <row r="31" spans="1:3" ht="20.25">
      <c r="B31" s="8" t="s">
        <v>4</v>
      </c>
      <c r="C31" s="16">
        <f>SUM(C19:C29)</f>
        <v>0</v>
      </c>
    </row>
    <row r="34" spans="1:3" ht="20.25">
      <c r="B34" s="8" t="s">
        <v>5</v>
      </c>
      <c r="C34" s="16">
        <f>CEILING(C31*0.21,1)</f>
        <v>0</v>
      </c>
    </row>
    <row r="36" spans="1:3" ht="20.25">
      <c r="B36" s="8" t="s">
        <v>6</v>
      </c>
      <c r="C36" s="16">
        <f>C31+C34</f>
        <v>0</v>
      </c>
    </row>
    <row r="41" spans="1:3" ht="15.75">
      <c r="A41" s="7" t="s">
        <v>2</v>
      </c>
      <c r="B41" s="17"/>
    </row>
    <row r="43" spans="1:3" ht="15.75">
      <c r="A43" s="7" t="s">
        <v>16</v>
      </c>
      <c r="B43" s="10"/>
    </row>
  </sheetData>
  <pageMargins left="0.11811023622047245" right="7.874015748031496E-2" top="0.78740157480314965" bottom="0.74803149606299213" header="0.35433070866141736" footer="0.35433070866141736"/>
  <pageSetup paperSize="9" orientation="portrait" r:id="rId1"/>
  <headerFooter alignWithMargins="0">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view="pageBreakPreview" zoomScaleSheetLayoutView="100" workbookViewId="0">
      <pane ySplit="2" topLeftCell="A3" activePane="bottomLeft" state="frozen"/>
      <selection pane="bottomLeft" activeCell="G14" sqref="G14"/>
    </sheetView>
  </sheetViews>
  <sheetFormatPr defaultColWidth="9.140625" defaultRowHeight="12.75"/>
  <cols>
    <col min="1" max="1" width="15" style="300" customWidth="1"/>
    <col min="2" max="2" width="67.7109375" style="377" customWidth="1"/>
    <col min="3" max="3" width="31.7109375" style="377" bestFit="1" customWidth="1"/>
    <col min="4" max="4" width="10" style="302" customWidth="1"/>
    <col min="5" max="5" width="13.5703125" style="302" customWidth="1"/>
    <col min="6" max="6" width="17.140625" style="302" customWidth="1"/>
    <col min="7" max="7" width="17" style="302" customWidth="1"/>
    <col min="8" max="8" width="13.140625" style="302" bestFit="1" customWidth="1"/>
    <col min="9" max="9" width="15.7109375" style="302" bestFit="1" customWidth="1"/>
    <col min="10" max="10" width="14.7109375" style="302" bestFit="1" customWidth="1"/>
    <col min="11" max="11" width="11.85546875" style="376" customWidth="1"/>
    <col min="12" max="16384" width="9.140625" style="376"/>
  </cols>
  <sheetData>
    <row r="1" spans="1:12">
      <c r="A1" s="409" t="s">
        <v>734</v>
      </c>
      <c r="B1" s="410" t="s">
        <v>642</v>
      </c>
      <c r="C1" s="410" t="s">
        <v>48</v>
      </c>
      <c r="D1" s="409" t="s">
        <v>733</v>
      </c>
      <c r="E1" s="409" t="s">
        <v>732</v>
      </c>
      <c r="F1" s="409" t="s">
        <v>731</v>
      </c>
      <c r="G1" s="409" t="s">
        <v>730</v>
      </c>
      <c r="H1" s="409" t="s">
        <v>729</v>
      </c>
      <c r="I1" s="409" t="s">
        <v>729</v>
      </c>
      <c r="J1" s="409" t="s">
        <v>728</v>
      </c>
    </row>
    <row r="2" spans="1:12" ht="13.5" thickBot="1">
      <c r="A2" s="407"/>
      <c r="B2" s="408"/>
      <c r="C2" s="408"/>
      <c r="D2" s="407" t="s">
        <v>727</v>
      </c>
      <c r="E2" s="407"/>
      <c r="F2" s="407" t="s">
        <v>726</v>
      </c>
      <c r="G2" s="407" t="s">
        <v>725</v>
      </c>
      <c r="H2" s="407" t="s">
        <v>726</v>
      </c>
      <c r="I2" s="407" t="s">
        <v>725</v>
      </c>
      <c r="J2" s="407"/>
    </row>
    <row r="3" spans="1:12">
      <c r="B3" s="383"/>
      <c r="C3" s="383"/>
      <c r="D3" s="322"/>
      <c r="E3" s="322"/>
      <c r="F3" s="322"/>
      <c r="G3" s="322"/>
      <c r="H3" s="322"/>
      <c r="I3" s="322"/>
      <c r="J3" s="322"/>
    </row>
    <row r="4" spans="1:12" ht="76.5">
      <c r="B4" s="406" t="s">
        <v>830</v>
      </c>
      <c r="C4" s="383"/>
      <c r="D4" s="322"/>
      <c r="E4" s="322"/>
      <c r="F4" s="322"/>
      <c r="G4" s="322"/>
      <c r="H4" s="322"/>
      <c r="I4" s="322"/>
      <c r="J4" s="322"/>
    </row>
    <row r="5" spans="1:12">
      <c r="B5" s="383"/>
      <c r="C5" s="383"/>
      <c r="D5" s="322"/>
      <c r="E5" s="322"/>
      <c r="F5" s="322"/>
      <c r="G5" s="322"/>
      <c r="H5" s="322"/>
      <c r="I5" s="322"/>
      <c r="J5" s="322"/>
    </row>
    <row r="6" spans="1:12">
      <c r="A6" s="335">
        <v>1</v>
      </c>
      <c r="B6" s="310" t="s">
        <v>738</v>
      </c>
      <c r="C6" s="383"/>
      <c r="D6" s="322"/>
      <c r="E6" s="322"/>
      <c r="F6" s="322"/>
      <c r="G6" s="322"/>
      <c r="H6" s="322"/>
      <c r="I6" s="322"/>
      <c r="J6" s="322"/>
    </row>
    <row r="7" spans="1:12">
      <c r="B7" s="310"/>
      <c r="C7" s="383"/>
      <c r="D7" s="322"/>
      <c r="E7" s="322"/>
      <c r="F7" s="322"/>
      <c r="G7" s="322"/>
      <c r="H7" s="322"/>
      <c r="I7" s="322"/>
      <c r="J7" s="322"/>
    </row>
    <row r="8" spans="1:12">
      <c r="B8" s="310" t="s">
        <v>806</v>
      </c>
      <c r="C8" s="383"/>
      <c r="D8" s="322"/>
      <c r="E8" s="322"/>
      <c r="F8" s="322"/>
      <c r="G8" s="322"/>
      <c r="H8" s="322"/>
      <c r="I8" s="322"/>
      <c r="J8" s="322"/>
    </row>
    <row r="9" spans="1:12">
      <c r="B9" s="384" t="s">
        <v>829</v>
      </c>
      <c r="C9" s="383"/>
      <c r="D9" s="322"/>
      <c r="E9" s="322"/>
      <c r="F9" s="322"/>
      <c r="G9" s="322"/>
      <c r="H9" s="322"/>
      <c r="I9" s="322"/>
      <c r="J9" s="322"/>
    </row>
    <row r="10" spans="1:12" ht="38.25">
      <c r="A10" s="300" t="s">
        <v>722</v>
      </c>
      <c r="B10" s="405" t="s">
        <v>828</v>
      </c>
      <c r="C10" s="384" t="s">
        <v>827</v>
      </c>
      <c r="D10" s="322" t="s">
        <v>337</v>
      </c>
      <c r="E10" s="322">
        <v>1</v>
      </c>
      <c r="F10" s="318"/>
      <c r="G10" s="318"/>
      <c r="H10" s="318">
        <f t="shared" ref="H10:H19" si="0">F10*E10</f>
        <v>0</v>
      </c>
      <c r="I10" s="318">
        <f t="shared" ref="I10:I19" si="1">G10*E10</f>
        <v>0</v>
      </c>
      <c r="J10" s="318">
        <f t="shared" ref="J10:J19" si="2">H10+I10</f>
        <v>0</v>
      </c>
    </row>
    <row r="11" spans="1:12" s="382" customFormat="1">
      <c r="A11" s="300" t="s">
        <v>581</v>
      </c>
      <c r="B11" s="405" t="s">
        <v>826</v>
      </c>
      <c r="C11" s="384" t="s">
        <v>825</v>
      </c>
      <c r="D11" s="322" t="s">
        <v>337</v>
      </c>
      <c r="E11" s="322">
        <v>1</v>
      </c>
      <c r="F11" s="318"/>
      <c r="G11" s="318"/>
      <c r="H11" s="318">
        <f t="shared" si="0"/>
        <v>0</v>
      </c>
      <c r="I11" s="318">
        <f t="shared" si="1"/>
        <v>0</v>
      </c>
      <c r="J11" s="318">
        <f t="shared" si="2"/>
        <v>0</v>
      </c>
      <c r="K11" s="376"/>
      <c r="L11" s="397"/>
    </row>
    <row r="12" spans="1:12" s="382" customFormat="1" ht="25.5">
      <c r="A12" s="300" t="s">
        <v>824</v>
      </c>
      <c r="B12" s="405" t="s">
        <v>823</v>
      </c>
      <c r="C12" s="384" t="s">
        <v>822</v>
      </c>
      <c r="D12" s="404" t="s">
        <v>337</v>
      </c>
      <c r="E12" s="404">
        <v>1</v>
      </c>
      <c r="F12" s="403"/>
      <c r="G12" s="403"/>
      <c r="H12" s="318">
        <f t="shared" si="0"/>
        <v>0</v>
      </c>
      <c r="I12" s="318">
        <f t="shared" si="1"/>
        <v>0</v>
      </c>
      <c r="J12" s="318">
        <f t="shared" si="2"/>
        <v>0</v>
      </c>
      <c r="K12" s="376"/>
      <c r="L12" s="397"/>
    </row>
    <row r="13" spans="1:12" s="382" customFormat="1" ht="25.5">
      <c r="A13" s="300" t="s">
        <v>577</v>
      </c>
      <c r="B13" s="405" t="s">
        <v>821</v>
      </c>
      <c r="C13" s="384" t="s">
        <v>820</v>
      </c>
      <c r="D13" s="404" t="s">
        <v>337</v>
      </c>
      <c r="E13" s="404">
        <v>2</v>
      </c>
      <c r="F13" s="403"/>
      <c r="G13" s="403"/>
      <c r="H13" s="318">
        <f t="shared" si="0"/>
        <v>0</v>
      </c>
      <c r="I13" s="318">
        <f t="shared" si="1"/>
        <v>0</v>
      </c>
      <c r="J13" s="318">
        <f t="shared" si="2"/>
        <v>0</v>
      </c>
      <c r="K13" s="376"/>
      <c r="L13" s="397"/>
    </row>
    <row r="14" spans="1:12" s="382" customFormat="1" ht="25.5">
      <c r="A14" s="300" t="s">
        <v>576</v>
      </c>
      <c r="B14" s="405" t="s">
        <v>819</v>
      </c>
      <c r="C14" s="384" t="s">
        <v>818</v>
      </c>
      <c r="D14" s="404" t="s">
        <v>337</v>
      </c>
      <c r="E14" s="404">
        <v>2</v>
      </c>
      <c r="F14" s="403"/>
      <c r="G14" s="403"/>
      <c r="H14" s="318">
        <f t="shared" si="0"/>
        <v>0</v>
      </c>
      <c r="I14" s="318">
        <f t="shared" si="1"/>
        <v>0</v>
      </c>
      <c r="J14" s="318">
        <f t="shared" si="2"/>
        <v>0</v>
      </c>
      <c r="K14" s="376"/>
      <c r="L14" s="397"/>
    </row>
    <row r="15" spans="1:12" s="382" customFormat="1" ht="25.5">
      <c r="A15" s="300" t="s">
        <v>574</v>
      </c>
      <c r="B15" s="405" t="s">
        <v>817</v>
      </c>
      <c r="C15" s="384" t="s">
        <v>816</v>
      </c>
      <c r="D15" s="322" t="s">
        <v>337</v>
      </c>
      <c r="E15" s="322">
        <v>5</v>
      </c>
      <c r="F15" s="318"/>
      <c r="G15" s="318"/>
      <c r="H15" s="318">
        <f t="shared" si="0"/>
        <v>0</v>
      </c>
      <c r="I15" s="318">
        <f t="shared" si="1"/>
        <v>0</v>
      </c>
      <c r="J15" s="318">
        <f t="shared" si="2"/>
        <v>0</v>
      </c>
      <c r="K15" s="376"/>
      <c r="L15" s="397"/>
    </row>
    <row r="16" spans="1:12" s="382" customFormat="1" ht="25.5">
      <c r="A16" s="300" t="s">
        <v>571</v>
      </c>
      <c r="B16" s="405" t="s">
        <v>815</v>
      </c>
      <c r="C16" s="384" t="s">
        <v>814</v>
      </c>
      <c r="D16" s="404" t="s">
        <v>337</v>
      </c>
      <c r="E16" s="404">
        <v>1</v>
      </c>
      <c r="F16" s="403"/>
      <c r="G16" s="403"/>
      <c r="H16" s="318">
        <f t="shared" si="0"/>
        <v>0</v>
      </c>
      <c r="I16" s="318">
        <f t="shared" si="1"/>
        <v>0</v>
      </c>
      <c r="J16" s="318">
        <f t="shared" si="2"/>
        <v>0</v>
      </c>
      <c r="K16" s="376"/>
      <c r="L16" s="397"/>
    </row>
    <row r="17" spans="1:12" s="382" customFormat="1" ht="25.5">
      <c r="A17" s="300" t="s">
        <v>569</v>
      </c>
      <c r="B17" s="405" t="s">
        <v>813</v>
      </c>
      <c r="C17" s="384" t="s">
        <v>812</v>
      </c>
      <c r="D17" s="404" t="s">
        <v>337</v>
      </c>
      <c r="E17" s="404">
        <v>6</v>
      </c>
      <c r="F17" s="403"/>
      <c r="G17" s="403"/>
      <c r="H17" s="318">
        <f t="shared" si="0"/>
        <v>0</v>
      </c>
      <c r="I17" s="318">
        <f t="shared" si="1"/>
        <v>0</v>
      </c>
      <c r="J17" s="318">
        <f t="shared" si="2"/>
        <v>0</v>
      </c>
      <c r="K17" s="376"/>
      <c r="L17" s="397"/>
    </row>
    <row r="18" spans="1:12" s="382" customFormat="1" ht="38.25">
      <c r="A18" s="300" t="s">
        <v>567</v>
      </c>
      <c r="B18" s="402" t="s">
        <v>811</v>
      </c>
      <c r="C18" s="384" t="s">
        <v>810</v>
      </c>
      <c r="D18" s="322" t="s">
        <v>337</v>
      </c>
      <c r="E18" s="322">
        <v>1</v>
      </c>
      <c r="F18" s="318"/>
      <c r="G18" s="318"/>
      <c r="H18" s="318">
        <f t="shared" si="0"/>
        <v>0</v>
      </c>
      <c r="I18" s="318">
        <f t="shared" si="1"/>
        <v>0</v>
      </c>
      <c r="J18" s="318">
        <f t="shared" si="2"/>
        <v>0</v>
      </c>
    </row>
    <row r="19" spans="1:12" s="382" customFormat="1">
      <c r="A19" s="300" t="s">
        <v>565</v>
      </c>
      <c r="B19" s="402" t="s">
        <v>809</v>
      </c>
      <c r="C19" s="384" t="s">
        <v>808</v>
      </c>
      <c r="D19" s="322" t="s">
        <v>337</v>
      </c>
      <c r="E19" s="322">
        <v>1</v>
      </c>
      <c r="F19" s="318"/>
      <c r="G19" s="318"/>
      <c r="H19" s="318">
        <f t="shared" si="0"/>
        <v>0</v>
      </c>
      <c r="I19" s="318">
        <f t="shared" si="1"/>
        <v>0</v>
      </c>
      <c r="J19" s="318">
        <f t="shared" si="2"/>
        <v>0</v>
      </c>
    </row>
    <row r="20" spans="1:12">
      <c r="B20" s="384"/>
      <c r="C20" s="384"/>
      <c r="D20" s="322"/>
      <c r="E20" s="322"/>
      <c r="F20" s="318"/>
      <c r="G20" s="318"/>
      <c r="H20" s="318"/>
      <c r="I20" s="318"/>
      <c r="J20" s="318"/>
    </row>
    <row r="21" spans="1:12">
      <c r="A21" s="335">
        <v>1</v>
      </c>
      <c r="B21" s="391" t="s">
        <v>807</v>
      </c>
      <c r="C21" s="391"/>
      <c r="D21" s="332"/>
      <c r="E21" s="332"/>
      <c r="F21" s="325"/>
      <c r="G21" s="324"/>
      <c r="H21" s="324"/>
      <c r="I21" s="330"/>
      <c r="J21" s="328">
        <f>SUM(J10:J19)</f>
        <v>0</v>
      </c>
    </row>
    <row r="22" spans="1:12">
      <c r="B22" s="383"/>
      <c r="C22" s="383"/>
      <c r="D22" s="322"/>
      <c r="E22" s="322"/>
      <c r="G22" s="330"/>
      <c r="H22" s="330"/>
      <c r="I22" s="330"/>
      <c r="J22" s="330"/>
    </row>
    <row r="23" spans="1:12">
      <c r="A23" s="335" t="s">
        <v>329</v>
      </c>
      <c r="B23" s="391" t="s">
        <v>724</v>
      </c>
      <c r="C23" s="383"/>
      <c r="D23" s="322"/>
      <c r="E23" s="322"/>
      <c r="G23" s="330"/>
      <c r="H23" s="330"/>
      <c r="I23" s="330"/>
      <c r="J23" s="330"/>
    </row>
    <row r="24" spans="1:12">
      <c r="A24" s="335"/>
      <c r="B24" s="391"/>
      <c r="C24" s="383"/>
      <c r="D24" s="322"/>
      <c r="E24" s="322"/>
      <c r="G24" s="330"/>
      <c r="H24" s="330"/>
      <c r="I24" s="330"/>
      <c r="J24" s="330"/>
    </row>
    <row r="25" spans="1:12" ht="38.25">
      <c r="A25" s="335"/>
      <c r="B25" s="336" t="s">
        <v>723</v>
      </c>
      <c r="C25" s="383"/>
      <c r="D25" s="322"/>
      <c r="E25" s="322"/>
      <c r="G25" s="330"/>
      <c r="H25" s="330"/>
      <c r="I25" s="330"/>
      <c r="J25" s="330"/>
    </row>
    <row r="26" spans="1:12">
      <c r="B26" s="383"/>
      <c r="C26" s="383"/>
      <c r="D26" s="322"/>
      <c r="E26" s="322"/>
      <c r="G26" s="330"/>
      <c r="H26" s="330"/>
      <c r="I26" s="330"/>
      <c r="J26" s="330"/>
    </row>
    <row r="27" spans="1:12">
      <c r="A27" s="338" t="s">
        <v>712</v>
      </c>
      <c r="B27" s="310" t="s">
        <v>806</v>
      </c>
      <c r="C27" s="383"/>
      <c r="D27" s="322" t="s">
        <v>337</v>
      </c>
      <c r="E27" s="322">
        <v>1</v>
      </c>
      <c r="F27" s="318"/>
      <c r="G27" s="318"/>
      <c r="H27" s="318">
        <f>F27*E27</f>
        <v>0</v>
      </c>
      <c r="I27" s="318">
        <f>G27*E27</f>
        <v>0</v>
      </c>
      <c r="J27" s="318">
        <f>H27+I27</f>
        <v>0</v>
      </c>
    </row>
    <row r="28" spans="1:12" ht="140.25">
      <c r="B28" s="344" t="s">
        <v>805</v>
      </c>
      <c r="C28" s="383"/>
      <c r="D28" s="322"/>
      <c r="E28" s="322"/>
      <c r="G28" s="330"/>
      <c r="H28" s="318"/>
      <c r="I28" s="318"/>
      <c r="J28" s="318"/>
    </row>
    <row r="29" spans="1:12">
      <c r="B29" s="401"/>
      <c r="C29" s="383"/>
      <c r="D29" s="322"/>
      <c r="E29" s="322"/>
      <c r="F29" s="318"/>
      <c r="G29" s="318"/>
      <c r="H29" s="318"/>
      <c r="I29" s="318"/>
      <c r="J29" s="318"/>
    </row>
    <row r="30" spans="1:12" s="392" customFormat="1">
      <c r="A30" s="335" t="s">
        <v>329</v>
      </c>
      <c r="B30" s="391" t="s">
        <v>715</v>
      </c>
      <c r="C30" s="400"/>
      <c r="D30" s="342"/>
      <c r="E30" s="342"/>
      <c r="F30" s="342"/>
      <c r="G30" s="341"/>
      <c r="H30" s="341"/>
      <c r="I30" s="341"/>
      <c r="J30" s="328">
        <f>SUM(J27:J29)</f>
        <v>0</v>
      </c>
    </row>
    <row r="31" spans="1:12">
      <c r="B31" s="383"/>
      <c r="C31" s="383"/>
      <c r="D31" s="322"/>
      <c r="E31" s="322"/>
      <c r="F31" s="322"/>
      <c r="G31" s="318"/>
      <c r="H31" s="318"/>
      <c r="I31" s="318"/>
      <c r="J31" s="318"/>
    </row>
    <row r="32" spans="1:12">
      <c r="A32" s="335" t="s">
        <v>44</v>
      </c>
      <c r="B32" s="310" t="s">
        <v>714</v>
      </c>
      <c r="C32" s="383"/>
      <c r="D32" s="322"/>
      <c r="E32" s="322"/>
      <c r="F32" s="322"/>
      <c r="G32" s="318"/>
      <c r="H32" s="318"/>
      <c r="I32" s="318"/>
      <c r="J32" s="318"/>
    </row>
    <row r="33" spans="1:13">
      <c r="A33" s="338"/>
      <c r="B33" s="399"/>
      <c r="C33" s="383"/>
      <c r="D33" s="322"/>
      <c r="E33" s="322"/>
      <c r="F33" s="322"/>
      <c r="G33" s="318"/>
      <c r="H33" s="318"/>
      <c r="I33" s="318"/>
      <c r="J33" s="318"/>
    </row>
    <row r="34" spans="1:13" ht="63.75">
      <c r="A34" s="338"/>
      <c r="B34" s="336" t="s">
        <v>713</v>
      </c>
      <c r="C34" s="383"/>
      <c r="D34" s="322"/>
      <c r="E34" s="322"/>
      <c r="F34" s="322"/>
      <c r="G34" s="318"/>
      <c r="H34" s="318"/>
      <c r="I34" s="318"/>
      <c r="J34" s="318"/>
    </row>
    <row r="35" spans="1:13">
      <c r="A35" s="338"/>
      <c r="B35" s="399"/>
      <c r="C35" s="383"/>
      <c r="D35" s="322"/>
      <c r="E35" s="322"/>
      <c r="F35" s="322"/>
      <c r="G35" s="318"/>
      <c r="H35" s="318"/>
      <c r="I35" s="318"/>
      <c r="J35" s="318"/>
    </row>
    <row r="36" spans="1:13">
      <c r="A36" s="338" t="s">
        <v>701</v>
      </c>
      <c r="B36" s="384" t="s">
        <v>804</v>
      </c>
      <c r="C36" s="383" t="s">
        <v>705</v>
      </c>
      <c r="D36" s="322" t="s">
        <v>189</v>
      </c>
      <c r="E36" s="322">
        <v>631</v>
      </c>
      <c r="F36" s="318"/>
      <c r="G36" s="318"/>
      <c r="H36" s="318">
        <f t="shared" ref="H36:H43" si="3">F36*E36</f>
        <v>0</v>
      </c>
      <c r="I36" s="318">
        <f t="shared" ref="I36:I43" si="4">G36*E36</f>
        <v>0</v>
      </c>
      <c r="J36" s="318">
        <f t="shared" ref="J36:J43" si="5">H36+I36</f>
        <v>0</v>
      </c>
      <c r="L36" s="397"/>
    </row>
    <row r="37" spans="1:13">
      <c r="A37" s="338" t="s">
        <v>699</v>
      </c>
      <c r="B37" s="384" t="s">
        <v>803</v>
      </c>
      <c r="C37" s="383" t="s">
        <v>705</v>
      </c>
      <c r="D37" s="322" t="s">
        <v>189</v>
      </c>
      <c r="E37" s="322">
        <v>679</v>
      </c>
      <c r="F37" s="318"/>
      <c r="G37" s="318"/>
      <c r="H37" s="318">
        <f t="shared" si="3"/>
        <v>0</v>
      </c>
      <c r="I37" s="318">
        <f t="shared" si="4"/>
        <v>0</v>
      </c>
      <c r="J37" s="318">
        <f t="shared" si="5"/>
        <v>0</v>
      </c>
      <c r="L37" s="397"/>
    </row>
    <row r="38" spans="1:13">
      <c r="A38" s="338" t="s">
        <v>802</v>
      </c>
      <c r="B38" s="384" t="s">
        <v>801</v>
      </c>
      <c r="C38" s="383" t="s">
        <v>705</v>
      </c>
      <c r="D38" s="322" t="s">
        <v>189</v>
      </c>
      <c r="E38" s="322">
        <v>1409</v>
      </c>
      <c r="F38" s="318"/>
      <c r="G38" s="318"/>
      <c r="H38" s="318">
        <f t="shared" si="3"/>
        <v>0</v>
      </c>
      <c r="I38" s="318">
        <f t="shared" si="4"/>
        <v>0</v>
      </c>
      <c r="J38" s="318">
        <f t="shared" si="5"/>
        <v>0</v>
      </c>
      <c r="L38" s="397"/>
    </row>
    <row r="39" spans="1:13">
      <c r="A39" s="338" t="s">
        <v>466</v>
      </c>
      <c r="B39" s="384" t="s">
        <v>800</v>
      </c>
      <c r="C39" s="383" t="s">
        <v>705</v>
      </c>
      <c r="D39" s="322" t="s">
        <v>189</v>
      </c>
      <c r="E39" s="322">
        <v>4778</v>
      </c>
      <c r="F39" s="318"/>
      <c r="G39" s="318"/>
      <c r="H39" s="318">
        <f t="shared" si="3"/>
        <v>0</v>
      </c>
      <c r="I39" s="318">
        <f t="shared" si="4"/>
        <v>0</v>
      </c>
      <c r="J39" s="318">
        <f t="shared" si="5"/>
        <v>0</v>
      </c>
      <c r="L39" s="397"/>
    </row>
    <row r="40" spans="1:13">
      <c r="A40" s="338" t="s">
        <v>464</v>
      </c>
      <c r="B40" s="384" t="s">
        <v>799</v>
      </c>
      <c r="C40" s="383" t="s">
        <v>705</v>
      </c>
      <c r="D40" s="322" t="s">
        <v>189</v>
      </c>
      <c r="E40" s="322">
        <v>731</v>
      </c>
      <c r="F40" s="318"/>
      <c r="G40" s="318"/>
      <c r="H40" s="318">
        <f t="shared" si="3"/>
        <v>0</v>
      </c>
      <c r="I40" s="318">
        <f t="shared" si="4"/>
        <v>0</v>
      </c>
      <c r="J40" s="318">
        <f t="shared" si="5"/>
        <v>0</v>
      </c>
      <c r="L40" s="397"/>
      <c r="M40" s="394"/>
    </row>
    <row r="41" spans="1:13">
      <c r="A41" s="338" t="s">
        <v>462</v>
      </c>
      <c r="B41" s="384" t="s">
        <v>798</v>
      </c>
      <c r="C41" s="383" t="s">
        <v>705</v>
      </c>
      <c r="D41" s="322" t="s">
        <v>189</v>
      </c>
      <c r="E41" s="322">
        <v>91</v>
      </c>
      <c r="F41" s="318"/>
      <c r="G41" s="318"/>
      <c r="H41" s="318">
        <f t="shared" si="3"/>
        <v>0</v>
      </c>
      <c r="I41" s="318">
        <f t="shared" si="4"/>
        <v>0</v>
      </c>
      <c r="J41" s="318">
        <f t="shared" si="5"/>
        <v>0</v>
      </c>
      <c r="L41" s="397"/>
      <c r="M41" s="394"/>
    </row>
    <row r="42" spans="1:13" ht="12" customHeight="1">
      <c r="A42" s="338" t="s">
        <v>797</v>
      </c>
      <c r="B42" s="384" t="s">
        <v>796</v>
      </c>
      <c r="C42" s="383" t="s">
        <v>705</v>
      </c>
      <c r="D42" s="322" t="s">
        <v>189</v>
      </c>
      <c r="E42" s="322">
        <v>144</v>
      </c>
      <c r="F42" s="318"/>
      <c r="G42" s="318"/>
      <c r="H42" s="318">
        <f t="shared" si="3"/>
        <v>0</v>
      </c>
      <c r="I42" s="318">
        <f t="shared" si="4"/>
        <v>0</v>
      </c>
      <c r="J42" s="318">
        <f t="shared" si="5"/>
        <v>0</v>
      </c>
      <c r="L42" s="397"/>
      <c r="M42" s="394"/>
    </row>
    <row r="43" spans="1:13" ht="12" customHeight="1">
      <c r="A43" s="338" t="s">
        <v>795</v>
      </c>
      <c r="B43" s="398" t="s">
        <v>794</v>
      </c>
      <c r="C43" s="383" t="s">
        <v>705</v>
      </c>
      <c r="D43" s="322" t="s">
        <v>189</v>
      </c>
      <c r="E43" s="322">
        <v>24</v>
      </c>
      <c r="F43" s="318"/>
      <c r="G43" s="318"/>
      <c r="H43" s="318">
        <f t="shared" si="3"/>
        <v>0</v>
      </c>
      <c r="I43" s="318">
        <f t="shared" si="4"/>
        <v>0</v>
      </c>
      <c r="J43" s="318">
        <f t="shared" si="5"/>
        <v>0</v>
      </c>
      <c r="L43" s="397"/>
      <c r="M43" s="394"/>
    </row>
    <row r="44" spans="1:13" ht="12" customHeight="1">
      <c r="B44" s="396"/>
      <c r="C44" s="383"/>
      <c r="D44" s="322"/>
      <c r="E44" s="395"/>
      <c r="F44" s="318"/>
      <c r="G44" s="318"/>
      <c r="H44" s="318"/>
      <c r="I44" s="318"/>
      <c r="J44" s="318"/>
      <c r="L44" s="394"/>
      <c r="M44" s="394"/>
    </row>
    <row r="45" spans="1:13">
      <c r="A45" s="335" t="s">
        <v>44</v>
      </c>
      <c r="B45" s="391" t="s">
        <v>704</v>
      </c>
      <c r="C45" s="391"/>
      <c r="D45" s="332"/>
      <c r="E45" s="332"/>
      <c r="F45" s="332"/>
      <c r="G45" s="328"/>
      <c r="H45" s="328"/>
      <c r="I45" s="328"/>
      <c r="J45" s="328">
        <f>SUM(J36:J44)</f>
        <v>0</v>
      </c>
    </row>
    <row r="46" spans="1:13">
      <c r="B46" s="383"/>
      <c r="C46" s="383"/>
      <c r="D46" s="322"/>
      <c r="E46" s="322"/>
      <c r="F46" s="322"/>
      <c r="G46" s="318"/>
      <c r="H46" s="318"/>
      <c r="I46" s="318"/>
      <c r="J46" s="318"/>
    </row>
    <row r="47" spans="1:13">
      <c r="A47" s="300" t="s">
        <v>326</v>
      </c>
      <c r="B47" s="310" t="s">
        <v>703</v>
      </c>
      <c r="C47" s="383"/>
      <c r="D47" s="322"/>
      <c r="E47" s="322"/>
      <c r="F47" s="322"/>
      <c r="G47" s="318"/>
      <c r="H47" s="318"/>
      <c r="I47" s="318"/>
      <c r="J47" s="318"/>
    </row>
    <row r="48" spans="1:13">
      <c r="B48" s="310"/>
      <c r="C48" s="383"/>
      <c r="D48" s="322"/>
      <c r="E48" s="322"/>
      <c r="F48" s="322"/>
      <c r="G48" s="318"/>
      <c r="H48" s="318"/>
      <c r="I48" s="318"/>
      <c r="J48" s="318"/>
    </row>
    <row r="49" spans="1:10" ht="26.25" customHeight="1">
      <c r="B49" s="336" t="s">
        <v>702</v>
      </c>
      <c r="C49" s="383"/>
      <c r="D49" s="322"/>
      <c r="E49" s="322"/>
      <c r="F49" s="322"/>
      <c r="G49" s="318"/>
      <c r="H49" s="318"/>
      <c r="I49" s="318"/>
      <c r="J49" s="318"/>
    </row>
    <row r="50" spans="1:10">
      <c r="B50" s="310"/>
      <c r="C50" s="383"/>
      <c r="D50" s="322"/>
      <c r="E50" s="322"/>
      <c r="F50" s="322"/>
      <c r="G50" s="318"/>
      <c r="H50" s="318"/>
      <c r="I50" s="318"/>
      <c r="J50" s="318"/>
    </row>
    <row r="51" spans="1:10" ht="25.5">
      <c r="A51" s="300" t="s">
        <v>694</v>
      </c>
      <c r="B51" s="344" t="s">
        <v>793</v>
      </c>
      <c r="C51" s="383" t="s">
        <v>791</v>
      </c>
      <c r="D51" s="322" t="s">
        <v>189</v>
      </c>
      <c r="E51" s="322">
        <v>115</v>
      </c>
      <c r="F51" s="318"/>
      <c r="G51" s="318"/>
      <c r="H51" s="318">
        <f t="shared" ref="H51:H56" si="6">F51*E51</f>
        <v>0</v>
      </c>
      <c r="I51" s="318">
        <f t="shared" ref="I51:I56" si="7">G51*E51</f>
        <v>0</v>
      </c>
      <c r="J51" s="318">
        <f t="shared" ref="J51:J56" si="8">H51+I51</f>
        <v>0</v>
      </c>
    </row>
    <row r="52" spans="1:10" ht="25.5">
      <c r="A52" s="300" t="s">
        <v>692</v>
      </c>
      <c r="B52" s="344" t="s">
        <v>792</v>
      </c>
      <c r="C52" s="383" t="s">
        <v>791</v>
      </c>
      <c r="D52" s="322" t="s">
        <v>189</v>
      </c>
      <c r="E52" s="322">
        <v>59</v>
      </c>
      <c r="F52" s="318"/>
      <c r="G52" s="318"/>
      <c r="H52" s="318">
        <f t="shared" si="6"/>
        <v>0</v>
      </c>
      <c r="I52" s="318">
        <f t="shared" si="7"/>
        <v>0</v>
      </c>
      <c r="J52" s="318">
        <f t="shared" si="8"/>
        <v>0</v>
      </c>
    </row>
    <row r="53" spans="1:10" ht="25.5">
      <c r="A53" s="300" t="s">
        <v>790</v>
      </c>
      <c r="B53" s="344" t="s">
        <v>789</v>
      </c>
      <c r="C53" s="336" t="s">
        <v>786</v>
      </c>
      <c r="D53" s="393" t="s">
        <v>189</v>
      </c>
      <c r="E53" s="393">
        <v>150</v>
      </c>
      <c r="F53" s="312"/>
      <c r="G53" s="312"/>
      <c r="H53" s="318">
        <f t="shared" si="6"/>
        <v>0</v>
      </c>
      <c r="I53" s="318">
        <f t="shared" si="7"/>
        <v>0</v>
      </c>
      <c r="J53" s="318">
        <f t="shared" si="8"/>
        <v>0</v>
      </c>
    </row>
    <row r="54" spans="1:10" ht="25.5">
      <c r="A54" s="300" t="s">
        <v>788</v>
      </c>
      <c r="B54" s="344" t="s">
        <v>787</v>
      </c>
      <c r="C54" s="336" t="s">
        <v>786</v>
      </c>
      <c r="D54" s="393" t="s">
        <v>189</v>
      </c>
      <c r="E54" s="393">
        <v>300</v>
      </c>
      <c r="F54" s="312"/>
      <c r="G54" s="312"/>
      <c r="H54" s="318">
        <f t="shared" si="6"/>
        <v>0</v>
      </c>
      <c r="I54" s="318">
        <f t="shared" si="7"/>
        <v>0</v>
      </c>
      <c r="J54" s="318">
        <f t="shared" si="8"/>
        <v>0</v>
      </c>
    </row>
    <row r="55" spans="1:10" ht="25.5">
      <c r="A55" s="300" t="s">
        <v>785</v>
      </c>
      <c r="B55" s="344" t="s">
        <v>784</v>
      </c>
      <c r="C55" s="336" t="s">
        <v>783</v>
      </c>
      <c r="D55" s="393" t="s">
        <v>189</v>
      </c>
      <c r="E55" s="393">
        <v>200</v>
      </c>
      <c r="F55" s="312"/>
      <c r="G55" s="312"/>
      <c r="H55" s="318">
        <f t="shared" si="6"/>
        <v>0</v>
      </c>
      <c r="I55" s="318">
        <f t="shared" si="7"/>
        <v>0</v>
      </c>
      <c r="J55" s="318">
        <f t="shared" si="8"/>
        <v>0</v>
      </c>
    </row>
    <row r="56" spans="1:10" ht="38.25">
      <c r="A56" s="300" t="s">
        <v>782</v>
      </c>
      <c r="B56" s="336" t="s">
        <v>781</v>
      </c>
      <c r="C56" s="316" t="s">
        <v>780</v>
      </c>
      <c r="D56" s="319" t="s">
        <v>337</v>
      </c>
      <c r="E56" s="320">
        <v>20</v>
      </c>
      <c r="F56" s="312"/>
      <c r="G56" s="312"/>
      <c r="H56" s="318">
        <f t="shared" si="6"/>
        <v>0</v>
      </c>
      <c r="I56" s="318">
        <f t="shared" si="7"/>
        <v>0</v>
      </c>
      <c r="J56" s="318">
        <f t="shared" si="8"/>
        <v>0</v>
      </c>
    </row>
    <row r="57" spans="1:10">
      <c r="B57" s="336"/>
      <c r="C57" s="316"/>
      <c r="D57" s="319"/>
      <c r="E57" s="320"/>
      <c r="F57" s="312"/>
      <c r="G57" s="312"/>
      <c r="H57" s="312"/>
      <c r="I57" s="312"/>
      <c r="J57" s="312"/>
    </row>
    <row r="58" spans="1:10" s="392" customFormat="1">
      <c r="A58" s="335" t="s">
        <v>326</v>
      </c>
      <c r="B58" s="391" t="s">
        <v>696</v>
      </c>
      <c r="C58" s="391"/>
      <c r="D58" s="332"/>
      <c r="E58" s="333"/>
      <c r="F58" s="332"/>
      <c r="G58" s="328"/>
      <c r="H58" s="328"/>
      <c r="I58" s="328"/>
      <c r="J58" s="328">
        <f>SUM(J51:J56)</f>
        <v>0</v>
      </c>
    </row>
    <row r="59" spans="1:10">
      <c r="E59" s="331"/>
      <c r="G59" s="330"/>
      <c r="H59" s="330"/>
      <c r="I59" s="330"/>
      <c r="J59" s="330"/>
    </row>
    <row r="60" spans="1:10">
      <c r="A60" s="335" t="s">
        <v>663</v>
      </c>
      <c r="B60" s="391" t="s">
        <v>736</v>
      </c>
      <c r="E60" s="331"/>
      <c r="G60" s="330"/>
      <c r="H60" s="330"/>
      <c r="I60" s="330"/>
      <c r="J60" s="330"/>
    </row>
    <row r="61" spans="1:10">
      <c r="B61" s="383"/>
      <c r="C61" s="389"/>
      <c r="F61" s="330"/>
      <c r="G61" s="330"/>
      <c r="H61" s="330"/>
      <c r="I61" s="330"/>
      <c r="J61" s="330"/>
    </row>
    <row r="62" spans="1:10" ht="25.5">
      <c r="A62" s="300" t="s">
        <v>687</v>
      </c>
      <c r="B62" s="336" t="s">
        <v>779</v>
      </c>
      <c r="C62" s="304" t="s">
        <v>772</v>
      </c>
      <c r="D62" s="319" t="s">
        <v>337</v>
      </c>
      <c r="E62" s="320">
        <v>16</v>
      </c>
      <c r="F62" s="318"/>
      <c r="G62" s="318"/>
      <c r="H62" s="318">
        <f t="shared" ref="H62:H68" si="9">F62*E62</f>
        <v>0</v>
      </c>
      <c r="I62" s="318">
        <f t="shared" ref="I62:I68" si="10">G62*E62</f>
        <v>0</v>
      </c>
      <c r="J62" s="318">
        <f t="shared" ref="J62:J68" si="11">H62+I62</f>
        <v>0</v>
      </c>
    </row>
    <row r="63" spans="1:10" ht="25.5">
      <c r="A63" s="300" t="s">
        <v>684</v>
      </c>
      <c r="B63" s="336" t="s">
        <v>778</v>
      </c>
      <c r="C63" s="304" t="s">
        <v>772</v>
      </c>
      <c r="D63" s="319" t="s">
        <v>337</v>
      </c>
      <c r="E63" s="320">
        <v>2</v>
      </c>
      <c r="F63" s="318"/>
      <c r="G63" s="318"/>
      <c r="H63" s="318">
        <f t="shared" si="9"/>
        <v>0</v>
      </c>
      <c r="I63" s="318">
        <f t="shared" si="10"/>
        <v>0</v>
      </c>
      <c r="J63" s="318">
        <f t="shared" si="11"/>
        <v>0</v>
      </c>
    </row>
    <row r="64" spans="1:10" ht="25.5">
      <c r="A64" s="300" t="s">
        <v>682</v>
      </c>
      <c r="B64" s="336" t="s">
        <v>777</v>
      </c>
      <c r="C64" s="304" t="s">
        <v>772</v>
      </c>
      <c r="D64" s="319" t="s">
        <v>337</v>
      </c>
      <c r="E64" s="320">
        <v>25</v>
      </c>
      <c r="F64" s="318"/>
      <c r="G64" s="318"/>
      <c r="H64" s="318">
        <f t="shared" si="9"/>
        <v>0</v>
      </c>
      <c r="I64" s="318">
        <f t="shared" si="10"/>
        <v>0</v>
      </c>
      <c r="J64" s="318">
        <f t="shared" si="11"/>
        <v>0</v>
      </c>
    </row>
    <row r="65" spans="1:10" ht="25.5">
      <c r="A65" s="300" t="s">
        <v>680</v>
      </c>
      <c r="B65" s="344" t="s">
        <v>776</v>
      </c>
      <c r="C65" s="304" t="s">
        <v>772</v>
      </c>
      <c r="D65" s="319" t="s">
        <v>337</v>
      </c>
      <c r="E65" s="320">
        <v>1</v>
      </c>
      <c r="F65" s="318"/>
      <c r="G65" s="318"/>
      <c r="H65" s="318">
        <f t="shared" si="9"/>
        <v>0</v>
      </c>
      <c r="I65" s="318">
        <f t="shared" si="10"/>
        <v>0</v>
      </c>
      <c r="J65" s="318">
        <f t="shared" si="11"/>
        <v>0</v>
      </c>
    </row>
    <row r="66" spans="1:10" ht="25.5">
      <c r="A66" s="300" t="s">
        <v>678</v>
      </c>
      <c r="B66" s="344" t="s">
        <v>775</v>
      </c>
      <c r="C66" s="304" t="s">
        <v>772</v>
      </c>
      <c r="D66" s="319" t="s">
        <v>337</v>
      </c>
      <c r="E66" s="320">
        <v>13</v>
      </c>
      <c r="F66" s="318"/>
      <c r="G66" s="318"/>
      <c r="H66" s="318">
        <f t="shared" si="9"/>
        <v>0</v>
      </c>
      <c r="I66" s="318">
        <f t="shared" si="10"/>
        <v>0</v>
      </c>
      <c r="J66" s="318">
        <f t="shared" si="11"/>
        <v>0</v>
      </c>
    </row>
    <row r="67" spans="1:10" ht="25.5">
      <c r="A67" s="300" t="s">
        <v>676</v>
      </c>
      <c r="B67" s="344" t="s">
        <v>774</v>
      </c>
      <c r="C67" s="304" t="s">
        <v>772</v>
      </c>
      <c r="D67" s="319" t="s">
        <v>337</v>
      </c>
      <c r="E67" s="320">
        <v>2</v>
      </c>
      <c r="F67" s="318"/>
      <c r="G67" s="318"/>
      <c r="H67" s="318">
        <f t="shared" si="9"/>
        <v>0</v>
      </c>
      <c r="I67" s="318">
        <f t="shared" si="10"/>
        <v>0</v>
      </c>
      <c r="J67" s="318">
        <f t="shared" si="11"/>
        <v>0</v>
      </c>
    </row>
    <row r="68" spans="1:10" ht="38.25">
      <c r="A68" s="300" t="s">
        <v>674</v>
      </c>
      <c r="B68" s="390" t="s">
        <v>773</v>
      </c>
      <c r="C68" s="304" t="s">
        <v>772</v>
      </c>
      <c r="D68" s="319" t="s">
        <v>337</v>
      </c>
      <c r="E68" s="320">
        <v>7</v>
      </c>
      <c r="F68" s="318"/>
      <c r="G68" s="318"/>
      <c r="H68" s="318">
        <f t="shared" si="9"/>
        <v>0</v>
      </c>
      <c r="I68" s="318">
        <f t="shared" si="10"/>
        <v>0</v>
      </c>
      <c r="J68" s="318">
        <f t="shared" si="11"/>
        <v>0</v>
      </c>
    </row>
    <row r="69" spans="1:10">
      <c r="B69" s="336"/>
      <c r="C69" s="389"/>
      <c r="F69" s="330"/>
      <c r="G69" s="330"/>
      <c r="H69" s="330"/>
      <c r="I69" s="330"/>
      <c r="J69" s="330"/>
    </row>
    <row r="70" spans="1:10">
      <c r="A70" s="335" t="s">
        <v>663</v>
      </c>
      <c r="B70" s="388" t="s">
        <v>771</v>
      </c>
      <c r="C70" s="387"/>
      <c r="D70" s="325"/>
      <c r="E70" s="325"/>
      <c r="F70" s="325"/>
      <c r="G70" s="324"/>
      <c r="H70" s="324"/>
      <c r="I70" s="324"/>
      <c r="J70" s="328">
        <f>SUM(J62:J68)</f>
        <v>0</v>
      </c>
    </row>
    <row r="71" spans="1:10">
      <c r="A71" s="335"/>
      <c r="B71" s="388"/>
      <c r="C71" s="387"/>
      <c r="D71" s="325"/>
      <c r="E71" s="325"/>
      <c r="F71" s="325"/>
      <c r="G71" s="324"/>
      <c r="H71" s="324"/>
      <c r="I71" s="324"/>
      <c r="J71" s="328"/>
    </row>
    <row r="72" spans="1:10">
      <c r="A72" s="335" t="s">
        <v>761</v>
      </c>
      <c r="B72" s="379" t="s">
        <v>770</v>
      </c>
      <c r="C72" s="383"/>
      <c r="D72" s="322"/>
      <c r="E72" s="322"/>
      <c r="F72" s="322"/>
      <c r="G72" s="318"/>
      <c r="H72" s="318"/>
      <c r="I72" s="318"/>
      <c r="J72" s="318"/>
    </row>
    <row r="73" spans="1:10">
      <c r="B73" s="383"/>
      <c r="C73" s="383"/>
      <c r="D73" s="322"/>
      <c r="E73" s="322"/>
      <c r="F73" s="322"/>
      <c r="G73" s="318"/>
      <c r="H73" s="318"/>
      <c r="I73" s="318"/>
      <c r="J73" s="318"/>
    </row>
    <row r="74" spans="1:10">
      <c r="A74" s="300" t="s">
        <v>363</v>
      </c>
      <c r="B74" s="321" t="s">
        <v>769</v>
      </c>
      <c r="C74" s="316" t="s">
        <v>764</v>
      </c>
      <c r="D74" s="315" t="s">
        <v>767</v>
      </c>
      <c r="E74" s="314">
        <v>83</v>
      </c>
      <c r="F74" s="318"/>
      <c r="G74" s="318"/>
      <c r="H74" s="318">
        <f>F74*E74</f>
        <v>0</v>
      </c>
      <c r="I74" s="318">
        <f>G74*E74</f>
        <v>0</v>
      </c>
      <c r="J74" s="318">
        <f>H74+I74</f>
        <v>0</v>
      </c>
    </row>
    <row r="75" spans="1:10" s="296" customFormat="1">
      <c r="A75" s="300" t="s">
        <v>360</v>
      </c>
      <c r="B75" s="384" t="s">
        <v>768</v>
      </c>
      <c r="C75" s="316" t="s">
        <v>764</v>
      </c>
      <c r="D75" s="315" t="s">
        <v>767</v>
      </c>
      <c r="E75" s="322">
        <v>83</v>
      </c>
      <c r="F75" s="312"/>
      <c r="G75" s="318"/>
      <c r="H75" s="318">
        <f>F75*E75</f>
        <v>0</v>
      </c>
      <c r="I75" s="318">
        <f>G75*E75</f>
        <v>0</v>
      </c>
      <c r="J75" s="318">
        <f>H75+I75</f>
        <v>0</v>
      </c>
    </row>
    <row r="76" spans="1:10" s="296" customFormat="1">
      <c r="A76" s="300"/>
      <c r="B76" s="386"/>
      <c r="C76" s="316"/>
      <c r="D76" s="315"/>
      <c r="E76" s="322"/>
      <c r="F76" s="312"/>
      <c r="G76" s="318"/>
      <c r="H76" s="318"/>
      <c r="I76" s="318"/>
      <c r="J76" s="318"/>
    </row>
    <row r="77" spans="1:10" s="296" customFormat="1" ht="25.5">
      <c r="A77" s="300" t="s">
        <v>356</v>
      </c>
      <c r="B77" s="321" t="s">
        <v>766</v>
      </c>
      <c r="C77" s="316" t="s">
        <v>764</v>
      </c>
      <c r="D77" s="315" t="s">
        <v>337</v>
      </c>
      <c r="E77" s="322">
        <v>1</v>
      </c>
      <c r="F77" s="312"/>
      <c r="G77" s="318"/>
      <c r="H77" s="318">
        <f>F77*E77</f>
        <v>0</v>
      </c>
      <c r="I77" s="318">
        <f>G77*E77</f>
        <v>0</v>
      </c>
      <c r="J77" s="318">
        <f>H77+I77</f>
        <v>0</v>
      </c>
    </row>
    <row r="78" spans="1:10" s="296" customFormat="1" ht="25.5">
      <c r="A78" s="300" t="s">
        <v>354</v>
      </c>
      <c r="B78" s="384" t="s">
        <v>765</v>
      </c>
      <c r="C78" s="316" t="s">
        <v>764</v>
      </c>
      <c r="D78" s="315" t="s">
        <v>337</v>
      </c>
      <c r="E78" s="322">
        <v>1</v>
      </c>
      <c r="F78" s="312"/>
      <c r="G78" s="318"/>
      <c r="H78" s="318">
        <f>F78*E78</f>
        <v>0</v>
      </c>
      <c r="I78" s="318">
        <f>G78*E78</f>
        <v>0</v>
      </c>
      <c r="J78" s="318">
        <f>H78+I78</f>
        <v>0</v>
      </c>
    </row>
    <row r="79" spans="1:10" s="296" customFormat="1">
      <c r="A79" s="300"/>
      <c r="B79" s="386"/>
      <c r="C79" s="316"/>
      <c r="D79" s="315"/>
      <c r="E79" s="322"/>
      <c r="F79" s="312"/>
      <c r="G79" s="318"/>
      <c r="H79" s="318"/>
      <c r="I79" s="318"/>
      <c r="J79" s="318"/>
    </row>
    <row r="80" spans="1:10" s="296" customFormat="1">
      <c r="A80" s="300" t="s">
        <v>763</v>
      </c>
      <c r="B80" s="321" t="s">
        <v>762</v>
      </c>
      <c r="C80" s="316" t="s">
        <v>762</v>
      </c>
      <c r="D80" s="315" t="s">
        <v>337</v>
      </c>
      <c r="E80" s="322">
        <v>1</v>
      </c>
      <c r="F80" s="312"/>
      <c r="G80" s="318"/>
      <c r="H80" s="318">
        <f>F80*E80</f>
        <v>0</v>
      </c>
      <c r="I80" s="318">
        <f>G80*E80</f>
        <v>0</v>
      </c>
      <c r="J80" s="318">
        <f>H80+I80</f>
        <v>0</v>
      </c>
    </row>
    <row r="81" spans="1:10">
      <c r="A81" s="385"/>
      <c r="B81" s="384"/>
      <c r="C81" s="383"/>
      <c r="D81" s="322"/>
      <c r="E81" s="322"/>
      <c r="F81" s="318"/>
      <c r="G81" s="318"/>
      <c r="H81" s="318"/>
      <c r="I81" s="308"/>
      <c r="J81" s="318"/>
    </row>
    <row r="82" spans="1:10">
      <c r="A82" s="335" t="s">
        <v>761</v>
      </c>
      <c r="B82" s="379" t="s">
        <v>760</v>
      </c>
      <c r="C82" s="310"/>
      <c r="D82" s="309"/>
      <c r="E82" s="309"/>
      <c r="F82" s="306"/>
      <c r="G82" s="306"/>
      <c r="H82" s="306"/>
      <c r="I82" s="308"/>
      <c r="J82" s="306">
        <f>SUM(J74:J80)</f>
        <v>0</v>
      </c>
    </row>
    <row r="83" spans="1:10">
      <c r="A83" s="380"/>
      <c r="B83" s="379"/>
      <c r="C83" s="383"/>
      <c r="D83" s="322"/>
      <c r="E83" s="322"/>
      <c r="F83" s="318"/>
      <c r="G83" s="318"/>
      <c r="H83" s="318"/>
      <c r="I83" s="308"/>
      <c r="J83" s="318"/>
    </row>
    <row r="84" spans="1:10">
      <c r="A84" s="335" t="s">
        <v>740</v>
      </c>
      <c r="B84" s="379" t="s">
        <v>688</v>
      </c>
      <c r="C84" s="383"/>
      <c r="D84" s="322"/>
      <c r="E84" s="322"/>
      <c r="F84" s="318"/>
      <c r="G84" s="318"/>
      <c r="H84" s="318"/>
      <c r="I84" s="308"/>
      <c r="J84" s="318"/>
    </row>
    <row r="85" spans="1:10">
      <c r="B85" s="383"/>
      <c r="C85" s="383"/>
      <c r="D85" s="322"/>
      <c r="E85" s="322"/>
      <c r="F85" s="322"/>
      <c r="G85" s="322"/>
      <c r="H85" s="322"/>
      <c r="I85" s="308"/>
      <c r="J85" s="322"/>
    </row>
    <row r="86" spans="1:10">
      <c r="A86" s="300" t="s">
        <v>350</v>
      </c>
      <c r="B86" s="304" t="s">
        <v>686</v>
      </c>
      <c r="C86" s="316" t="s">
        <v>665</v>
      </c>
      <c r="D86" s="315" t="s">
        <v>664</v>
      </c>
      <c r="E86" s="314">
        <v>1</v>
      </c>
      <c r="F86" s="312"/>
      <c r="G86" s="312"/>
      <c r="H86" s="318">
        <f t="shared" ref="H86:H98" si="12">F86*E86</f>
        <v>0</v>
      </c>
      <c r="I86" s="318">
        <f t="shared" ref="I86:I98" si="13">G86*E86</f>
        <v>0</v>
      </c>
      <c r="J86" s="318">
        <f t="shared" ref="J86:J98" si="14">H86+I86</f>
        <v>0</v>
      </c>
    </row>
    <row r="87" spans="1:10">
      <c r="A87" s="300" t="s">
        <v>759</v>
      </c>
      <c r="B87" s="304" t="s">
        <v>758</v>
      </c>
      <c r="C87" s="316" t="s">
        <v>665</v>
      </c>
      <c r="D87" s="315" t="s">
        <v>337</v>
      </c>
      <c r="E87" s="314">
        <v>1</v>
      </c>
      <c r="F87" s="312"/>
      <c r="G87" s="312"/>
      <c r="H87" s="318">
        <f t="shared" si="12"/>
        <v>0</v>
      </c>
      <c r="I87" s="318">
        <f t="shared" si="13"/>
        <v>0</v>
      </c>
      <c r="J87" s="318">
        <f t="shared" si="14"/>
        <v>0</v>
      </c>
    </row>
    <row r="88" spans="1:10" s="382" customFormat="1" ht="38.25">
      <c r="A88" s="300" t="s">
        <v>757</v>
      </c>
      <c r="B88" s="304" t="s">
        <v>756</v>
      </c>
      <c r="C88" s="316" t="s">
        <v>665</v>
      </c>
      <c r="D88" s="315" t="s">
        <v>613</v>
      </c>
      <c r="E88" s="314">
        <v>32</v>
      </c>
      <c r="F88" s="312"/>
      <c r="G88" s="312"/>
      <c r="H88" s="318">
        <f t="shared" si="12"/>
        <v>0</v>
      </c>
      <c r="I88" s="318">
        <f t="shared" si="13"/>
        <v>0</v>
      </c>
      <c r="J88" s="318">
        <f t="shared" si="14"/>
        <v>0</v>
      </c>
    </row>
    <row r="89" spans="1:10">
      <c r="A89" s="300" t="s">
        <v>755</v>
      </c>
      <c r="B89" s="304" t="s">
        <v>754</v>
      </c>
      <c r="C89" s="316" t="s">
        <v>665</v>
      </c>
      <c r="D89" s="315" t="s">
        <v>664</v>
      </c>
      <c r="E89" s="314">
        <v>10</v>
      </c>
      <c r="F89" s="312"/>
      <c r="G89" s="312"/>
      <c r="H89" s="318">
        <f t="shared" si="12"/>
        <v>0</v>
      </c>
      <c r="I89" s="318">
        <f t="shared" si="13"/>
        <v>0</v>
      </c>
      <c r="J89" s="318">
        <f t="shared" si="14"/>
        <v>0</v>
      </c>
    </row>
    <row r="90" spans="1:10" ht="25.5">
      <c r="A90" s="300" t="s">
        <v>753</v>
      </c>
      <c r="B90" s="321" t="s">
        <v>752</v>
      </c>
      <c r="C90" s="316" t="s">
        <v>665</v>
      </c>
      <c r="D90" s="315" t="s">
        <v>613</v>
      </c>
      <c r="E90" s="314">
        <v>18</v>
      </c>
      <c r="F90" s="312"/>
      <c r="G90" s="312"/>
      <c r="H90" s="318">
        <f t="shared" si="12"/>
        <v>0</v>
      </c>
      <c r="I90" s="318">
        <f t="shared" si="13"/>
        <v>0</v>
      </c>
      <c r="J90" s="318">
        <f t="shared" si="14"/>
        <v>0</v>
      </c>
    </row>
    <row r="91" spans="1:10">
      <c r="A91" s="300" t="s">
        <v>751</v>
      </c>
      <c r="B91" s="304" t="s">
        <v>750</v>
      </c>
      <c r="C91" s="316" t="s">
        <v>665</v>
      </c>
      <c r="D91" s="315" t="s">
        <v>613</v>
      </c>
      <c r="E91" s="314">
        <v>12</v>
      </c>
      <c r="F91" s="312"/>
      <c r="G91" s="312"/>
      <c r="H91" s="318">
        <f t="shared" si="12"/>
        <v>0</v>
      </c>
      <c r="I91" s="318">
        <f t="shared" si="13"/>
        <v>0</v>
      </c>
      <c r="J91" s="318">
        <f t="shared" si="14"/>
        <v>0</v>
      </c>
    </row>
    <row r="92" spans="1:10" s="381" customFormat="1">
      <c r="A92" s="300" t="s">
        <v>749</v>
      </c>
      <c r="B92" s="304" t="s">
        <v>748</v>
      </c>
      <c r="C92" s="316" t="s">
        <v>665</v>
      </c>
      <c r="D92" s="315" t="s">
        <v>613</v>
      </c>
      <c r="E92" s="314">
        <v>18</v>
      </c>
      <c r="F92" s="312"/>
      <c r="G92" s="312"/>
      <c r="H92" s="318">
        <f t="shared" si="12"/>
        <v>0</v>
      </c>
      <c r="I92" s="318">
        <f t="shared" si="13"/>
        <v>0</v>
      </c>
      <c r="J92" s="318">
        <f t="shared" si="14"/>
        <v>0</v>
      </c>
    </row>
    <row r="93" spans="1:10" s="381" customFormat="1">
      <c r="A93" s="300" t="s">
        <v>747</v>
      </c>
      <c r="B93" s="304" t="s">
        <v>671</v>
      </c>
      <c r="C93" s="316" t="s">
        <v>665</v>
      </c>
      <c r="D93" s="319" t="s">
        <v>664</v>
      </c>
      <c r="E93" s="320">
        <v>1</v>
      </c>
      <c r="F93" s="318"/>
      <c r="G93" s="312"/>
      <c r="H93" s="318">
        <f t="shared" si="12"/>
        <v>0</v>
      </c>
      <c r="I93" s="318">
        <f t="shared" si="13"/>
        <v>0</v>
      </c>
      <c r="J93" s="318">
        <f t="shared" si="14"/>
        <v>0</v>
      </c>
    </row>
    <row r="94" spans="1:10" s="381" customFormat="1">
      <c r="A94" s="300" t="s">
        <v>746</v>
      </c>
      <c r="B94" s="304" t="s">
        <v>683</v>
      </c>
      <c r="C94" s="316" t="s">
        <v>665</v>
      </c>
      <c r="D94" s="315" t="s">
        <v>613</v>
      </c>
      <c r="E94" s="314">
        <v>6</v>
      </c>
      <c r="F94" s="312"/>
      <c r="G94" s="312"/>
      <c r="H94" s="318">
        <f t="shared" si="12"/>
        <v>0</v>
      </c>
      <c r="I94" s="318">
        <f t="shared" si="13"/>
        <v>0</v>
      </c>
      <c r="J94" s="318">
        <f t="shared" si="14"/>
        <v>0</v>
      </c>
    </row>
    <row r="95" spans="1:10">
      <c r="A95" s="300" t="s">
        <v>745</v>
      </c>
      <c r="B95" s="304" t="s">
        <v>744</v>
      </c>
      <c r="C95" s="316" t="s">
        <v>665</v>
      </c>
      <c r="D95" s="315" t="s">
        <v>613</v>
      </c>
      <c r="E95" s="314">
        <v>12</v>
      </c>
      <c r="F95" s="312"/>
      <c r="G95" s="312"/>
      <c r="H95" s="318">
        <f t="shared" si="12"/>
        <v>0</v>
      </c>
      <c r="I95" s="318">
        <f t="shared" si="13"/>
        <v>0</v>
      </c>
      <c r="J95" s="318">
        <f t="shared" si="14"/>
        <v>0</v>
      </c>
    </row>
    <row r="96" spans="1:10">
      <c r="A96" s="300" t="s">
        <v>743</v>
      </c>
      <c r="B96" s="304" t="s">
        <v>669</v>
      </c>
      <c r="C96" s="316" t="s">
        <v>665</v>
      </c>
      <c r="D96" s="315" t="s">
        <v>664</v>
      </c>
      <c r="E96" s="314">
        <v>1</v>
      </c>
      <c r="F96" s="312"/>
      <c r="G96" s="312"/>
      <c r="H96" s="318">
        <f t="shared" si="12"/>
        <v>0</v>
      </c>
      <c r="I96" s="318">
        <f t="shared" si="13"/>
        <v>0</v>
      </c>
      <c r="J96" s="318">
        <f t="shared" si="14"/>
        <v>0</v>
      </c>
    </row>
    <row r="97" spans="1:10">
      <c r="A97" s="300" t="s">
        <v>742</v>
      </c>
      <c r="B97" s="304" t="s">
        <v>667</v>
      </c>
      <c r="C97" s="316" t="s">
        <v>665</v>
      </c>
      <c r="D97" s="315" t="s">
        <v>664</v>
      </c>
      <c r="E97" s="314">
        <v>1</v>
      </c>
      <c r="F97" s="312"/>
      <c r="G97" s="312"/>
      <c r="H97" s="318">
        <f t="shared" si="12"/>
        <v>0</v>
      </c>
      <c r="I97" s="318">
        <f t="shared" si="13"/>
        <v>0</v>
      </c>
      <c r="J97" s="318">
        <f t="shared" si="14"/>
        <v>0</v>
      </c>
    </row>
    <row r="98" spans="1:10">
      <c r="A98" s="300" t="s">
        <v>741</v>
      </c>
      <c r="B98" s="304" t="s">
        <v>349</v>
      </c>
      <c r="C98" s="316" t="s">
        <v>665</v>
      </c>
      <c r="D98" s="315" t="s">
        <v>664</v>
      </c>
      <c r="E98" s="314">
        <v>1</v>
      </c>
      <c r="F98" s="312"/>
      <c r="G98" s="312"/>
      <c r="H98" s="318">
        <f t="shared" si="12"/>
        <v>0</v>
      </c>
      <c r="I98" s="318">
        <f t="shared" si="13"/>
        <v>0</v>
      </c>
      <c r="J98" s="318">
        <f t="shared" si="14"/>
        <v>0</v>
      </c>
    </row>
    <row r="99" spans="1:10">
      <c r="A99" s="380"/>
      <c r="B99" s="304"/>
      <c r="C99" s="316"/>
      <c r="D99" s="315"/>
      <c r="E99" s="314"/>
      <c r="F99" s="312"/>
      <c r="G99" s="312"/>
      <c r="H99" s="312"/>
      <c r="I99" s="313"/>
      <c r="J99" s="312"/>
    </row>
    <row r="100" spans="1:10">
      <c r="A100" s="335" t="s">
        <v>740</v>
      </c>
      <c r="B100" s="379" t="s">
        <v>662</v>
      </c>
      <c r="C100" s="310"/>
      <c r="D100" s="309"/>
      <c r="E100" s="309"/>
      <c r="F100" s="306"/>
      <c r="G100" s="306"/>
      <c r="H100" s="306"/>
      <c r="I100" s="308"/>
      <c r="J100" s="306">
        <f>SUM(J86:J99)</f>
        <v>0</v>
      </c>
    </row>
    <row r="101" spans="1:10">
      <c r="A101" s="335"/>
      <c r="B101" s="379"/>
      <c r="C101" s="310"/>
      <c r="D101" s="309"/>
      <c r="E101" s="309"/>
      <c r="F101" s="306"/>
      <c r="G101" s="306"/>
      <c r="H101" s="306"/>
      <c r="I101" s="308"/>
      <c r="J101" s="306"/>
    </row>
    <row r="102" spans="1:10">
      <c r="A102" s="335"/>
      <c r="B102" s="379" t="s">
        <v>646</v>
      </c>
      <c r="C102" s="310"/>
      <c r="D102" s="309"/>
      <c r="E102" s="309"/>
      <c r="F102" s="306"/>
      <c r="G102" s="306"/>
      <c r="H102" s="306"/>
      <c r="I102" s="308"/>
      <c r="J102" s="306">
        <f>J21+J30+J45+J58+J70+J82+J100</f>
        <v>0</v>
      </c>
    </row>
    <row r="103" spans="1:10">
      <c r="A103" s="335"/>
      <c r="B103" s="379"/>
      <c r="C103" s="310"/>
      <c r="D103" s="309"/>
      <c r="E103" s="309"/>
      <c r="F103" s="306"/>
      <c r="G103" s="306"/>
      <c r="H103" s="306"/>
      <c r="I103" s="308"/>
      <c r="J103" s="306"/>
    </row>
    <row r="104" spans="1:10" ht="38.25">
      <c r="A104" s="335"/>
      <c r="B104" s="304" t="s">
        <v>661</v>
      </c>
      <c r="C104" s="310"/>
      <c r="D104" s="309"/>
      <c r="E104" s="309"/>
      <c r="F104" s="306"/>
      <c r="G104" s="306"/>
      <c r="H104" s="306"/>
      <c r="I104" s="308"/>
      <c r="J104" s="306"/>
    </row>
    <row r="106" spans="1:10">
      <c r="B106" s="378"/>
    </row>
    <row r="107" spans="1:10">
      <c r="B107" s="378"/>
    </row>
    <row r="108" spans="1:10">
      <c r="B108" s="378"/>
    </row>
    <row r="113" spans="1:13" s="377" customFormat="1">
      <c r="A113" s="300"/>
      <c r="D113" s="302"/>
      <c r="E113" s="302"/>
      <c r="F113" s="302"/>
      <c r="G113" s="302"/>
      <c r="H113" s="302"/>
      <c r="I113" s="302"/>
      <c r="J113" s="302"/>
    </row>
    <row r="114" spans="1:13" s="377" customFormat="1">
      <c r="A114" s="300"/>
      <c r="B114" s="378"/>
      <c r="D114" s="302"/>
      <c r="E114" s="302"/>
      <c r="F114" s="302"/>
      <c r="G114" s="302"/>
      <c r="H114" s="302"/>
      <c r="I114" s="302"/>
      <c r="J114" s="302"/>
      <c r="K114" s="376"/>
      <c r="L114" s="376"/>
      <c r="M114" s="376"/>
    </row>
    <row r="115" spans="1:13" s="377" customFormat="1">
      <c r="A115" s="300"/>
      <c r="B115" s="378"/>
      <c r="D115" s="302"/>
      <c r="E115" s="302"/>
      <c r="F115" s="302"/>
      <c r="G115" s="302"/>
      <c r="H115" s="302"/>
      <c r="I115" s="302"/>
      <c r="J115" s="302"/>
      <c r="K115" s="376"/>
      <c r="L115" s="376"/>
      <c r="M115" s="376"/>
    </row>
    <row r="116" spans="1:13" s="377" customFormat="1">
      <c r="A116" s="300"/>
      <c r="B116" s="378"/>
      <c r="D116" s="302"/>
      <c r="E116" s="302"/>
      <c r="F116" s="302"/>
      <c r="G116" s="302"/>
      <c r="H116" s="302"/>
      <c r="I116" s="302"/>
      <c r="J116" s="302"/>
      <c r="K116" s="376"/>
      <c r="L116" s="376"/>
      <c r="M116" s="376"/>
    </row>
    <row r="117" spans="1:13" s="377" customFormat="1">
      <c r="A117" s="300"/>
      <c r="B117" s="378"/>
      <c r="D117" s="302"/>
      <c r="E117" s="302"/>
      <c r="F117" s="302"/>
      <c r="G117" s="302"/>
      <c r="H117" s="302"/>
      <c r="I117" s="302"/>
      <c r="J117" s="302"/>
      <c r="K117" s="376"/>
      <c r="L117" s="376"/>
      <c r="M117" s="376"/>
    </row>
    <row r="118" spans="1:13" s="377" customFormat="1">
      <c r="A118" s="300"/>
      <c r="B118" s="378"/>
      <c r="D118" s="302"/>
      <c r="E118" s="302"/>
      <c r="F118" s="302"/>
      <c r="G118" s="302"/>
      <c r="H118" s="302"/>
      <c r="I118" s="302"/>
      <c r="J118" s="302"/>
      <c r="K118" s="376"/>
      <c r="L118" s="376"/>
      <c r="M118" s="376"/>
    </row>
    <row r="119" spans="1:13" s="377" customFormat="1">
      <c r="A119" s="300"/>
      <c r="B119" s="378"/>
      <c r="D119" s="302"/>
      <c r="E119" s="302"/>
      <c r="F119" s="302"/>
      <c r="G119" s="302"/>
      <c r="H119" s="302"/>
      <c r="I119" s="302"/>
      <c r="J119" s="302"/>
      <c r="K119" s="376"/>
      <c r="L119" s="376"/>
      <c r="M119" s="376"/>
    </row>
    <row r="120" spans="1:13" s="377" customFormat="1">
      <c r="A120" s="300"/>
      <c r="B120" s="378"/>
      <c r="D120" s="302"/>
      <c r="E120" s="302"/>
      <c r="F120" s="302"/>
      <c r="G120" s="302"/>
      <c r="H120" s="302"/>
      <c r="I120" s="302"/>
      <c r="J120" s="302"/>
      <c r="K120" s="376"/>
      <c r="L120" s="376"/>
      <c r="M120" s="376"/>
    </row>
    <row r="121" spans="1:13" s="377" customFormat="1">
      <c r="A121" s="300"/>
      <c r="B121" s="378"/>
      <c r="D121" s="302"/>
      <c r="E121" s="302"/>
      <c r="F121" s="302"/>
      <c r="G121" s="302"/>
      <c r="H121" s="302"/>
      <c r="I121" s="302"/>
      <c r="J121" s="302"/>
      <c r="K121" s="376"/>
      <c r="L121" s="376"/>
      <c r="M121" s="376"/>
    </row>
    <row r="122" spans="1:13" s="377" customFormat="1">
      <c r="A122" s="300"/>
      <c r="B122" s="378"/>
      <c r="D122" s="302"/>
      <c r="E122" s="302"/>
      <c r="F122" s="302"/>
      <c r="G122" s="302"/>
      <c r="H122" s="302"/>
      <c r="I122" s="302"/>
      <c r="J122" s="302"/>
      <c r="K122" s="376"/>
      <c r="L122" s="376"/>
      <c r="M122" s="376"/>
    </row>
    <row r="123" spans="1:13" s="377" customFormat="1">
      <c r="A123" s="300"/>
      <c r="B123" s="378"/>
      <c r="D123" s="302"/>
      <c r="E123" s="302"/>
      <c r="F123" s="302"/>
      <c r="G123" s="302"/>
      <c r="H123" s="302"/>
      <c r="I123" s="302"/>
      <c r="J123" s="302"/>
      <c r="K123" s="376"/>
      <c r="L123" s="376"/>
      <c r="M123" s="376"/>
    </row>
    <row r="124" spans="1:13" s="377" customFormat="1">
      <c r="A124" s="300"/>
      <c r="B124" s="378"/>
      <c r="D124" s="302"/>
      <c r="E124" s="302"/>
      <c r="F124" s="302"/>
      <c r="G124" s="302"/>
      <c r="H124" s="302"/>
      <c r="I124" s="302"/>
      <c r="J124" s="302"/>
      <c r="K124" s="376"/>
      <c r="L124" s="376"/>
      <c r="M124" s="376"/>
    </row>
    <row r="125" spans="1:13" s="377" customFormat="1">
      <c r="A125" s="300"/>
      <c r="B125" s="378"/>
      <c r="D125" s="302"/>
      <c r="E125" s="302"/>
      <c r="F125" s="302"/>
      <c r="G125" s="302"/>
      <c r="H125" s="302"/>
      <c r="I125" s="302"/>
      <c r="J125" s="302"/>
      <c r="K125" s="376"/>
      <c r="L125" s="376"/>
      <c r="M125" s="376"/>
    </row>
    <row r="126" spans="1:13" s="377" customFormat="1">
      <c r="A126" s="300"/>
      <c r="B126" s="378"/>
      <c r="D126" s="302"/>
      <c r="E126" s="302"/>
      <c r="F126" s="302"/>
      <c r="G126" s="302"/>
      <c r="H126" s="302"/>
      <c r="I126" s="302"/>
      <c r="J126" s="302"/>
      <c r="K126" s="376"/>
      <c r="L126" s="376"/>
      <c r="M126" s="376"/>
    </row>
    <row r="127" spans="1:13" s="377" customFormat="1">
      <c r="A127" s="300"/>
      <c r="B127" s="378"/>
      <c r="D127" s="302"/>
      <c r="E127" s="302"/>
      <c r="F127" s="302"/>
      <c r="G127" s="302"/>
      <c r="H127" s="302"/>
      <c r="I127" s="302"/>
      <c r="J127" s="302"/>
      <c r="K127" s="376"/>
      <c r="L127" s="376"/>
      <c r="M127" s="376"/>
    </row>
    <row r="128" spans="1:13" s="377" customFormat="1">
      <c r="A128" s="300"/>
      <c r="B128" s="378"/>
      <c r="D128" s="302"/>
      <c r="E128" s="302"/>
      <c r="F128" s="302"/>
      <c r="G128" s="302"/>
      <c r="H128" s="302"/>
      <c r="I128" s="302"/>
      <c r="J128" s="302"/>
      <c r="K128" s="376"/>
      <c r="L128" s="376"/>
      <c r="M128" s="376"/>
    </row>
    <row r="129" spans="1:13" s="377" customFormat="1">
      <c r="A129" s="300"/>
      <c r="B129" s="378"/>
      <c r="D129" s="302"/>
      <c r="E129" s="302"/>
      <c r="F129" s="302"/>
      <c r="G129" s="302"/>
      <c r="H129" s="302"/>
      <c r="I129" s="302"/>
      <c r="J129" s="302"/>
      <c r="K129" s="376"/>
      <c r="L129" s="376"/>
      <c r="M129" s="376"/>
    </row>
    <row r="130" spans="1:13" s="377" customFormat="1">
      <c r="A130" s="300"/>
      <c r="B130" s="378"/>
      <c r="D130" s="302"/>
      <c r="E130" s="302"/>
      <c r="F130" s="302"/>
      <c r="G130" s="302"/>
      <c r="H130" s="302"/>
      <c r="I130" s="302"/>
      <c r="J130" s="302"/>
      <c r="K130" s="376"/>
      <c r="L130" s="376"/>
      <c r="M130" s="376"/>
    </row>
    <row r="131" spans="1:13" s="377" customFormat="1">
      <c r="A131" s="300"/>
      <c r="B131" s="378"/>
      <c r="D131" s="302"/>
      <c r="E131" s="302"/>
      <c r="F131" s="302"/>
      <c r="G131" s="302"/>
      <c r="H131" s="302"/>
      <c r="I131" s="302"/>
      <c r="J131" s="302"/>
      <c r="K131" s="376"/>
      <c r="L131" s="376"/>
      <c r="M131" s="376"/>
    </row>
    <row r="132" spans="1:13" s="377" customFormat="1">
      <c r="A132" s="300"/>
      <c r="B132" s="378"/>
      <c r="D132" s="302"/>
      <c r="E132" s="302"/>
      <c r="F132" s="302"/>
      <c r="G132" s="302"/>
      <c r="H132" s="302"/>
      <c r="I132" s="302"/>
      <c r="J132" s="302"/>
      <c r="K132" s="376"/>
      <c r="L132" s="376"/>
      <c r="M132" s="376"/>
    </row>
    <row r="133" spans="1:13" s="377" customFormat="1">
      <c r="A133" s="300"/>
      <c r="B133" s="378"/>
      <c r="D133" s="302"/>
      <c r="E133" s="302"/>
      <c r="F133" s="302"/>
      <c r="G133" s="302"/>
      <c r="H133" s="302"/>
      <c r="I133" s="302"/>
      <c r="J133" s="302"/>
      <c r="K133" s="376"/>
      <c r="L133" s="376"/>
      <c r="M133" s="376"/>
    </row>
    <row r="134" spans="1:13" s="377" customFormat="1">
      <c r="A134" s="300"/>
      <c r="B134" s="378"/>
      <c r="D134" s="302"/>
      <c r="E134" s="302"/>
      <c r="F134" s="302"/>
      <c r="G134" s="302"/>
      <c r="H134" s="302"/>
      <c r="I134" s="302"/>
      <c r="J134" s="302"/>
      <c r="K134" s="376"/>
      <c r="L134" s="376"/>
      <c r="M134" s="376"/>
    </row>
    <row r="135" spans="1:13" s="377" customFormat="1">
      <c r="A135" s="300"/>
      <c r="B135" s="378"/>
      <c r="D135" s="302"/>
      <c r="E135" s="302"/>
      <c r="F135" s="302"/>
      <c r="G135" s="302"/>
      <c r="H135" s="302"/>
      <c r="I135" s="302"/>
      <c r="J135" s="302"/>
      <c r="K135" s="376"/>
      <c r="L135" s="376"/>
      <c r="M135" s="376"/>
    </row>
    <row r="136" spans="1:13" s="377" customFormat="1">
      <c r="A136" s="300"/>
      <c r="B136" s="378"/>
      <c r="D136" s="302"/>
      <c r="E136" s="302"/>
      <c r="F136" s="302"/>
      <c r="G136" s="302"/>
      <c r="H136" s="302"/>
      <c r="I136" s="302"/>
      <c r="J136" s="302"/>
      <c r="K136" s="376"/>
      <c r="L136" s="376"/>
      <c r="M136" s="376"/>
    </row>
    <row r="137" spans="1:13" s="377" customFormat="1">
      <c r="A137" s="300"/>
      <c r="B137" s="378"/>
      <c r="D137" s="302"/>
      <c r="E137" s="302"/>
      <c r="F137" s="302"/>
      <c r="G137" s="302"/>
      <c r="H137" s="302"/>
      <c r="I137" s="302"/>
      <c r="J137" s="302"/>
      <c r="K137" s="376"/>
      <c r="L137" s="376"/>
      <c r="M137" s="376"/>
    </row>
    <row r="138" spans="1:13" s="377" customFormat="1">
      <c r="A138" s="300"/>
      <c r="B138" s="378"/>
      <c r="D138" s="302"/>
      <c r="E138" s="302"/>
      <c r="F138" s="302"/>
      <c r="G138" s="302"/>
      <c r="H138" s="302"/>
      <c r="I138" s="302"/>
      <c r="J138" s="302"/>
      <c r="K138" s="376"/>
      <c r="L138" s="376"/>
      <c r="M138" s="376"/>
    </row>
    <row r="139" spans="1:13" s="377" customFormat="1">
      <c r="A139" s="300"/>
      <c r="B139" s="378"/>
      <c r="D139" s="302"/>
      <c r="E139" s="302"/>
      <c r="F139" s="302"/>
      <c r="G139" s="302"/>
      <c r="H139" s="302"/>
      <c r="I139" s="302"/>
      <c r="J139" s="302"/>
      <c r="K139" s="376"/>
      <c r="L139" s="376"/>
      <c r="M139" s="376"/>
    </row>
    <row r="140" spans="1:13" s="377" customFormat="1">
      <c r="A140" s="300"/>
      <c r="B140" s="378"/>
      <c r="D140" s="302"/>
      <c r="E140" s="302"/>
      <c r="F140" s="302"/>
      <c r="G140" s="302"/>
      <c r="H140" s="302"/>
      <c r="I140" s="302"/>
      <c r="J140" s="302"/>
      <c r="K140" s="376"/>
      <c r="L140" s="376"/>
      <c r="M140" s="376"/>
    </row>
    <row r="141" spans="1:13" s="377" customFormat="1">
      <c r="A141" s="300"/>
      <c r="B141" s="378"/>
      <c r="D141" s="302"/>
      <c r="E141" s="302"/>
      <c r="F141" s="302"/>
      <c r="G141" s="302"/>
      <c r="H141" s="302"/>
      <c r="I141" s="302"/>
      <c r="J141" s="302"/>
      <c r="K141" s="376"/>
      <c r="L141" s="376"/>
      <c r="M141" s="376"/>
    </row>
    <row r="142" spans="1:13" s="377" customFormat="1">
      <c r="A142" s="300"/>
      <c r="B142" s="378"/>
      <c r="D142" s="302"/>
      <c r="E142" s="302"/>
      <c r="F142" s="302"/>
      <c r="G142" s="302"/>
      <c r="H142" s="302"/>
      <c r="I142" s="302"/>
      <c r="J142" s="302"/>
      <c r="K142" s="376"/>
      <c r="L142" s="376"/>
      <c r="M142" s="376"/>
    </row>
    <row r="143" spans="1:13" s="377" customFormat="1">
      <c r="A143" s="300"/>
      <c r="B143" s="378"/>
      <c r="D143" s="302"/>
      <c r="E143" s="302"/>
      <c r="F143" s="302"/>
      <c r="G143" s="302"/>
      <c r="H143" s="302"/>
      <c r="I143" s="302"/>
      <c r="J143" s="302"/>
      <c r="K143" s="376"/>
      <c r="L143" s="376"/>
      <c r="M143" s="376"/>
    </row>
    <row r="144" spans="1:13" s="377" customFormat="1">
      <c r="A144" s="300"/>
      <c r="B144" s="378"/>
      <c r="D144" s="302"/>
      <c r="E144" s="302"/>
      <c r="F144" s="302"/>
      <c r="G144" s="302"/>
      <c r="H144" s="302"/>
      <c r="I144" s="302"/>
      <c r="J144" s="302"/>
      <c r="K144" s="376"/>
      <c r="L144" s="376"/>
      <c r="M144" s="376"/>
    </row>
    <row r="145" spans="1:13" s="377" customFormat="1">
      <c r="A145" s="300"/>
      <c r="B145" s="378"/>
      <c r="D145" s="302"/>
      <c r="E145" s="302"/>
      <c r="F145" s="302"/>
      <c r="G145" s="302"/>
      <c r="H145" s="302"/>
      <c r="I145" s="302"/>
      <c r="J145" s="302"/>
      <c r="K145" s="376"/>
      <c r="L145" s="376"/>
      <c r="M145" s="376"/>
    </row>
    <row r="146" spans="1:13" s="377" customFormat="1">
      <c r="A146" s="300"/>
      <c r="B146" s="378"/>
      <c r="D146" s="302"/>
      <c r="E146" s="302"/>
      <c r="F146" s="302"/>
      <c r="G146" s="302"/>
      <c r="H146" s="302"/>
      <c r="I146" s="302"/>
      <c r="J146" s="302"/>
      <c r="K146" s="376"/>
      <c r="L146" s="376"/>
      <c r="M146" s="376"/>
    </row>
    <row r="147" spans="1:13" s="377" customFormat="1">
      <c r="A147" s="300"/>
      <c r="B147" s="378"/>
      <c r="D147" s="302"/>
      <c r="E147" s="302"/>
      <c r="F147" s="302"/>
      <c r="G147" s="302"/>
      <c r="H147" s="302"/>
      <c r="I147" s="302"/>
      <c r="J147" s="302"/>
      <c r="K147" s="376"/>
      <c r="L147" s="376"/>
      <c r="M147" s="376"/>
    </row>
    <row r="148" spans="1:13" s="377" customFormat="1">
      <c r="A148" s="300"/>
      <c r="B148" s="378"/>
      <c r="D148" s="302"/>
      <c r="E148" s="302"/>
      <c r="F148" s="302"/>
      <c r="G148" s="302"/>
      <c r="H148" s="302"/>
      <c r="I148" s="302"/>
      <c r="J148" s="302"/>
      <c r="K148" s="376"/>
      <c r="L148" s="376"/>
      <c r="M148" s="376"/>
    </row>
    <row r="149" spans="1:13" s="377" customFormat="1">
      <c r="A149" s="300"/>
      <c r="B149" s="378"/>
      <c r="D149" s="302"/>
      <c r="E149" s="302"/>
      <c r="F149" s="302"/>
      <c r="G149" s="302"/>
      <c r="H149" s="302"/>
      <c r="I149" s="302"/>
      <c r="J149" s="302"/>
      <c r="K149" s="376"/>
      <c r="L149" s="376"/>
      <c r="M149" s="376"/>
    </row>
    <row r="150" spans="1:13" s="377" customFormat="1">
      <c r="A150" s="300"/>
      <c r="B150" s="378"/>
      <c r="D150" s="302"/>
      <c r="E150" s="302"/>
      <c r="F150" s="302"/>
      <c r="G150" s="302"/>
      <c r="H150" s="302"/>
      <c r="I150" s="302"/>
      <c r="J150" s="302"/>
      <c r="K150" s="376"/>
      <c r="L150" s="376"/>
      <c r="M150" s="376"/>
    </row>
    <row r="151" spans="1:13" s="377" customFormat="1">
      <c r="A151" s="300"/>
      <c r="B151" s="378"/>
      <c r="D151" s="302"/>
      <c r="E151" s="302"/>
      <c r="F151" s="302"/>
      <c r="G151" s="302"/>
      <c r="H151" s="302"/>
      <c r="I151" s="302"/>
      <c r="J151" s="302"/>
      <c r="K151" s="376"/>
      <c r="L151" s="376"/>
      <c r="M151" s="376"/>
    </row>
    <row r="152" spans="1:13" s="377" customFormat="1">
      <c r="A152" s="300"/>
      <c r="B152" s="378"/>
      <c r="D152" s="302"/>
      <c r="E152" s="302"/>
      <c r="F152" s="302"/>
      <c r="G152" s="302"/>
      <c r="H152" s="302"/>
      <c r="I152" s="302"/>
      <c r="J152" s="302"/>
      <c r="K152" s="376"/>
      <c r="L152" s="376"/>
      <c r="M152" s="376"/>
    </row>
    <row r="153" spans="1:13" s="377" customFormat="1">
      <c r="A153" s="300"/>
      <c r="B153" s="378"/>
      <c r="D153" s="302"/>
      <c r="E153" s="302"/>
      <c r="F153" s="302"/>
      <c r="G153" s="302"/>
      <c r="H153" s="302"/>
      <c r="I153" s="302"/>
      <c r="J153" s="302"/>
      <c r="K153" s="376"/>
      <c r="L153" s="376"/>
      <c r="M153" s="376"/>
    </row>
    <row r="154" spans="1:13" s="377" customFormat="1">
      <c r="A154" s="300"/>
      <c r="B154" s="378"/>
      <c r="D154" s="302"/>
      <c r="E154" s="302"/>
      <c r="F154" s="302"/>
      <c r="G154" s="302"/>
      <c r="H154" s="302"/>
      <c r="I154" s="302"/>
      <c r="J154" s="302"/>
      <c r="K154" s="376"/>
      <c r="L154" s="376"/>
      <c r="M154" s="376"/>
    </row>
    <row r="155" spans="1:13" s="377" customFormat="1">
      <c r="A155" s="300"/>
      <c r="B155" s="378"/>
      <c r="D155" s="302"/>
      <c r="E155" s="302"/>
      <c r="F155" s="302"/>
      <c r="G155" s="302"/>
      <c r="H155" s="302"/>
      <c r="I155" s="302"/>
      <c r="J155" s="302"/>
      <c r="K155" s="376"/>
      <c r="L155" s="376"/>
      <c r="M155" s="376"/>
    </row>
    <row r="156" spans="1:13" s="377" customFormat="1">
      <c r="A156" s="300"/>
      <c r="B156" s="378"/>
      <c r="D156" s="302"/>
      <c r="E156" s="302"/>
      <c r="F156" s="302"/>
      <c r="G156" s="302"/>
      <c r="H156" s="302"/>
      <c r="I156" s="302"/>
      <c r="J156" s="302"/>
      <c r="K156" s="376"/>
      <c r="L156" s="376"/>
      <c r="M156" s="376"/>
    </row>
    <row r="157" spans="1:13" s="377" customFormat="1">
      <c r="A157" s="300"/>
      <c r="B157" s="378"/>
      <c r="D157" s="302"/>
      <c r="E157" s="302"/>
      <c r="F157" s="302"/>
      <c r="G157" s="302"/>
      <c r="H157" s="302"/>
      <c r="I157" s="302"/>
      <c r="J157" s="302"/>
      <c r="K157" s="376"/>
      <c r="L157" s="376"/>
      <c r="M157" s="376"/>
    </row>
    <row r="158" spans="1:13" s="377" customFormat="1">
      <c r="A158" s="300"/>
      <c r="B158" s="378"/>
      <c r="D158" s="302"/>
      <c r="E158" s="302"/>
      <c r="F158" s="302"/>
      <c r="G158" s="302"/>
      <c r="H158" s="302"/>
      <c r="I158" s="302"/>
      <c r="J158" s="302"/>
      <c r="K158" s="376"/>
      <c r="L158" s="376"/>
      <c r="M158" s="376"/>
    </row>
  </sheetData>
  <printOptions gridLines="1"/>
  <pageMargins left="0.70866141732283472" right="0.70866141732283472" top="0.78740157480314965" bottom="0.78740157480314965" header="0.31496062992125984" footer="0.31496062992125984"/>
  <pageSetup paperSize="9" scale="61" firstPageNumber="2" orientation="landscape" useFirstPageNumber="1" r:id="rId1"/>
  <headerFooter>
    <oddHeader>&amp;LREKONSTRUKCE KLIMATIZACE OBJEKTU Q, VĚTEV c1MENDELOVA UNIVERZITA V BRNĚ&amp;R&amp;"-,Obyčejné"&amp;11D1.4.4-Měření a regulace</oddHeader>
    <oddFooter>&amp;L&amp;11Název:&amp;10&amp;12ROZPOČET&amp;C&amp;"-,Obyčejné"&amp;11Strana &amp;P ze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A1:O64"/>
  <sheetViews>
    <sheetView showGridLines="0" topLeftCell="B4" zoomScaleNormal="100" zoomScaleSheetLayoutView="75" workbookViewId="0">
      <selection activeCell="B1" sqref="B1:J1"/>
    </sheetView>
  </sheetViews>
  <sheetFormatPr defaultColWidth="9" defaultRowHeight="12.75"/>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9" customWidth="1"/>
    <col min="8" max="8" width="12.7109375" customWidth="1"/>
    <col min="9" max="9" width="13" style="19" customWidth="1"/>
    <col min="10" max="10" width="6.7109375" style="19" customWidth="1"/>
    <col min="11" max="11" width="4.28515625" customWidth="1"/>
    <col min="12" max="15" width="10.7109375" customWidth="1"/>
  </cols>
  <sheetData>
    <row r="1" spans="1:15" ht="33.75" customHeight="1">
      <c r="A1" s="147" t="s">
        <v>86</v>
      </c>
      <c r="B1" s="447" t="s">
        <v>85</v>
      </c>
      <c r="C1" s="448"/>
      <c r="D1" s="448"/>
      <c r="E1" s="448"/>
      <c r="F1" s="448"/>
      <c r="G1" s="448"/>
      <c r="H1" s="448"/>
      <c r="I1" s="448"/>
      <c r="J1" s="449"/>
    </row>
    <row r="2" spans="1:15" ht="36" customHeight="1">
      <c r="A2" s="71"/>
      <c r="B2" s="146" t="s">
        <v>84</v>
      </c>
      <c r="C2" s="142"/>
      <c r="D2" s="145" t="s">
        <v>83</v>
      </c>
      <c r="E2" s="450" t="s">
        <v>82</v>
      </c>
      <c r="F2" s="451"/>
      <c r="G2" s="451"/>
      <c r="H2" s="451"/>
      <c r="I2" s="451"/>
      <c r="J2" s="452"/>
      <c r="O2" s="144"/>
    </row>
    <row r="3" spans="1:15" ht="27" customHeight="1">
      <c r="A3" s="71"/>
      <c r="B3" s="143" t="s">
        <v>81</v>
      </c>
      <c r="C3" s="142"/>
      <c r="D3" s="141" t="s">
        <v>55</v>
      </c>
      <c r="E3" s="453" t="s">
        <v>54</v>
      </c>
      <c r="F3" s="454"/>
      <c r="G3" s="454"/>
      <c r="H3" s="454"/>
      <c r="I3" s="454"/>
      <c r="J3" s="455"/>
    </row>
    <row r="4" spans="1:15" ht="23.25" customHeight="1">
      <c r="A4" s="140">
        <v>2625</v>
      </c>
      <c r="B4" s="139" t="s">
        <v>80</v>
      </c>
      <c r="C4" s="138"/>
      <c r="D4" s="137" t="s">
        <v>53</v>
      </c>
      <c r="E4" s="456" t="s">
        <v>52</v>
      </c>
      <c r="F4" s="457"/>
      <c r="G4" s="457"/>
      <c r="H4" s="457"/>
      <c r="I4" s="457"/>
      <c r="J4" s="458"/>
    </row>
    <row r="5" spans="1:15" ht="24" customHeight="1">
      <c r="A5" s="71"/>
      <c r="B5" s="129" t="s">
        <v>79</v>
      </c>
      <c r="C5" s="70"/>
      <c r="D5" s="133"/>
      <c r="E5" s="127"/>
      <c r="F5" s="127"/>
      <c r="G5" s="127"/>
      <c r="H5" s="126" t="s">
        <v>76</v>
      </c>
      <c r="I5" s="133"/>
      <c r="J5" s="125"/>
    </row>
    <row r="6" spans="1:15" ht="15.75" customHeight="1">
      <c r="A6" s="71"/>
      <c r="B6" s="128"/>
      <c r="C6" s="127"/>
      <c r="D6" s="133"/>
      <c r="E6" s="127"/>
      <c r="F6" s="127"/>
      <c r="G6" s="127"/>
      <c r="H6" s="126" t="s">
        <v>75</v>
      </c>
      <c r="I6" s="133"/>
      <c r="J6" s="125"/>
    </row>
    <row r="7" spans="1:15" ht="15.75" customHeight="1">
      <c r="A7" s="71"/>
      <c r="B7" s="124"/>
      <c r="C7" s="123"/>
      <c r="D7" s="136"/>
      <c r="E7" s="121"/>
      <c r="F7" s="121"/>
      <c r="G7" s="121"/>
      <c r="H7" s="135"/>
      <c r="I7" s="121"/>
      <c r="J7" s="120"/>
    </row>
    <row r="8" spans="1:15" ht="24" hidden="1" customHeight="1">
      <c r="A8" s="71"/>
      <c r="B8" s="129" t="s">
        <v>78</v>
      </c>
      <c r="C8" s="70"/>
      <c r="D8" s="134"/>
      <c r="E8" s="70"/>
      <c r="F8" s="70"/>
      <c r="G8" s="68"/>
      <c r="H8" s="126" t="s">
        <v>76</v>
      </c>
      <c r="I8" s="133"/>
      <c r="J8" s="125"/>
    </row>
    <row r="9" spans="1:15" ht="15.75" hidden="1" customHeight="1">
      <c r="A9" s="71"/>
      <c r="B9" s="71"/>
      <c r="C9" s="70"/>
      <c r="D9" s="134"/>
      <c r="E9" s="70"/>
      <c r="F9" s="70"/>
      <c r="G9" s="68"/>
      <c r="H9" s="126" t="s">
        <v>75</v>
      </c>
      <c r="I9" s="133"/>
      <c r="J9" s="125"/>
    </row>
    <row r="10" spans="1:15" ht="15.75" hidden="1" customHeight="1">
      <c r="A10" s="71"/>
      <c r="B10" s="113"/>
      <c r="C10" s="123"/>
      <c r="D10" s="132"/>
      <c r="E10" s="131"/>
      <c r="F10" s="131"/>
      <c r="G10" s="111"/>
      <c r="H10" s="111"/>
      <c r="I10" s="130"/>
      <c r="J10" s="120"/>
    </row>
    <row r="11" spans="1:15" ht="24" customHeight="1">
      <c r="A11" s="71"/>
      <c r="B11" s="129" t="s">
        <v>77</v>
      </c>
      <c r="C11" s="70"/>
      <c r="D11" s="459"/>
      <c r="E11" s="459"/>
      <c r="F11" s="459"/>
      <c r="G11" s="459"/>
      <c r="H11" s="126" t="s">
        <v>76</v>
      </c>
      <c r="I11" s="412"/>
      <c r="J11" s="125"/>
    </row>
    <row r="12" spans="1:15" ht="15.75" customHeight="1">
      <c r="A12" s="71"/>
      <c r="B12" s="128"/>
      <c r="C12" s="127"/>
      <c r="D12" s="460"/>
      <c r="E12" s="460"/>
      <c r="F12" s="460"/>
      <c r="G12" s="460"/>
      <c r="H12" s="126" t="s">
        <v>75</v>
      </c>
      <c r="I12" s="412"/>
      <c r="J12" s="125"/>
    </row>
    <row r="13" spans="1:15" ht="15.75" customHeight="1">
      <c r="A13" s="71"/>
      <c r="B13" s="124"/>
      <c r="C13" s="123"/>
      <c r="D13" s="411"/>
      <c r="E13" s="442"/>
      <c r="F13" s="443"/>
      <c r="G13" s="443"/>
      <c r="H13" s="122"/>
      <c r="I13" s="121"/>
      <c r="J13" s="120"/>
    </row>
    <row r="14" spans="1:15" ht="24" hidden="1" customHeight="1">
      <c r="A14" s="71"/>
      <c r="B14" s="119" t="s">
        <v>16</v>
      </c>
      <c r="C14" s="118"/>
      <c r="D14" s="117"/>
      <c r="E14" s="115"/>
      <c r="F14" s="115"/>
      <c r="G14" s="115"/>
      <c r="H14" s="116"/>
      <c r="I14" s="115"/>
      <c r="J14" s="114"/>
    </row>
    <row r="15" spans="1:15" ht="32.25" customHeight="1">
      <c r="A15" s="71"/>
      <c r="B15" s="113" t="s">
        <v>74</v>
      </c>
      <c r="C15" s="112"/>
      <c r="D15" s="111"/>
      <c r="E15" s="444"/>
      <c r="F15" s="444"/>
      <c r="G15" s="445"/>
      <c r="H15" s="445"/>
      <c r="I15" s="445" t="s">
        <v>46</v>
      </c>
      <c r="J15" s="446"/>
    </row>
    <row r="16" spans="1:15" ht="23.25" customHeight="1">
      <c r="A16" s="110" t="s">
        <v>28</v>
      </c>
      <c r="B16" s="103" t="s">
        <v>28</v>
      </c>
      <c r="C16" s="102"/>
      <c r="D16" s="101"/>
      <c r="E16" s="439"/>
      <c r="F16" s="440"/>
      <c r="G16" s="439"/>
      <c r="H16" s="440"/>
      <c r="I16" s="439">
        <f>SUMIF(F49:F60,A16,I49:I60)+SUMIF(F49:F60,"PSU",I49:I60)</f>
        <v>0</v>
      </c>
      <c r="J16" s="441"/>
    </row>
    <row r="17" spans="1:10" ht="23.25" customHeight="1">
      <c r="A17" s="110" t="s">
        <v>23</v>
      </c>
      <c r="B17" s="103" t="s">
        <v>23</v>
      </c>
      <c r="C17" s="102"/>
      <c r="D17" s="101"/>
      <c r="E17" s="439"/>
      <c r="F17" s="440"/>
      <c r="G17" s="439"/>
      <c r="H17" s="440"/>
      <c r="I17" s="439">
        <f>SUMIF(F49:F60,A17,I49:I60)</f>
        <v>0</v>
      </c>
      <c r="J17" s="441"/>
    </row>
    <row r="18" spans="1:10" ht="23.25" customHeight="1">
      <c r="A18" s="110" t="s">
        <v>73</v>
      </c>
      <c r="B18" s="103" t="s">
        <v>73</v>
      </c>
      <c r="C18" s="102"/>
      <c r="D18" s="101"/>
      <c r="E18" s="439"/>
      <c r="F18" s="440"/>
      <c r="G18" s="439"/>
      <c r="H18" s="440"/>
      <c r="I18" s="439">
        <f>SUMIF(F49:F60,A18,I49:I60)</f>
        <v>0</v>
      </c>
      <c r="J18" s="441"/>
    </row>
    <row r="19" spans="1:10" ht="23.25" customHeight="1">
      <c r="A19" s="110" t="s">
        <v>18</v>
      </c>
      <c r="B19" s="103" t="s">
        <v>19</v>
      </c>
      <c r="C19" s="102"/>
      <c r="D19" s="101"/>
      <c r="E19" s="439"/>
      <c r="F19" s="440"/>
      <c r="G19" s="439"/>
      <c r="H19" s="440"/>
      <c r="I19" s="439">
        <f>SUMIF(F49:F60,A19,I49:I60)</f>
        <v>0</v>
      </c>
      <c r="J19" s="441"/>
    </row>
    <row r="20" spans="1:10" ht="23.25" customHeight="1">
      <c r="A20" s="110" t="s">
        <v>72</v>
      </c>
      <c r="B20" s="103" t="s">
        <v>71</v>
      </c>
      <c r="C20" s="102"/>
      <c r="D20" s="101"/>
      <c r="E20" s="439"/>
      <c r="F20" s="440"/>
      <c r="G20" s="439"/>
      <c r="H20" s="440"/>
      <c r="I20" s="439">
        <f>SUMIF(F49:F60,A20,I49:I60)</f>
        <v>0</v>
      </c>
      <c r="J20" s="441"/>
    </row>
    <row r="21" spans="1:10" ht="23.25" customHeight="1">
      <c r="A21" s="71"/>
      <c r="B21" s="109" t="s">
        <v>46</v>
      </c>
      <c r="C21" s="108"/>
      <c r="D21" s="107"/>
      <c r="E21" s="432"/>
      <c r="F21" s="433"/>
      <c r="G21" s="432"/>
      <c r="H21" s="433"/>
      <c r="I21" s="432">
        <f>SUM(I16:J20)</f>
        <v>0</v>
      </c>
      <c r="J21" s="434"/>
    </row>
    <row r="22" spans="1:10" ht="33" customHeight="1">
      <c r="A22" s="71"/>
      <c r="B22" s="106" t="s">
        <v>70</v>
      </c>
      <c r="C22" s="102"/>
      <c r="D22" s="101"/>
      <c r="E22" s="105"/>
      <c r="F22" s="99"/>
      <c r="G22" s="104"/>
      <c r="H22" s="104"/>
      <c r="I22" s="104"/>
      <c r="J22" s="98"/>
    </row>
    <row r="23" spans="1:10" ht="23.25" customHeight="1">
      <c r="A23" s="71">
        <f>ZakladDPHSni*SazbaDPH1/100</f>
        <v>0</v>
      </c>
      <c r="B23" s="103" t="s">
        <v>69</v>
      </c>
      <c r="C23" s="102"/>
      <c r="D23" s="101"/>
      <c r="E23" s="100">
        <v>15</v>
      </c>
      <c r="F23" s="99" t="s">
        <v>45</v>
      </c>
      <c r="G23" s="435">
        <f>ZakladDPHSniVypocet</f>
        <v>0</v>
      </c>
      <c r="H23" s="436"/>
      <c r="I23" s="436"/>
      <c r="J23" s="98" t="str">
        <f t="shared" ref="J23:J28" si="0">Mena</f>
        <v>CZK</v>
      </c>
    </row>
    <row r="24" spans="1:10" ht="23.25" customHeight="1">
      <c r="A24" s="71">
        <f>(A23-INT(A23))*100</f>
        <v>0</v>
      </c>
      <c r="B24" s="103" t="s">
        <v>68</v>
      </c>
      <c r="C24" s="102"/>
      <c r="D24" s="101"/>
      <c r="E24" s="100">
        <f>SazbaDPH1</f>
        <v>15</v>
      </c>
      <c r="F24" s="99" t="s">
        <v>45</v>
      </c>
      <c r="G24" s="437">
        <f>IF(A24&gt;50, ROUNDUP(A23, 0), ROUNDDOWN(A23, 0))</f>
        <v>0</v>
      </c>
      <c r="H24" s="438"/>
      <c r="I24" s="438"/>
      <c r="J24" s="98" t="str">
        <f t="shared" si="0"/>
        <v>CZK</v>
      </c>
    </row>
    <row r="25" spans="1:10" ht="23.25" customHeight="1">
      <c r="A25" s="71">
        <f>ZakladDPHZakl*SazbaDPH2/100</f>
        <v>0</v>
      </c>
      <c r="B25" s="103" t="s">
        <v>67</v>
      </c>
      <c r="C25" s="102"/>
      <c r="D25" s="101"/>
      <c r="E25" s="100">
        <v>21</v>
      </c>
      <c r="F25" s="99" t="s">
        <v>45</v>
      </c>
      <c r="G25" s="435">
        <f>ZakladDPHZaklVypocet</f>
        <v>0</v>
      </c>
      <c r="H25" s="436"/>
      <c r="I25" s="436"/>
      <c r="J25" s="98" t="str">
        <f t="shared" si="0"/>
        <v>CZK</v>
      </c>
    </row>
    <row r="26" spans="1:10" ht="23.25" customHeight="1">
      <c r="A26" s="71">
        <f>(A25-INT(A25))*100</f>
        <v>0</v>
      </c>
      <c r="B26" s="97" t="s">
        <v>66</v>
      </c>
      <c r="C26" s="96"/>
      <c r="D26" s="95"/>
      <c r="E26" s="94">
        <f>SazbaDPH2</f>
        <v>21</v>
      </c>
      <c r="F26" s="93" t="s">
        <v>45</v>
      </c>
      <c r="G26" s="425">
        <f>IF(A26&gt;50, ROUNDUP(A25, 0), ROUNDDOWN(A25, 0))</f>
        <v>0</v>
      </c>
      <c r="H26" s="426"/>
      <c r="I26" s="426"/>
      <c r="J26" s="92" t="str">
        <f t="shared" si="0"/>
        <v>CZK</v>
      </c>
    </row>
    <row r="27" spans="1:10" ht="23.25" customHeight="1" thickBot="1">
      <c r="A27" s="71">
        <f>ZakladDPHSni+DPHSni+ZakladDPHZakl+DPHZakl</f>
        <v>0</v>
      </c>
      <c r="B27" s="91" t="s">
        <v>65</v>
      </c>
      <c r="C27" s="89"/>
      <c r="D27" s="90"/>
      <c r="E27" s="89"/>
      <c r="F27" s="88"/>
      <c r="G27" s="427">
        <f>CenaCelkem-(ZakladDPHSni+DPHSni+ZakladDPHZakl+DPHZakl)</f>
        <v>0</v>
      </c>
      <c r="H27" s="427"/>
      <c r="I27" s="427"/>
      <c r="J27" s="87" t="str">
        <f t="shared" si="0"/>
        <v>CZK</v>
      </c>
    </row>
    <row r="28" spans="1:10" ht="27.75" hidden="1" customHeight="1" thickBot="1">
      <c r="A28" s="71"/>
      <c r="B28" s="82" t="s">
        <v>64</v>
      </c>
      <c r="C28" s="86"/>
      <c r="D28" s="86"/>
      <c r="E28" s="85"/>
      <c r="F28" s="84"/>
      <c r="G28" s="428">
        <f>ZakladDPHSniVypocet+ZakladDPHZaklVypocet</f>
        <v>0</v>
      </c>
      <c r="H28" s="428"/>
      <c r="I28" s="428"/>
      <c r="J28" s="83" t="str">
        <f t="shared" si="0"/>
        <v>CZK</v>
      </c>
    </row>
    <row r="29" spans="1:10" ht="27.75" customHeight="1" thickBot="1">
      <c r="A29" s="71">
        <f>(A27-INT(A27))*100</f>
        <v>0</v>
      </c>
      <c r="B29" s="82" t="s">
        <v>63</v>
      </c>
      <c r="C29" s="81"/>
      <c r="D29" s="81"/>
      <c r="E29" s="81"/>
      <c r="F29" s="81"/>
      <c r="G29" s="429">
        <f>IF(A29&gt;50, ROUNDUP(A27, 0), ROUNDDOWN(A27, 0))</f>
        <v>0</v>
      </c>
      <c r="H29" s="429"/>
      <c r="I29" s="429"/>
      <c r="J29" s="80" t="s">
        <v>832</v>
      </c>
    </row>
    <row r="30" spans="1:10" ht="12.75" customHeight="1">
      <c r="A30" s="71"/>
      <c r="B30" s="71"/>
      <c r="C30" s="70"/>
      <c r="D30" s="70"/>
      <c r="E30" s="70"/>
      <c r="F30" s="70"/>
      <c r="G30" s="68"/>
      <c r="H30" s="70"/>
      <c r="I30" s="68"/>
      <c r="J30" s="67"/>
    </row>
    <row r="31" spans="1:10" ht="30" customHeight="1">
      <c r="A31" s="71"/>
      <c r="B31" s="71"/>
      <c r="C31" s="70"/>
      <c r="D31" s="70"/>
      <c r="E31" s="70"/>
      <c r="F31" s="70"/>
      <c r="G31" s="68"/>
      <c r="H31" s="70"/>
      <c r="I31" s="68"/>
      <c r="J31" s="67"/>
    </row>
    <row r="32" spans="1:10" ht="18.75" customHeight="1">
      <c r="A32" s="71"/>
      <c r="B32" s="79"/>
      <c r="C32" s="78" t="s">
        <v>833</v>
      </c>
      <c r="D32" s="76"/>
      <c r="E32" s="76"/>
      <c r="F32" s="78" t="s">
        <v>62</v>
      </c>
      <c r="G32" s="76"/>
      <c r="H32" s="77">
        <f ca="1">TODAY()</f>
        <v>43990</v>
      </c>
      <c r="I32" s="76"/>
      <c r="J32" s="67"/>
    </row>
    <row r="33" spans="1:10" ht="47.25" customHeight="1">
      <c r="A33" s="71"/>
      <c r="B33" s="71"/>
      <c r="C33" s="70"/>
      <c r="D33" s="70"/>
      <c r="E33" s="70"/>
      <c r="F33" s="70"/>
      <c r="G33" s="68"/>
      <c r="H33" s="70"/>
      <c r="I33" s="68"/>
      <c r="J33" s="67"/>
    </row>
    <row r="34" spans="1:10" s="72" customFormat="1" ht="18.75" customHeight="1">
      <c r="A34" s="75"/>
      <c r="B34" s="75"/>
      <c r="C34" s="74"/>
      <c r="D34" s="430"/>
      <c r="E34" s="431"/>
      <c r="F34" s="74"/>
      <c r="G34" s="430"/>
      <c r="H34" s="431"/>
      <c r="I34" s="431"/>
      <c r="J34" s="73"/>
    </row>
    <row r="35" spans="1:10" ht="12.75" customHeight="1">
      <c r="A35" s="71"/>
      <c r="B35" s="71"/>
      <c r="C35" s="70"/>
      <c r="D35" s="417" t="s">
        <v>61</v>
      </c>
      <c r="E35" s="417"/>
      <c r="F35" s="70"/>
      <c r="G35" s="68"/>
      <c r="H35" s="69" t="s">
        <v>60</v>
      </c>
      <c r="I35" s="68"/>
      <c r="J35" s="67"/>
    </row>
    <row r="36" spans="1:10" ht="13.5" customHeight="1" thickBot="1">
      <c r="A36" s="66"/>
      <c r="B36" s="66"/>
      <c r="C36" s="65"/>
      <c r="D36" s="65"/>
      <c r="E36" s="65"/>
      <c r="F36" s="65"/>
      <c r="G36" s="64"/>
      <c r="H36" s="65"/>
      <c r="I36" s="64"/>
      <c r="J36" s="63"/>
    </row>
    <row r="37" spans="1:10" ht="27" hidden="1" customHeight="1">
      <c r="B37" s="62" t="s">
        <v>59</v>
      </c>
      <c r="C37" s="60"/>
      <c r="D37" s="60"/>
      <c r="E37" s="60"/>
      <c r="F37" s="61"/>
      <c r="G37" s="61"/>
      <c r="H37" s="61"/>
      <c r="I37" s="61"/>
      <c r="J37" s="60"/>
    </row>
    <row r="38" spans="1:10" ht="25.5" hidden="1" customHeight="1">
      <c r="A38" s="42" t="s">
        <v>58</v>
      </c>
      <c r="B38" s="59" t="s">
        <v>49</v>
      </c>
      <c r="C38" s="58" t="s">
        <v>48</v>
      </c>
      <c r="D38" s="57"/>
      <c r="E38" s="57"/>
      <c r="F38" s="56" t="str">
        <f>B23</f>
        <v>Základ pro sníženou DPH</v>
      </c>
      <c r="G38" s="56" t="str">
        <f>B25</f>
        <v>Základ pro základní DPH</v>
      </c>
      <c r="H38" s="55" t="s">
        <v>57</v>
      </c>
      <c r="I38" s="55" t="s">
        <v>17</v>
      </c>
      <c r="J38" s="54" t="s">
        <v>45</v>
      </c>
    </row>
    <row r="39" spans="1:10" ht="25.5" hidden="1" customHeight="1">
      <c r="A39" s="42">
        <v>1</v>
      </c>
      <c r="B39" s="53" t="s">
        <v>56</v>
      </c>
      <c r="C39" s="418"/>
      <c r="D39" s="419"/>
      <c r="E39" s="419"/>
      <c r="F39" s="52">
        <f>SA102_Slepy_rozpocet!AE290</f>
        <v>0</v>
      </c>
      <c r="G39" s="51">
        <f>SA102_Slepy_rozpocet!AF290</f>
        <v>0</v>
      </c>
      <c r="H39" s="44">
        <f>(F39*SazbaDPH1/100)+(G39*SazbaDPH2/100)</f>
        <v>0</v>
      </c>
      <c r="I39" s="44">
        <f>F39+G39+H39</f>
        <v>0</v>
      </c>
      <c r="J39" s="43" t="str">
        <f>IF(CenaCelkemVypocet=0,"",I39/CenaCelkemVypocet*100)</f>
        <v/>
      </c>
    </row>
    <row r="40" spans="1:10" ht="25.5" hidden="1" customHeight="1">
      <c r="A40" s="42">
        <v>2</v>
      </c>
      <c r="B40" s="50" t="s">
        <v>55</v>
      </c>
      <c r="C40" s="420" t="s">
        <v>54</v>
      </c>
      <c r="D40" s="421"/>
      <c r="E40" s="421"/>
      <c r="F40" s="49">
        <f>SA102_Slepy_rozpocet!AE290</f>
        <v>0</v>
      </c>
      <c r="G40" s="48">
        <f>SA102_Slepy_rozpocet!AF290</f>
        <v>0</v>
      </c>
      <c r="H40" s="48">
        <f>(F40*SazbaDPH1/100)+(G40*SazbaDPH2/100)</f>
        <v>0</v>
      </c>
      <c r="I40" s="48">
        <f>F40+G40+H40</f>
        <v>0</v>
      </c>
      <c r="J40" s="47" t="str">
        <f>IF(CenaCelkemVypocet=0,"",I40/CenaCelkemVypocet*100)</f>
        <v/>
      </c>
    </row>
    <row r="41" spans="1:10" ht="25.5" hidden="1" customHeight="1">
      <c r="A41" s="42">
        <v>3</v>
      </c>
      <c r="B41" s="46" t="s">
        <v>53</v>
      </c>
      <c r="C41" s="418" t="s">
        <v>52</v>
      </c>
      <c r="D41" s="419"/>
      <c r="E41" s="419"/>
      <c r="F41" s="45">
        <f>SA102_Slepy_rozpocet!AE290</f>
        <v>0</v>
      </c>
      <c r="G41" s="44">
        <f>SA102_Slepy_rozpocet!AF290</f>
        <v>0</v>
      </c>
      <c r="H41" s="44">
        <f>(F41*SazbaDPH1/100)+(G41*SazbaDPH2/100)</f>
        <v>0</v>
      </c>
      <c r="I41" s="44">
        <f>F41+G41+H41</f>
        <v>0</v>
      </c>
      <c r="J41" s="43" t="str">
        <f>IF(CenaCelkemVypocet=0,"",I41/CenaCelkemVypocet*100)</f>
        <v/>
      </c>
    </row>
    <row r="42" spans="1:10" ht="25.5" hidden="1" customHeight="1">
      <c r="A42" s="42"/>
      <c r="B42" s="422" t="s">
        <v>51</v>
      </c>
      <c r="C42" s="423"/>
      <c r="D42" s="423"/>
      <c r="E42" s="424"/>
      <c r="F42" s="41">
        <f>SUMIF(A39:A41,"=1",F39:F41)</f>
        <v>0</v>
      </c>
      <c r="G42" s="40">
        <f>SUMIF(A39:A41,"=1",G39:G41)</f>
        <v>0</v>
      </c>
      <c r="H42" s="40">
        <f>SUMIF(A39:A41,"=1",H39:H41)</f>
        <v>0</v>
      </c>
      <c r="I42" s="40">
        <f>SUMIF(A39:A41,"=1",I39:I41)</f>
        <v>0</v>
      </c>
      <c r="J42" s="39">
        <f>SUMIF(A39:A41,"=1",J39:J41)</f>
        <v>0</v>
      </c>
    </row>
    <row r="46" spans="1:10" ht="15.75">
      <c r="B46" s="38" t="s">
        <v>50</v>
      </c>
    </row>
    <row r="48" spans="1:10" ht="25.5" customHeight="1">
      <c r="A48" s="37"/>
      <c r="B48" s="36" t="s">
        <v>49</v>
      </c>
      <c r="C48" s="36" t="s">
        <v>48</v>
      </c>
      <c r="D48" s="35"/>
      <c r="E48" s="35"/>
      <c r="F48" s="34" t="s">
        <v>47</v>
      </c>
      <c r="G48" s="34"/>
      <c r="H48" s="34"/>
      <c r="I48" s="34" t="s">
        <v>46</v>
      </c>
      <c r="J48" s="34" t="s">
        <v>45</v>
      </c>
    </row>
    <row r="49" spans="1:10" ht="25.5" customHeight="1">
      <c r="A49" s="33"/>
      <c r="B49" s="32" t="s">
        <v>44</v>
      </c>
      <c r="C49" s="415" t="s">
        <v>43</v>
      </c>
      <c r="D49" s="416"/>
      <c r="E49" s="416"/>
      <c r="F49" s="31" t="s">
        <v>28</v>
      </c>
      <c r="G49" s="30"/>
      <c r="H49" s="30"/>
      <c r="I49" s="30">
        <f>SA102_Slepy_rozpocet!G8</f>
        <v>0</v>
      </c>
      <c r="J49" s="29" t="str">
        <f>IF(I61=0,"",I49/I61*100)</f>
        <v/>
      </c>
    </row>
    <row r="50" spans="1:10" ht="25.5" customHeight="1">
      <c r="A50" s="33"/>
      <c r="B50" s="32" t="s">
        <v>42</v>
      </c>
      <c r="C50" s="415" t="s">
        <v>41</v>
      </c>
      <c r="D50" s="416"/>
      <c r="E50" s="416"/>
      <c r="F50" s="31" t="s">
        <v>28</v>
      </c>
      <c r="G50" s="30"/>
      <c r="H50" s="30"/>
      <c r="I50" s="30">
        <f>SA102_Slepy_rozpocet!G63</f>
        <v>0</v>
      </c>
      <c r="J50" s="29" t="str">
        <f>IF(I61=0,"",I50/I61*100)</f>
        <v/>
      </c>
    </row>
    <row r="51" spans="1:10" ht="25.5" customHeight="1">
      <c r="A51" s="33"/>
      <c r="B51" s="32" t="s">
        <v>40</v>
      </c>
      <c r="C51" s="415" t="s">
        <v>39</v>
      </c>
      <c r="D51" s="416"/>
      <c r="E51" s="416"/>
      <c r="F51" s="31" t="s">
        <v>28</v>
      </c>
      <c r="G51" s="30"/>
      <c r="H51" s="30"/>
      <c r="I51" s="30">
        <f>SA102_Slepy_rozpocet!G88</f>
        <v>0</v>
      </c>
      <c r="J51" s="29" t="str">
        <f>IF(I61=0,"",I51/I61*100)</f>
        <v/>
      </c>
    </row>
    <row r="52" spans="1:10" ht="25.5" customHeight="1">
      <c r="A52" s="33"/>
      <c r="B52" s="32" t="s">
        <v>38</v>
      </c>
      <c r="C52" s="415" t="s">
        <v>37</v>
      </c>
      <c r="D52" s="416"/>
      <c r="E52" s="416"/>
      <c r="F52" s="31" t="s">
        <v>28</v>
      </c>
      <c r="G52" s="30"/>
      <c r="H52" s="30"/>
      <c r="I52" s="30">
        <f>SA102_Slepy_rozpocet!G93</f>
        <v>0</v>
      </c>
      <c r="J52" s="29" t="str">
        <f>IF(I61=0,"",I52/I61*100)</f>
        <v/>
      </c>
    </row>
    <row r="53" spans="1:10" ht="25.5" customHeight="1">
      <c r="A53" s="33"/>
      <c r="B53" s="32" t="s">
        <v>36</v>
      </c>
      <c r="C53" s="415" t="s">
        <v>35</v>
      </c>
      <c r="D53" s="416"/>
      <c r="E53" s="416"/>
      <c r="F53" s="31" t="s">
        <v>28</v>
      </c>
      <c r="G53" s="30"/>
      <c r="H53" s="30"/>
      <c r="I53" s="30">
        <f>SA102_Slepy_rozpocet!G99</f>
        <v>0</v>
      </c>
      <c r="J53" s="29" t="str">
        <f>IF(I61=0,"",I53/I61*100)</f>
        <v/>
      </c>
    </row>
    <row r="54" spans="1:10" ht="25.5" customHeight="1">
      <c r="A54" s="33"/>
      <c r="B54" s="32" t="s">
        <v>34</v>
      </c>
      <c r="C54" s="415" t="s">
        <v>33</v>
      </c>
      <c r="D54" s="416"/>
      <c r="E54" s="416"/>
      <c r="F54" s="31" t="s">
        <v>28</v>
      </c>
      <c r="G54" s="30"/>
      <c r="H54" s="30"/>
      <c r="I54" s="30">
        <f>SA102_Slepy_rozpocet!G121</f>
        <v>0</v>
      </c>
      <c r="J54" s="29" t="str">
        <f>IF(I61=0,"",I54/I61*100)</f>
        <v/>
      </c>
    </row>
    <row r="55" spans="1:10" ht="25.5" customHeight="1">
      <c r="A55" s="33"/>
      <c r="B55" s="32" t="s">
        <v>32</v>
      </c>
      <c r="C55" s="415" t="s">
        <v>31</v>
      </c>
      <c r="D55" s="416"/>
      <c r="E55" s="416"/>
      <c r="F55" s="31" t="s">
        <v>28</v>
      </c>
      <c r="G55" s="30"/>
      <c r="H55" s="30"/>
      <c r="I55" s="30">
        <f>SA102_Slepy_rozpocet!G144</f>
        <v>0</v>
      </c>
      <c r="J55" s="29" t="str">
        <f>IF(I61=0,"",I55/I61*100)</f>
        <v/>
      </c>
    </row>
    <row r="56" spans="1:10" ht="25.5" customHeight="1">
      <c r="A56" s="33"/>
      <c r="B56" s="32" t="s">
        <v>30</v>
      </c>
      <c r="C56" s="415" t="s">
        <v>29</v>
      </c>
      <c r="D56" s="416"/>
      <c r="E56" s="416"/>
      <c r="F56" s="31" t="s">
        <v>28</v>
      </c>
      <c r="G56" s="30"/>
      <c r="H56" s="30"/>
      <c r="I56" s="30">
        <f>SA102_Slepy_rozpocet!G199</f>
        <v>0</v>
      </c>
      <c r="J56" s="29" t="str">
        <f>IF(I61=0,"",I56/I61*100)</f>
        <v/>
      </c>
    </row>
    <row r="57" spans="1:10" ht="25.5" customHeight="1">
      <c r="A57" s="33"/>
      <c r="B57" s="32" t="s">
        <v>27</v>
      </c>
      <c r="C57" s="415" t="s">
        <v>26</v>
      </c>
      <c r="D57" s="416"/>
      <c r="E57" s="416"/>
      <c r="F57" s="31" t="s">
        <v>23</v>
      </c>
      <c r="G57" s="30"/>
      <c r="H57" s="30"/>
      <c r="I57" s="30">
        <f>SA102_Slepy_rozpocet!G203</f>
        <v>0</v>
      </c>
      <c r="J57" s="29" t="str">
        <f>IF(I61=0,"",I57/I61*100)</f>
        <v/>
      </c>
    </row>
    <row r="58" spans="1:10" ht="25.5" customHeight="1">
      <c r="A58" s="33"/>
      <c r="B58" s="32" t="s">
        <v>25</v>
      </c>
      <c r="C58" s="415" t="s">
        <v>24</v>
      </c>
      <c r="D58" s="416"/>
      <c r="E58" s="416"/>
      <c r="F58" s="31" t="s">
        <v>23</v>
      </c>
      <c r="G58" s="30"/>
      <c r="H58" s="30"/>
      <c r="I58" s="30">
        <f>SA102_Slepy_rozpocet!G245</f>
        <v>0</v>
      </c>
      <c r="J58" s="29" t="str">
        <f>IF(I61=0,"",I58/I61*100)</f>
        <v/>
      </c>
    </row>
    <row r="59" spans="1:10" ht="25.5" customHeight="1">
      <c r="A59" s="33"/>
      <c r="B59" s="32" t="s">
        <v>22</v>
      </c>
      <c r="C59" s="415" t="s">
        <v>21</v>
      </c>
      <c r="D59" s="416"/>
      <c r="E59" s="416"/>
      <c r="F59" s="31" t="s">
        <v>20</v>
      </c>
      <c r="G59" s="30"/>
      <c r="H59" s="30"/>
      <c r="I59" s="30">
        <f>SA102_Slepy_rozpocet!G260</f>
        <v>0</v>
      </c>
      <c r="J59" s="29" t="str">
        <f>IF(I61=0,"",I59/I61*100)</f>
        <v/>
      </c>
    </row>
    <row r="60" spans="1:10" ht="25.5" customHeight="1">
      <c r="A60" s="33"/>
      <c r="B60" s="32" t="s">
        <v>18</v>
      </c>
      <c r="C60" s="415" t="s">
        <v>19</v>
      </c>
      <c r="D60" s="416"/>
      <c r="E60" s="416"/>
      <c r="F60" s="31" t="s">
        <v>18</v>
      </c>
      <c r="G60" s="30"/>
      <c r="H60" s="30"/>
      <c r="I60" s="30">
        <f>SA102_Slepy_rozpocet!G276</f>
        <v>0</v>
      </c>
      <c r="J60" s="29" t="str">
        <f>IF(I61=0,"",I60/I61*100)</f>
        <v/>
      </c>
    </row>
    <row r="61" spans="1:10" ht="25.5" customHeight="1">
      <c r="A61" s="28"/>
      <c r="B61" s="27" t="s">
        <v>17</v>
      </c>
      <c r="C61" s="27"/>
      <c r="D61" s="26"/>
      <c r="E61" s="26"/>
      <c r="F61" s="25"/>
      <c r="G61" s="24"/>
      <c r="H61" s="24"/>
      <c r="I61" s="24">
        <f>SUM(I49:I60)</f>
        <v>0</v>
      </c>
      <c r="J61" s="23">
        <f>SUM(J49:J60)</f>
        <v>0</v>
      </c>
    </row>
    <row r="62" spans="1:10">
      <c r="F62" s="22"/>
      <c r="G62" s="21"/>
      <c r="H62" s="22"/>
      <c r="I62" s="21"/>
      <c r="J62" s="20"/>
    </row>
    <row r="63" spans="1:10">
      <c r="F63" s="22"/>
      <c r="G63" s="21"/>
      <c r="H63" s="22"/>
      <c r="I63" s="21"/>
      <c r="J63" s="20"/>
    </row>
    <row r="64" spans="1:10">
      <c r="F64" s="22"/>
      <c r="G64" s="21"/>
      <c r="H64" s="22"/>
      <c r="I64" s="21"/>
      <c r="J64" s="20"/>
    </row>
  </sheetData>
  <sheetProtection algorithmName="SHA-512" hashValue="XqgDcwNSae0kBY4t3jDB9Yut+TfVzX1JLNbRB4di1I8ZiOs/9azh4O/xuUMFYvbxeJv+tNYkeEx/L6wc5WtXGA==" saltValue="Eg1ScVcbsgbuCP7iBaaD9w==" spinCount="100000" sheet="1"/>
  <mergeCells count="54">
    <mergeCell ref="D12:G12"/>
    <mergeCell ref="B1:J1"/>
    <mergeCell ref="E2:J2"/>
    <mergeCell ref="E3:J3"/>
    <mergeCell ref="E4:J4"/>
    <mergeCell ref="D11:G11"/>
    <mergeCell ref="E13:G13"/>
    <mergeCell ref="E15:F15"/>
    <mergeCell ref="G15:H15"/>
    <mergeCell ref="I15:J15"/>
    <mergeCell ref="E16:F16"/>
    <mergeCell ref="G16:H16"/>
    <mergeCell ref="I16:J16"/>
    <mergeCell ref="E17:F17"/>
    <mergeCell ref="G17:H17"/>
    <mergeCell ref="I17:J17"/>
    <mergeCell ref="E18:F18"/>
    <mergeCell ref="G18:H18"/>
    <mergeCell ref="I18:J18"/>
    <mergeCell ref="G25:I25"/>
    <mergeCell ref="E19:F19"/>
    <mergeCell ref="G19:H19"/>
    <mergeCell ref="I19:J19"/>
    <mergeCell ref="E20:F20"/>
    <mergeCell ref="G20:H20"/>
    <mergeCell ref="I20:J20"/>
    <mergeCell ref="E21:F21"/>
    <mergeCell ref="G21:H21"/>
    <mergeCell ref="I21:J21"/>
    <mergeCell ref="G23:I23"/>
    <mergeCell ref="G24:I24"/>
    <mergeCell ref="G26:I26"/>
    <mergeCell ref="G27:I27"/>
    <mergeCell ref="G28:I28"/>
    <mergeCell ref="G29:I29"/>
    <mergeCell ref="D34:E34"/>
    <mergeCell ref="G34:I34"/>
    <mergeCell ref="C55:E55"/>
    <mergeCell ref="D35:E35"/>
    <mergeCell ref="C39:E39"/>
    <mergeCell ref="C40:E40"/>
    <mergeCell ref="C41:E41"/>
    <mergeCell ref="B42:E42"/>
    <mergeCell ref="C49:E49"/>
    <mergeCell ref="C50:E50"/>
    <mergeCell ref="C51:E51"/>
    <mergeCell ref="C52:E52"/>
    <mergeCell ref="C53:E53"/>
    <mergeCell ref="C54:E54"/>
    <mergeCell ref="C56:E56"/>
    <mergeCell ref="C57:E57"/>
    <mergeCell ref="C58:E58"/>
    <mergeCell ref="C59:E59"/>
    <mergeCell ref="C60:E60"/>
  </mergeCells>
  <pageMargins left="0.39370078740157483" right="0.19685039370078741" top="0.59055118110236227" bottom="0.39370078740157483" header="0" footer="0.19685039370078741"/>
  <pageSetup paperSize="9" scale="95" fitToHeight="9999" orientation="portrait" horizontalDpi="300" verticalDpi="300" r:id="rId1"/>
  <headerFooter alignWithMargins="0">
    <oddFooter>&amp;L&amp;9Zpracováno programem &amp;"Arial CE,tučné"BUILDpower S,  © RTS, a.s.&amp;R&amp;9Stránka &amp;P z &amp;N</oddFooter>
  </headerFooter>
  <rowBreaks count="1" manualBreakCount="1">
    <brk id="36"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cols>
    <col min="1" max="1" width="3.42578125" customWidth="1"/>
    <col min="2" max="2" width="12.5703125" style="148" customWidth="1"/>
    <col min="3" max="3" width="63.28515625" style="148" customWidth="1"/>
    <col min="4" max="4" width="4.85546875" customWidth="1"/>
    <col min="5" max="5" width="10.5703125" customWidth="1"/>
    <col min="6" max="6" width="9.85546875" customWidth="1"/>
    <col min="7" max="7" width="12.7109375" customWidth="1"/>
    <col min="8" max="13" width="0" hidden="1" customWidth="1"/>
    <col min="18" max="18" width="6.85546875" customWidth="1"/>
    <col min="20" max="23" width="0" hidden="1" customWidth="1"/>
    <col min="29" max="29" width="0" hidden="1" customWidth="1"/>
    <col min="31" max="41" width="0" hidden="1" customWidth="1"/>
    <col min="53" max="53" width="98.7109375" customWidth="1"/>
  </cols>
  <sheetData>
    <row r="1" spans="1:60" ht="15.75" customHeight="1">
      <c r="A1" s="469" t="s">
        <v>834</v>
      </c>
      <c r="B1" s="469"/>
      <c r="C1" s="469"/>
      <c r="D1" s="469"/>
      <c r="E1" s="469"/>
      <c r="F1" s="469"/>
      <c r="G1" s="469"/>
      <c r="AG1" t="s">
        <v>319</v>
      </c>
    </row>
    <row r="2" spans="1:60" ht="24.95" customHeight="1">
      <c r="A2" s="196" t="s">
        <v>318</v>
      </c>
      <c r="B2" s="413" t="s">
        <v>83</v>
      </c>
      <c r="C2" s="470" t="s">
        <v>82</v>
      </c>
      <c r="D2" s="471"/>
      <c r="E2" s="471"/>
      <c r="F2" s="471"/>
      <c r="G2" s="472"/>
      <c r="AG2" t="s">
        <v>316</v>
      </c>
    </row>
    <row r="3" spans="1:60" ht="24.95" customHeight="1">
      <c r="A3" s="196" t="s">
        <v>317</v>
      </c>
      <c r="B3" s="413" t="s">
        <v>55</v>
      </c>
      <c r="C3" s="470" t="s">
        <v>54</v>
      </c>
      <c r="D3" s="471"/>
      <c r="E3" s="471"/>
      <c r="F3" s="471"/>
      <c r="G3" s="472"/>
      <c r="AC3" s="148" t="s">
        <v>316</v>
      </c>
      <c r="AG3" t="s">
        <v>315</v>
      </c>
    </row>
    <row r="4" spans="1:60" ht="24.95" customHeight="1">
      <c r="A4" s="195" t="s">
        <v>314</v>
      </c>
      <c r="B4" s="414" t="s">
        <v>53</v>
      </c>
      <c r="C4" s="473" t="s">
        <v>52</v>
      </c>
      <c r="D4" s="474"/>
      <c r="E4" s="474"/>
      <c r="F4" s="474"/>
      <c r="G4" s="475"/>
      <c r="AG4" t="s">
        <v>313</v>
      </c>
    </row>
    <row r="5" spans="1:60">
      <c r="D5" s="149"/>
    </row>
    <row r="6" spans="1:60" ht="38.25">
      <c r="A6" s="191" t="s">
        <v>312</v>
      </c>
      <c r="B6" s="194" t="s">
        <v>311</v>
      </c>
      <c r="C6" s="194" t="s">
        <v>310</v>
      </c>
      <c r="D6" s="193" t="s">
        <v>309</v>
      </c>
      <c r="E6" s="191" t="s">
        <v>308</v>
      </c>
      <c r="F6" s="192" t="s">
        <v>307</v>
      </c>
      <c r="G6" s="191" t="s">
        <v>46</v>
      </c>
      <c r="H6" s="190" t="s">
        <v>306</v>
      </c>
      <c r="I6" s="190" t="s">
        <v>305</v>
      </c>
      <c r="J6" s="190" t="s">
        <v>304</v>
      </c>
      <c r="K6" s="190" t="s">
        <v>303</v>
      </c>
      <c r="L6" s="190" t="s">
        <v>302</v>
      </c>
      <c r="M6" s="190" t="s">
        <v>301</v>
      </c>
      <c r="N6" s="190" t="s">
        <v>300</v>
      </c>
      <c r="O6" s="190" t="s">
        <v>299</v>
      </c>
      <c r="P6" s="190" t="s">
        <v>298</v>
      </c>
      <c r="Q6" s="190" t="s">
        <v>297</v>
      </c>
      <c r="R6" s="190" t="s">
        <v>296</v>
      </c>
      <c r="S6" s="190" t="s">
        <v>295</v>
      </c>
      <c r="T6" s="190" t="s">
        <v>294</v>
      </c>
      <c r="U6" s="190" t="s">
        <v>293</v>
      </c>
      <c r="V6" s="190" t="s">
        <v>292</v>
      </c>
      <c r="W6" s="190" t="s">
        <v>291</v>
      </c>
    </row>
    <row r="7" spans="1:60" hidden="1">
      <c r="A7" s="151"/>
      <c r="B7" s="160"/>
      <c r="C7" s="160"/>
      <c r="D7" s="158"/>
      <c r="E7" s="189"/>
      <c r="F7" s="188"/>
      <c r="G7" s="188"/>
      <c r="H7" s="188"/>
      <c r="I7" s="188"/>
      <c r="J7" s="188"/>
      <c r="K7" s="188"/>
      <c r="L7" s="188"/>
      <c r="M7" s="188"/>
      <c r="N7" s="188"/>
      <c r="O7" s="188"/>
      <c r="P7" s="188"/>
      <c r="Q7" s="188"/>
      <c r="R7" s="188"/>
      <c r="S7" s="188"/>
      <c r="T7" s="188"/>
      <c r="U7" s="188"/>
      <c r="V7" s="188"/>
      <c r="W7" s="188"/>
    </row>
    <row r="8" spans="1:60">
      <c r="A8" s="180" t="s">
        <v>109</v>
      </c>
      <c r="B8" s="179" t="s">
        <v>44</v>
      </c>
      <c r="C8" s="178" t="s">
        <v>43</v>
      </c>
      <c r="D8" s="177"/>
      <c r="E8" s="176"/>
      <c r="F8" s="175"/>
      <c r="G8" s="175">
        <f>SUMIF(AG9:AG62,"&lt;&gt;NOR",G9:G62)</f>
        <v>0</v>
      </c>
      <c r="H8" s="175"/>
      <c r="I8" s="175">
        <f>SUM(I9:I62)</f>
        <v>0</v>
      </c>
      <c r="J8" s="175"/>
      <c r="K8" s="175">
        <f>SUM(K9:K62)</f>
        <v>0</v>
      </c>
      <c r="L8" s="175"/>
      <c r="M8" s="175">
        <f>SUM(M9:M62)</f>
        <v>0</v>
      </c>
      <c r="N8" s="175"/>
      <c r="O8" s="175">
        <f>SUM(O9:O62)</f>
        <v>4.1399999999999988</v>
      </c>
      <c r="P8" s="175"/>
      <c r="Q8" s="175">
        <f>SUM(Q9:Q62)</f>
        <v>0</v>
      </c>
      <c r="R8" s="175"/>
      <c r="S8" s="175"/>
      <c r="T8" s="174"/>
      <c r="U8" s="173"/>
      <c r="V8" s="173">
        <f>SUM(V9:V62)</f>
        <v>341.72999999999996</v>
      </c>
      <c r="W8" s="173"/>
      <c r="AG8" t="s">
        <v>108</v>
      </c>
    </row>
    <row r="9" spans="1:60" ht="22.5" outlineLevel="1">
      <c r="A9" s="172">
        <v>1</v>
      </c>
      <c r="B9" s="171" t="s">
        <v>290</v>
      </c>
      <c r="C9" s="170" t="s">
        <v>289</v>
      </c>
      <c r="D9" s="169" t="s">
        <v>184</v>
      </c>
      <c r="E9" s="168">
        <v>2</v>
      </c>
      <c r="F9" s="167"/>
      <c r="G9" s="166">
        <f>ROUND(E9*F9,2)</f>
        <v>0</v>
      </c>
      <c r="H9" s="167"/>
      <c r="I9" s="166">
        <f>ROUND(E9*H9,2)</f>
        <v>0</v>
      </c>
      <c r="J9" s="167"/>
      <c r="K9" s="166">
        <f>ROUND(E9*J9,2)</f>
        <v>0</v>
      </c>
      <c r="L9" s="166">
        <v>21</v>
      </c>
      <c r="M9" s="166">
        <f>G9*(1+L9/100)</f>
        <v>0</v>
      </c>
      <c r="N9" s="166">
        <v>1.2370000000000001E-2</v>
      </c>
      <c r="O9" s="166">
        <f>ROUND(E9*N9,2)</f>
        <v>0.02</v>
      </c>
      <c r="P9" s="166">
        <v>0</v>
      </c>
      <c r="Q9" s="166">
        <f>ROUND(E9*P9,2)</f>
        <v>0</v>
      </c>
      <c r="R9" s="166" t="s">
        <v>174</v>
      </c>
      <c r="S9" s="166" t="s">
        <v>92</v>
      </c>
      <c r="T9" s="165" t="s">
        <v>92</v>
      </c>
      <c r="U9" s="162">
        <v>0.16069000000000003</v>
      </c>
      <c r="V9" s="162">
        <f>ROUND(E9*U9,2)</f>
        <v>0.32</v>
      </c>
      <c r="W9" s="162"/>
      <c r="X9" s="161"/>
      <c r="Y9" s="161"/>
      <c r="Z9" s="161"/>
      <c r="AA9" s="161"/>
      <c r="AB9" s="161"/>
      <c r="AC9" s="161"/>
      <c r="AD9" s="161"/>
      <c r="AE9" s="161"/>
      <c r="AF9" s="161"/>
      <c r="AG9" s="161" t="s">
        <v>134</v>
      </c>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row>
    <row r="10" spans="1:60" outlineLevel="1">
      <c r="A10" s="164"/>
      <c r="B10" s="163"/>
      <c r="C10" s="463" t="s">
        <v>288</v>
      </c>
      <c r="D10" s="464"/>
      <c r="E10" s="464"/>
      <c r="F10" s="464"/>
      <c r="G10" s="464"/>
      <c r="H10" s="162"/>
      <c r="I10" s="162"/>
      <c r="J10" s="162"/>
      <c r="K10" s="162"/>
      <c r="L10" s="162"/>
      <c r="M10" s="162"/>
      <c r="N10" s="162"/>
      <c r="O10" s="162"/>
      <c r="P10" s="162"/>
      <c r="Q10" s="162"/>
      <c r="R10" s="162"/>
      <c r="S10" s="162"/>
      <c r="T10" s="162"/>
      <c r="U10" s="162"/>
      <c r="V10" s="162"/>
      <c r="W10" s="162"/>
      <c r="X10" s="161"/>
      <c r="Y10" s="161"/>
      <c r="Z10" s="161"/>
      <c r="AA10" s="161"/>
      <c r="AB10" s="161"/>
      <c r="AC10" s="161"/>
      <c r="AD10" s="161"/>
      <c r="AE10" s="161"/>
      <c r="AF10" s="161"/>
      <c r="AG10" s="161" t="s">
        <v>123</v>
      </c>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row>
    <row r="11" spans="1:60" outlineLevel="1">
      <c r="A11" s="164"/>
      <c r="B11" s="163"/>
      <c r="C11" s="184" t="s">
        <v>287</v>
      </c>
      <c r="D11" s="183"/>
      <c r="E11" s="182">
        <v>2</v>
      </c>
      <c r="F11" s="162"/>
      <c r="G11" s="162"/>
      <c r="H11" s="162"/>
      <c r="I11" s="162"/>
      <c r="J11" s="162"/>
      <c r="K11" s="162"/>
      <c r="L11" s="162"/>
      <c r="M11" s="162"/>
      <c r="N11" s="162"/>
      <c r="O11" s="162"/>
      <c r="P11" s="162"/>
      <c r="Q11" s="162"/>
      <c r="R11" s="162"/>
      <c r="S11" s="162"/>
      <c r="T11" s="162"/>
      <c r="U11" s="162"/>
      <c r="V11" s="162"/>
      <c r="W11" s="162"/>
      <c r="X11" s="161"/>
      <c r="Y11" s="161"/>
      <c r="Z11" s="161"/>
      <c r="AA11" s="161"/>
      <c r="AB11" s="161"/>
      <c r="AC11" s="161"/>
      <c r="AD11" s="161"/>
      <c r="AE11" s="161"/>
      <c r="AF11" s="161"/>
      <c r="AG11" s="161" t="s">
        <v>130</v>
      </c>
      <c r="AH11" s="161">
        <v>0</v>
      </c>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row>
    <row r="12" spans="1:60" outlineLevel="1">
      <c r="A12" s="164"/>
      <c r="B12" s="163"/>
      <c r="C12" s="461"/>
      <c r="D12" s="462"/>
      <c r="E12" s="462"/>
      <c r="F12" s="462"/>
      <c r="G12" s="462"/>
      <c r="H12" s="162"/>
      <c r="I12" s="162"/>
      <c r="J12" s="162"/>
      <c r="K12" s="162"/>
      <c r="L12" s="162"/>
      <c r="M12" s="162"/>
      <c r="N12" s="162"/>
      <c r="O12" s="162"/>
      <c r="P12" s="162"/>
      <c r="Q12" s="162"/>
      <c r="R12" s="162"/>
      <c r="S12" s="162"/>
      <c r="T12" s="162"/>
      <c r="U12" s="162"/>
      <c r="V12" s="162"/>
      <c r="W12" s="162"/>
      <c r="X12" s="161"/>
      <c r="Y12" s="161"/>
      <c r="Z12" s="161"/>
      <c r="AA12" s="161"/>
      <c r="AB12" s="161"/>
      <c r="AC12" s="161"/>
      <c r="AD12" s="161"/>
      <c r="AE12" s="161"/>
      <c r="AF12" s="161"/>
      <c r="AG12" s="161" t="s">
        <v>89</v>
      </c>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row>
    <row r="13" spans="1:60" ht="22.5" outlineLevel="1">
      <c r="A13" s="172">
        <v>2</v>
      </c>
      <c r="B13" s="171" t="s">
        <v>286</v>
      </c>
      <c r="C13" s="170" t="s">
        <v>285</v>
      </c>
      <c r="D13" s="169" t="s">
        <v>112</v>
      </c>
      <c r="E13" s="168">
        <v>1.7890000000000003E-2</v>
      </c>
      <c r="F13" s="167"/>
      <c r="G13" s="166">
        <f>ROUND(E13*F13,2)</f>
        <v>0</v>
      </c>
      <c r="H13" s="167"/>
      <c r="I13" s="166">
        <f>ROUND(E13*H13,2)</f>
        <v>0</v>
      </c>
      <c r="J13" s="167"/>
      <c r="K13" s="166">
        <f>ROUND(E13*J13,2)</f>
        <v>0</v>
      </c>
      <c r="L13" s="166">
        <v>21</v>
      </c>
      <c r="M13" s="166">
        <f>G13*(1+L13/100)</f>
        <v>0</v>
      </c>
      <c r="N13" s="166">
        <v>1.9540000000000002E-2</v>
      </c>
      <c r="O13" s="166">
        <f>ROUND(E13*N13,2)</f>
        <v>0</v>
      </c>
      <c r="P13" s="166">
        <v>0</v>
      </c>
      <c r="Q13" s="166">
        <f>ROUND(E13*P13,2)</f>
        <v>0</v>
      </c>
      <c r="R13" s="166" t="s">
        <v>224</v>
      </c>
      <c r="S13" s="166" t="s">
        <v>92</v>
      </c>
      <c r="T13" s="165" t="s">
        <v>92</v>
      </c>
      <c r="U13" s="162">
        <v>18.175000000000001</v>
      </c>
      <c r="V13" s="162">
        <f>ROUND(E13*U13,2)</f>
        <v>0.33</v>
      </c>
      <c r="W13" s="162"/>
      <c r="X13" s="161"/>
      <c r="Y13" s="161"/>
      <c r="Z13" s="161"/>
      <c r="AA13" s="161"/>
      <c r="AB13" s="161"/>
      <c r="AC13" s="161"/>
      <c r="AD13" s="161"/>
      <c r="AE13" s="161"/>
      <c r="AF13" s="161"/>
      <c r="AG13" s="161" t="s">
        <v>134</v>
      </c>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row>
    <row r="14" spans="1:60" outlineLevel="1">
      <c r="A14" s="164"/>
      <c r="B14" s="163"/>
      <c r="C14" s="463" t="s">
        <v>284</v>
      </c>
      <c r="D14" s="464"/>
      <c r="E14" s="464"/>
      <c r="F14" s="464"/>
      <c r="G14" s="464"/>
      <c r="H14" s="162"/>
      <c r="I14" s="162"/>
      <c r="J14" s="162"/>
      <c r="K14" s="162"/>
      <c r="L14" s="162"/>
      <c r="M14" s="162"/>
      <c r="N14" s="162"/>
      <c r="O14" s="162"/>
      <c r="P14" s="162"/>
      <c r="Q14" s="162"/>
      <c r="R14" s="162"/>
      <c r="S14" s="162"/>
      <c r="T14" s="162"/>
      <c r="U14" s="162"/>
      <c r="V14" s="162"/>
      <c r="W14" s="162"/>
      <c r="X14" s="161"/>
      <c r="Y14" s="161"/>
      <c r="Z14" s="161"/>
      <c r="AA14" s="161"/>
      <c r="AB14" s="161"/>
      <c r="AC14" s="161"/>
      <c r="AD14" s="161"/>
      <c r="AE14" s="161"/>
      <c r="AF14" s="161"/>
      <c r="AG14" s="161" t="s">
        <v>123</v>
      </c>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row>
    <row r="15" spans="1:60" outlineLevel="1">
      <c r="A15" s="164"/>
      <c r="B15" s="163"/>
      <c r="C15" s="184" t="s">
        <v>283</v>
      </c>
      <c r="D15" s="183"/>
      <c r="E15" s="182">
        <v>1.7890000000000003E-2</v>
      </c>
      <c r="F15" s="162"/>
      <c r="G15" s="162"/>
      <c r="H15" s="162"/>
      <c r="I15" s="162"/>
      <c r="J15" s="162"/>
      <c r="K15" s="162"/>
      <c r="L15" s="162"/>
      <c r="M15" s="162"/>
      <c r="N15" s="162"/>
      <c r="O15" s="162"/>
      <c r="P15" s="162"/>
      <c r="Q15" s="162"/>
      <c r="R15" s="162"/>
      <c r="S15" s="162"/>
      <c r="T15" s="162"/>
      <c r="U15" s="162"/>
      <c r="V15" s="162"/>
      <c r="W15" s="162"/>
      <c r="X15" s="161"/>
      <c r="Y15" s="161"/>
      <c r="Z15" s="161"/>
      <c r="AA15" s="161"/>
      <c r="AB15" s="161"/>
      <c r="AC15" s="161"/>
      <c r="AD15" s="161"/>
      <c r="AE15" s="161"/>
      <c r="AF15" s="161"/>
      <c r="AG15" s="161" t="s">
        <v>130</v>
      </c>
      <c r="AH15" s="161">
        <v>0</v>
      </c>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row>
    <row r="16" spans="1:60" outlineLevel="1">
      <c r="A16" s="164"/>
      <c r="B16" s="163"/>
      <c r="C16" s="461"/>
      <c r="D16" s="462"/>
      <c r="E16" s="462"/>
      <c r="F16" s="462"/>
      <c r="G16" s="462"/>
      <c r="H16" s="162"/>
      <c r="I16" s="162"/>
      <c r="J16" s="162"/>
      <c r="K16" s="162"/>
      <c r="L16" s="162"/>
      <c r="M16" s="162"/>
      <c r="N16" s="162"/>
      <c r="O16" s="162"/>
      <c r="P16" s="162"/>
      <c r="Q16" s="162"/>
      <c r="R16" s="162"/>
      <c r="S16" s="162"/>
      <c r="T16" s="162"/>
      <c r="U16" s="162"/>
      <c r="V16" s="162"/>
      <c r="W16" s="162"/>
      <c r="X16" s="161"/>
      <c r="Y16" s="161"/>
      <c r="Z16" s="161"/>
      <c r="AA16" s="161"/>
      <c r="AB16" s="161"/>
      <c r="AC16" s="161"/>
      <c r="AD16" s="161"/>
      <c r="AE16" s="161"/>
      <c r="AF16" s="161"/>
      <c r="AG16" s="161" t="s">
        <v>89</v>
      </c>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row>
    <row r="17" spans="1:60" ht="22.5" outlineLevel="1">
      <c r="A17" s="172">
        <v>3</v>
      </c>
      <c r="B17" s="171" t="s">
        <v>282</v>
      </c>
      <c r="C17" s="170" t="s">
        <v>281</v>
      </c>
      <c r="D17" s="169" t="s">
        <v>136</v>
      </c>
      <c r="E17" s="168">
        <v>337.36878000000002</v>
      </c>
      <c r="F17" s="167"/>
      <c r="G17" s="166">
        <f>ROUND(E17*F17,2)</f>
        <v>0</v>
      </c>
      <c r="H17" s="167"/>
      <c r="I17" s="166">
        <f>ROUND(E17*H17,2)</f>
        <v>0</v>
      </c>
      <c r="J17" s="167"/>
      <c r="K17" s="166">
        <f>ROUND(E17*J17,2)</f>
        <v>0</v>
      </c>
      <c r="L17" s="166">
        <v>21</v>
      </c>
      <c r="M17" s="166">
        <f>G17*(1+L17/100)</f>
        <v>0</v>
      </c>
      <c r="N17" s="166">
        <v>1.2150000000000001E-2</v>
      </c>
      <c r="O17" s="166">
        <f>ROUND(E17*N17,2)</f>
        <v>4.0999999999999996</v>
      </c>
      <c r="P17" s="166">
        <v>0</v>
      </c>
      <c r="Q17" s="166">
        <f>ROUND(E17*P17,2)</f>
        <v>0</v>
      </c>
      <c r="R17" s="166" t="s">
        <v>224</v>
      </c>
      <c r="S17" s="166" t="s">
        <v>92</v>
      </c>
      <c r="T17" s="165" t="s">
        <v>92</v>
      </c>
      <c r="U17" s="162">
        <v>1.0110000000000001</v>
      </c>
      <c r="V17" s="162">
        <f>ROUND(E17*U17,2)</f>
        <v>341.08</v>
      </c>
      <c r="W17" s="162"/>
      <c r="X17" s="161"/>
      <c r="Y17" s="161"/>
      <c r="Z17" s="161"/>
      <c r="AA17" s="161"/>
      <c r="AB17" s="161"/>
      <c r="AC17" s="161"/>
      <c r="AD17" s="161"/>
      <c r="AE17" s="161"/>
      <c r="AF17" s="161"/>
      <c r="AG17" s="161" t="s">
        <v>134</v>
      </c>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row>
    <row r="18" spans="1:60" outlineLevel="1">
      <c r="A18" s="164"/>
      <c r="B18" s="163"/>
      <c r="C18" s="184" t="s">
        <v>145</v>
      </c>
      <c r="D18" s="183"/>
      <c r="E18" s="182"/>
      <c r="F18" s="162"/>
      <c r="G18" s="162"/>
      <c r="H18" s="162"/>
      <c r="I18" s="162"/>
      <c r="J18" s="162"/>
      <c r="K18" s="162"/>
      <c r="L18" s="162"/>
      <c r="M18" s="162"/>
      <c r="N18" s="162"/>
      <c r="O18" s="162"/>
      <c r="P18" s="162"/>
      <c r="Q18" s="162"/>
      <c r="R18" s="162"/>
      <c r="S18" s="162"/>
      <c r="T18" s="162"/>
      <c r="U18" s="162"/>
      <c r="V18" s="162"/>
      <c r="W18" s="162"/>
      <c r="X18" s="161"/>
      <c r="Y18" s="161"/>
      <c r="Z18" s="161"/>
      <c r="AA18" s="161"/>
      <c r="AB18" s="161"/>
      <c r="AC18" s="161"/>
      <c r="AD18" s="161"/>
      <c r="AE18" s="161"/>
      <c r="AF18" s="161"/>
      <c r="AG18" s="161" t="s">
        <v>130</v>
      </c>
      <c r="AH18" s="161">
        <v>0</v>
      </c>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row>
    <row r="19" spans="1:60" outlineLevel="1">
      <c r="A19" s="164"/>
      <c r="B19" s="163"/>
      <c r="C19" s="184" t="s">
        <v>144</v>
      </c>
      <c r="D19" s="183"/>
      <c r="E19" s="182">
        <v>3.75</v>
      </c>
      <c r="F19" s="162"/>
      <c r="G19" s="162"/>
      <c r="H19" s="162"/>
      <c r="I19" s="162"/>
      <c r="J19" s="162"/>
      <c r="K19" s="162"/>
      <c r="L19" s="162"/>
      <c r="M19" s="162"/>
      <c r="N19" s="162"/>
      <c r="O19" s="162"/>
      <c r="P19" s="162"/>
      <c r="Q19" s="162"/>
      <c r="R19" s="162"/>
      <c r="S19" s="162"/>
      <c r="T19" s="162"/>
      <c r="U19" s="162"/>
      <c r="V19" s="162"/>
      <c r="W19" s="162"/>
      <c r="X19" s="161"/>
      <c r="Y19" s="161"/>
      <c r="Z19" s="161"/>
      <c r="AA19" s="161"/>
      <c r="AB19" s="161"/>
      <c r="AC19" s="161"/>
      <c r="AD19" s="161"/>
      <c r="AE19" s="161"/>
      <c r="AF19" s="161"/>
      <c r="AG19" s="161" t="s">
        <v>130</v>
      </c>
      <c r="AH19" s="161">
        <v>0</v>
      </c>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row>
    <row r="20" spans="1:60" outlineLevel="1">
      <c r="A20" s="164"/>
      <c r="B20" s="163"/>
      <c r="C20" s="184" t="s">
        <v>159</v>
      </c>
      <c r="D20" s="183"/>
      <c r="E20" s="182"/>
      <c r="F20" s="162"/>
      <c r="G20" s="162"/>
      <c r="H20" s="162"/>
      <c r="I20" s="162"/>
      <c r="J20" s="162"/>
      <c r="K20" s="162"/>
      <c r="L20" s="162"/>
      <c r="M20" s="162"/>
      <c r="N20" s="162"/>
      <c r="O20" s="162"/>
      <c r="P20" s="162"/>
      <c r="Q20" s="162"/>
      <c r="R20" s="162"/>
      <c r="S20" s="162"/>
      <c r="T20" s="162"/>
      <c r="U20" s="162"/>
      <c r="V20" s="162"/>
      <c r="W20" s="162"/>
      <c r="X20" s="161"/>
      <c r="Y20" s="161"/>
      <c r="Z20" s="161"/>
      <c r="AA20" s="161"/>
      <c r="AB20" s="161"/>
      <c r="AC20" s="161"/>
      <c r="AD20" s="161"/>
      <c r="AE20" s="161"/>
      <c r="AF20" s="161"/>
      <c r="AG20" s="161" t="s">
        <v>130</v>
      </c>
      <c r="AH20" s="161">
        <v>0</v>
      </c>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row>
    <row r="21" spans="1:60" outlineLevel="1">
      <c r="A21" s="164"/>
      <c r="B21" s="163"/>
      <c r="C21" s="184" t="s">
        <v>158</v>
      </c>
      <c r="D21" s="183"/>
      <c r="E21" s="182">
        <v>16.110000000000003</v>
      </c>
      <c r="F21" s="162"/>
      <c r="G21" s="162"/>
      <c r="H21" s="162"/>
      <c r="I21" s="162"/>
      <c r="J21" s="162"/>
      <c r="K21" s="162"/>
      <c r="L21" s="162"/>
      <c r="M21" s="162"/>
      <c r="N21" s="162"/>
      <c r="O21" s="162"/>
      <c r="P21" s="162"/>
      <c r="Q21" s="162"/>
      <c r="R21" s="162"/>
      <c r="S21" s="162"/>
      <c r="T21" s="162"/>
      <c r="U21" s="162"/>
      <c r="V21" s="162"/>
      <c r="W21" s="162"/>
      <c r="X21" s="161"/>
      <c r="Y21" s="161"/>
      <c r="Z21" s="161"/>
      <c r="AA21" s="161"/>
      <c r="AB21" s="161"/>
      <c r="AC21" s="161"/>
      <c r="AD21" s="161"/>
      <c r="AE21" s="161"/>
      <c r="AF21" s="161"/>
      <c r="AG21" s="161" t="s">
        <v>130</v>
      </c>
      <c r="AH21" s="161">
        <v>0</v>
      </c>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row>
    <row r="22" spans="1:60" outlineLevel="1">
      <c r="A22" s="164"/>
      <c r="B22" s="163"/>
      <c r="C22" s="184" t="s">
        <v>143</v>
      </c>
      <c r="D22" s="183"/>
      <c r="E22" s="182"/>
      <c r="F22" s="162"/>
      <c r="G22" s="162"/>
      <c r="H22" s="162"/>
      <c r="I22" s="162"/>
      <c r="J22" s="162"/>
      <c r="K22" s="162"/>
      <c r="L22" s="162"/>
      <c r="M22" s="162"/>
      <c r="N22" s="162"/>
      <c r="O22" s="162"/>
      <c r="P22" s="162"/>
      <c r="Q22" s="162"/>
      <c r="R22" s="162"/>
      <c r="S22" s="162"/>
      <c r="T22" s="162"/>
      <c r="U22" s="162"/>
      <c r="V22" s="162"/>
      <c r="W22" s="162"/>
      <c r="X22" s="161"/>
      <c r="Y22" s="161"/>
      <c r="Z22" s="161"/>
      <c r="AA22" s="161"/>
      <c r="AB22" s="161"/>
      <c r="AC22" s="161"/>
      <c r="AD22" s="161"/>
      <c r="AE22" s="161"/>
      <c r="AF22" s="161"/>
      <c r="AG22" s="161" t="s">
        <v>130</v>
      </c>
      <c r="AH22" s="161">
        <v>0</v>
      </c>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row>
    <row r="23" spans="1:60" outlineLevel="1">
      <c r="A23" s="164"/>
      <c r="B23" s="163"/>
      <c r="C23" s="184" t="s">
        <v>142</v>
      </c>
      <c r="D23" s="183"/>
      <c r="E23" s="182">
        <v>75.866400000000013</v>
      </c>
      <c r="F23" s="162"/>
      <c r="G23" s="162"/>
      <c r="H23" s="162"/>
      <c r="I23" s="162"/>
      <c r="J23" s="162"/>
      <c r="K23" s="162"/>
      <c r="L23" s="162"/>
      <c r="M23" s="162"/>
      <c r="N23" s="162"/>
      <c r="O23" s="162"/>
      <c r="P23" s="162"/>
      <c r="Q23" s="162"/>
      <c r="R23" s="162"/>
      <c r="S23" s="162"/>
      <c r="T23" s="162"/>
      <c r="U23" s="162"/>
      <c r="V23" s="162"/>
      <c r="W23" s="162"/>
      <c r="X23" s="161"/>
      <c r="Y23" s="161"/>
      <c r="Z23" s="161"/>
      <c r="AA23" s="161"/>
      <c r="AB23" s="161"/>
      <c r="AC23" s="161"/>
      <c r="AD23" s="161"/>
      <c r="AE23" s="161"/>
      <c r="AF23" s="161"/>
      <c r="AG23" s="161" t="s">
        <v>130</v>
      </c>
      <c r="AH23" s="161">
        <v>0</v>
      </c>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row>
    <row r="24" spans="1:60" outlineLevel="1">
      <c r="A24" s="164"/>
      <c r="B24" s="163"/>
      <c r="C24" s="184" t="s">
        <v>141</v>
      </c>
      <c r="D24" s="183"/>
      <c r="E24" s="182">
        <v>164.54238000000001</v>
      </c>
      <c r="F24" s="162"/>
      <c r="G24" s="162"/>
      <c r="H24" s="162"/>
      <c r="I24" s="162"/>
      <c r="J24" s="162"/>
      <c r="K24" s="162"/>
      <c r="L24" s="162"/>
      <c r="M24" s="162"/>
      <c r="N24" s="162"/>
      <c r="O24" s="162"/>
      <c r="P24" s="162"/>
      <c r="Q24" s="162"/>
      <c r="R24" s="162"/>
      <c r="S24" s="162"/>
      <c r="T24" s="162"/>
      <c r="U24" s="162"/>
      <c r="V24" s="162"/>
      <c r="W24" s="162"/>
      <c r="X24" s="161"/>
      <c r="Y24" s="161"/>
      <c r="Z24" s="161"/>
      <c r="AA24" s="161"/>
      <c r="AB24" s="161"/>
      <c r="AC24" s="161"/>
      <c r="AD24" s="161"/>
      <c r="AE24" s="161"/>
      <c r="AF24" s="161"/>
      <c r="AG24" s="161" t="s">
        <v>130</v>
      </c>
      <c r="AH24" s="161">
        <v>0</v>
      </c>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row>
    <row r="25" spans="1:60" outlineLevel="1">
      <c r="A25" s="164"/>
      <c r="B25" s="163"/>
      <c r="C25" s="184" t="s">
        <v>140</v>
      </c>
      <c r="D25" s="183"/>
      <c r="E25" s="182">
        <v>77.100000000000009</v>
      </c>
      <c r="F25" s="162"/>
      <c r="G25" s="162"/>
      <c r="H25" s="162"/>
      <c r="I25" s="162"/>
      <c r="J25" s="162"/>
      <c r="K25" s="162"/>
      <c r="L25" s="162"/>
      <c r="M25" s="162"/>
      <c r="N25" s="162"/>
      <c r="O25" s="162"/>
      <c r="P25" s="162"/>
      <c r="Q25" s="162"/>
      <c r="R25" s="162"/>
      <c r="S25" s="162"/>
      <c r="T25" s="162"/>
      <c r="U25" s="162"/>
      <c r="V25" s="162"/>
      <c r="W25" s="162"/>
      <c r="X25" s="161"/>
      <c r="Y25" s="161"/>
      <c r="Z25" s="161"/>
      <c r="AA25" s="161"/>
      <c r="AB25" s="161"/>
      <c r="AC25" s="161"/>
      <c r="AD25" s="161"/>
      <c r="AE25" s="161"/>
      <c r="AF25" s="161"/>
      <c r="AG25" s="161" t="s">
        <v>130</v>
      </c>
      <c r="AH25" s="161">
        <v>0</v>
      </c>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row>
    <row r="26" spans="1:60" outlineLevel="1">
      <c r="A26" s="164"/>
      <c r="B26" s="163"/>
      <c r="C26" s="187" t="s">
        <v>139</v>
      </c>
      <c r="D26" s="186"/>
      <c r="E26" s="185">
        <v>337.36878000000002</v>
      </c>
      <c r="F26" s="162"/>
      <c r="G26" s="162"/>
      <c r="H26" s="162"/>
      <c r="I26" s="162"/>
      <c r="J26" s="162"/>
      <c r="K26" s="162"/>
      <c r="L26" s="162"/>
      <c r="M26" s="162"/>
      <c r="N26" s="162"/>
      <c r="O26" s="162"/>
      <c r="P26" s="162"/>
      <c r="Q26" s="162"/>
      <c r="R26" s="162"/>
      <c r="S26" s="162"/>
      <c r="T26" s="162"/>
      <c r="U26" s="162"/>
      <c r="V26" s="162"/>
      <c r="W26" s="162"/>
      <c r="X26" s="161"/>
      <c r="Y26" s="161"/>
      <c r="Z26" s="161"/>
      <c r="AA26" s="161"/>
      <c r="AB26" s="161"/>
      <c r="AC26" s="161"/>
      <c r="AD26" s="161"/>
      <c r="AE26" s="161"/>
      <c r="AF26" s="161"/>
      <c r="AG26" s="161" t="s">
        <v>130</v>
      </c>
      <c r="AH26" s="161">
        <v>1</v>
      </c>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row>
    <row r="27" spans="1:60" outlineLevel="1">
      <c r="A27" s="164"/>
      <c r="B27" s="163"/>
      <c r="C27" s="461"/>
      <c r="D27" s="462"/>
      <c r="E27" s="462"/>
      <c r="F27" s="462"/>
      <c r="G27" s="462"/>
      <c r="H27" s="162"/>
      <c r="I27" s="162"/>
      <c r="J27" s="162"/>
      <c r="K27" s="162"/>
      <c r="L27" s="162"/>
      <c r="M27" s="162"/>
      <c r="N27" s="162"/>
      <c r="O27" s="162"/>
      <c r="P27" s="162"/>
      <c r="Q27" s="162"/>
      <c r="R27" s="162"/>
      <c r="S27" s="162"/>
      <c r="T27" s="162"/>
      <c r="U27" s="162"/>
      <c r="V27" s="162"/>
      <c r="W27" s="162"/>
      <c r="X27" s="161"/>
      <c r="Y27" s="161"/>
      <c r="Z27" s="161"/>
      <c r="AA27" s="161"/>
      <c r="AB27" s="161"/>
      <c r="AC27" s="161"/>
      <c r="AD27" s="161"/>
      <c r="AE27" s="161"/>
      <c r="AF27" s="161"/>
      <c r="AG27" s="161" t="s">
        <v>89</v>
      </c>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row>
    <row r="28" spans="1:60" outlineLevel="1">
      <c r="A28" s="172">
        <v>4</v>
      </c>
      <c r="B28" s="171" t="s">
        <v>280</v>
      </c>
      <c r="C28" s="170" t="s">
        <v>279</v>
      </c>
      <c r="D28" s="169" t="s">
        <v>155</v>
      </c>
      <c r="E28" s="168">
        <v>4</v>
      </c>
      <c r="F28" s="167"/>
      <c r="G28" s="166">
        <f>ROUND(E28*F28,2)</f>
        <v>0</v>
      </c>
      <c r="H28" s="167"/>
      <c r="I28" s="166">
        <f>ROUND(E28*H28,2)</f>
        <v>0</v>
      </c>
      <c r="J28" s="167"/>
      <c r="K28" s="166">
        <f>ROUND(E28*J28,2)</f>
        <v>0</v>
      </c>
      <c r="L28" s="166">
        <v>21</v>
      </c>
      <c r="M28" s="166">
        <f>G28*(1+L28/100)</f>
        <v>0</v>
      </c>
      <c r="N28" s="166">
        <v>0</v>
      </c>
      <c r="O28" s="166">
        <f>ROUND(E28*N28,2)</f>
        <v>0</v>
      </c>
      <c r="P28" s="166">
        <v>0</v>
      </c>
      <c r="Q28" s="166">
        <f>ROUND(E28*P28,2)</f>
        <v>0</v>
      </c>
      <c r="R28" s="166"/>
      <c r="S28" s="166" t="s">
        <v>154</v>
      </c>
      <c r="T28" s="165" t="s">
        <v>91</v>
      </c>
      <c r="U28" s="162">
        <v>0</v>
      </c>
      <c r="V28" s="162">
        <f>ROUND(E28*U28,2)</f>
        <v>0</v>
      </c>
      <c r="W28" s="162"/>
      <c r="X28" s="161"/>
      <c r="Y28" s="161"/>
      <c r="Z28" s="161"/>
      <c r="AA28" s="161"/>
      <c r="AB28" s="161"/>
      <c r="AC28" s="161"/>
      <c r="AD28" s="161"/>
      <c r="AE28" s="161"/>
      <c r="AF28" s="161"/>
      <c r="AG28" s="161" t="s">
        <v>134</v>
      </c>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row>
    <row r="29" spans="1:60" outlineLevel="1">
      <c r="A29" s="164"/>
      <c r="B29" s="163"/>
      <c r="C29" s="465" t="s">
        <v>269</v>
      </c>
      <c r="D29" s="466"/>
      <c r="E29" s="466"/>
      <c r="F29" s="466"/>
      <c r="G29" s="466"/>
      <c r="H29" s="162"/>
      <c r="I29" s="162"/>
      <c r="J29" s="162"/>
      <c r="K29" s="162"/>
      <c r="L29" s="162"/>
      <c r="M29" s="162"/>
      <c r="N29" s="162"/>
      <c r="O29" s="162"/>
      <c r="P29" s="162"/>
      <c r="Q29" s="162"/>
      <c r="R29" s="162"/>
      <c r="S29" s="162"/>
      <c r="T29" s="162"/>
      <c r="U29" s="162"/>
      <c r="V29" s="162"/>
      <c r="W29" s="162"/>
      <c r="X29" s="161"/>
      <c r="Y29" s="161"/>
      <c r="Z29" s="161"/>
      <c r="AA29" s="161"/>
      <c r="AB29" s="161"/>
      <c r="AC29" s="161"/>
      <c r="AD29" s="161"/>
      <c r="AE29" s="161"/>
      <c r="AF29" s="161"/>
      <c r="AG29" s="161" t="s">
        <v>264</v>
      </c>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row>
    <row r="30" spans="1:60" outlineLevel="1">
      <c r="A30" s="164"/>
      <c r="B30" s="163"/>
      <c r="C30" s="467" t="s">
        <v>268</v>
      </c>
      <c r="D30" s="468"/>
      <c r="E30" s="468"/>
      <c r="F30" s="468"/>
      <c r="G30" s="468"/>
      <c r="H30" s="162"/>
      <c r="I30" s="162"/>
      <c r="J30" s="162"/>
      <c r="K30" s="162"/>
      <c r="L30" s="162"/>
      <c r="M30" s="162"/>
      <c r="N30" s="162"/>
      <c r="O30" s="162"/>
      <c r="P30" s="162"/>
      <c r="Q30" s="162"/>
      <c r="R30" s="162"/>
      <c r="S30" s="162"/>
      <c r="T30" s="162"/>
      <c r="U30" s="162"/>
      <c r="V30" s="162"/>
      <c r="W30" s="162"/>
      <c r="X30" s="161"/>
      <c r="Y30" s="161"/>
      <c r="Z30" s="161"/>
      <c r="AA30" s="161"/>
      <c r="AB30" s="161"/>
      <c r="AC30" s="161"/>
      <c r="AD30" s="161"/>
      <c r="AE30" s="161"/>
      <c r="AF30" s="161"/>
      <c r="AG30" s="161" t="s">
        <v>264</v>
      </c>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row>
    <row r="31" spans="1:60" outlineLevel="1">
      <c r="A31" s="164"/>
      <c r="B31" s="163"/>
      <c r="C31" s="467" t="s">
        <v>267</v>
      </c>
      <c r="D31" s="468"/>
      <c r="E31" s="468"/>
      <c r="F31" s="468"/>
      <c r="G31" s="468"/>
      <c r="H31" s="162"/>
      <c r="I31" s="162"/>
      <c r="J31" s="162"/>
      <c r="K31" s="162"/>
      <c r="L31" s="162"/>
      <c r="M31" s="162"/>
      <c r="N31" s="162"/>
      <c r="O31" s="162"/>
      <c r="P31" s="162"/>
      <c r="Q31" s="162"/>
      <c r="R31" s="162"/>
      <c r="S31" s="162"/>
      <c r="T31" s="162"/>
      <c r="U31" s="162"/>
      <c r="V31" s="162"/>
      <c r="W31" s="162"/>
      <c r="X31" s="161"/>
      <c r="Y31" s="161"/>
      <c r="Z31" s="161"/>
      <c r="AA31" s="161"/>
      <c r="AB31" s="161"/>
      <c r="AC31" s="161"/>
      <c r="AD31" s="161"/>
      <c r="AE31" s="161"/>
      <c r="AF31" s="161"/>
      <c r="AG31" s="161" t="s">
        <v>264</v>
      </c>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row>
    <row r="32" spans="1:60" outlineLevel="1">
      <c r="A32" s="164"/>
      <c r="B32" s="163"/>
      <c r="C32" s="467" t="s">
        <v>266</v>
      </c>
      <c r="D32" s="468"/>
      <c r="E32" s="468"/>
      <c r="F32" s="468"/>
      <c r="G32" s="468"/>
      <c r="H32" s="162"/>
      <c r="I32" s="162"/>
      <c r="J32" s="162"/>
      <c r="K32" s="162"/>
      <c r="L32" s="162"/>
      <c r="M32" s="162"/>
      <c r="N32" s="162"/>
      <c r="O32" s="162"/>
      <c r="P32" s="162"/>
      <c r="Q32" s="162"/>
      <c r="R32" s="162"/>
      <c r="S32" s="162"/>
      <c r="T32" s="162"/>
      <c r="U32" s="162"/>
      <c r="V32" s="162"/>
      <c r="W32" s="162"/>
      <c r="X32" s="161"/>
      <c r="Y32" s="161"/>
      <c r="Z32" s="161"/>
      <c r="AA32" s="161"/>
      <c r="AB32" s="161"/>
      <c r="AC32" s="161"/>
      <c r="AD32" s="161"/>
      <c r="AE32" s="161"/>
      <c r="AF32" s="161"/>
      <c r="AG32" s="161" t="s">
        <v>264</v>
      </c>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row>
    <row r="33" spans="1:60" outlineLevel="1">
      <c r="A33" s="164"/>
      <c r="B33" s="163"/>
      <c r="C33" s="467" t="s">
        <v>265</v>
      </c>
      <c r="D33" s="468"/>
      <c r="E33" s="468"/>
      <c r="F33" s="468"/>
      <c r="G33" s="468"/>
      <c r="H33" s="162"/>
      <c r="I33" s="162"/>
      <c r="J33" s="162"/>
      <c r="K33" s="162"/>
      <c r="L33" s="162"/>
      <c r="M33" s="162"/>
      <c r="N33" s="162"/>
      <c r="O33" s="162"/>
      <c r="P33" s="162"/>
      <c r="Q33" s="162"/>
      <c r="R33" s="162"/>
      <c r="S33" s="162"/>
      <c r="T33" s="162"/>
      <c r="U33" s="162"/>
      <c r="V33" s="162"/>
      <c r="W33" s="162"/>
      <c r="X33" s="161"/>
      <c r="Y33" s="161"/>
      <c r="Z33" s="161"/>
      <c r="AA33" s="161"/>
      <c r="AB33" s="161"/>
      <c r="AC33" s="161"/>
      <c r="AD33" s="161"/>
      <c r="AE33" s="161"/>
      <c r="AF33" s="161"/>
      <c r="AG33" s="161" t="s">
        <v>264</v>
      </c>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row>
    <row r="34" spans="1:60" outlineLevel="1">
      <c r="A34" s="164"/>
      <c r="B34" s="163"/>
      <c r="C34" s="184" t="s">
        <v>278</v>
      </c>
      <c r="D34" s="183"/>
      <c r="E34" s="182">
        <v>4</v>
      </c>
      <c r="F34" s="162"/>
      <c r="G34" s="162"/>
      <c r="H34" s="162"/>
      <c r="I34" s="162"/>
      <c r="J34" s="162"/>
      <c r="K34" s="162"/>
      <c r="L34" s="162"/>
      <c r="M34" s="162"/>
      <c r="N34" s="162"/>
      <c r="O34" s="162"/>
      <c r="P34" s="162"/>
      <c r="Q34" s="162"/>
      <c r="R34" s="162"/>
      <c r="S34" s="162"/>
      <c r="T34" s="162"/>
      <c r="U34" s="162"/>
      <c r="V34" s="162"/>
      <c r="W34" s="162"/>
      <c r="X34" s="161"/>
      <c r="Y34" s="161"/>
      <c r="Z34" s="161"/>
      <c r="AA34" s="161"/>
      <c r="AB34" s="161"/>
      <c r="AC34" s="161"/>
      <c r="AD34" s="161"/>
      <c r="AE34" s="161"/>
      <c r="AF34" s="161"/>
      <c r="AG34" s="161" t="s">
        <v>130</v>
      </c>
      <c r="AH34" s="161">
        <v>0</v>
      </c>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row>
    <row r="35" spans="1:60" outlineLevel="1">
      <c r="A35" s="164"/>
      <c r="B35" s="163"/>
      <c r="C35" s="461"/>
      <c r="D35" s="462"/>
      <c r="E35" s="462"/>
      <c r="F35" s="462"/>
      <c r="G35" s="462"/>
      <c r="H35" s="162"/>
      <c r="I35" s="162"/>
      <c r="J35" s="162"/>
      <c r="K35" s="162"/>
      <c r="L35" s="162"/>
      <c r="M35" s="162"/>
      <c r="N35" s="162"/>
      <c r="O35" s="162"/>
      <c r="P35" s="162"/>
      <c r="Q35" s="162"/>
      <c r="R35" s="162"/>
      <c r="S35" s="162"/>
      <c r="T35" s="162"/>
      <c r="U35" s="162"/>
      <c r="V35" s="162"/>
      <c r="W35" s="162"/>
      <c r="X35" s="161"/>
      <c r="Y35" s="161"/>
      <c r="Z35" s="161"/>
      <c r="AA35" s="161"/>
      <c r="AB35" s="161"/>
      <c r="AC35" s="161"/>
      <c r="AD35" s="161"/>
      <c r="AE35" s="161"/>
      <c r="AF35" s="161"/>
      <c r="AG35" s="161" t="s">
        <v>89</v>
      </c>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row>
    <row r="36" spans="1:60" outlineLevel="1">
      <c r="A36" s="172">
        <v>5</v>
      </c>
      <c r="B36" s="171" t="s">
        <v>277</v>
      </c>
      <c r="C36" s="170" t="s">
        <v>276</v>
      </c>
      <c r="D36" s="169" t="s">
        <v>155</v>
      </c>
      <c r="E36" s="168">
        <v>12</v>
      </c>
      <c r="F36" s="167"/>
      <c r="G36" s="166">
        <f>ROUND(E36*F36,2)</f>
        <v>0</v>
      </c>
      <c r="H36" s="167"/>
      <c r="I36" s="166">
        <f>ROUND(E36*H36,2)</f>
        <v>0</v>
      </c>
      <c r="J36" s="167"/>
      <c r="K36" s="166">
        <f>ROUND(E36*J36,2)</f>
        <v>0</v>
      </c>
      <c r="L36" s="166">
        <v>21</v>
      </c>
      <c r="M36" s="166">
        <f>G36*(1+L36/100)</f>
        <v>0</v>
      </c>
      <c r="N36" s="166">
        <v>0</v>
      </c>
      <c r="O36" s="166">
        <f>ROUND(E36*N36,2)</f>
        <v>0</v>
      </c>
      <c r="P36" s="166">
        <v>0</v>
      </c>
      <c r="Q36" s="166">
        <f>ROUND(E36*P36,2)</f>
        <v>0</v>
      </c>
      <c r="R36" s="166"/>
      <c r="S36" s="166" t="s">
        <v>154</v>
      </c>
      <c r="T36" s="165" t="s">
        <v>91</v>
      </c>
      <c r="U36" s="162">
        <v>0</v>
      </c>
      <c r="V36" s="162">
        <f>ROUND(E36*U36,2)</f>
        <v>0</v>
      </c>
      <c r="W36" s="162"/>
      <c r="X36" s="161"/>
      <c r="Y36" s="161"/>
      <c r="Z36" s="161"/>
      <c r="AA36" s="161"/>
      <c r="AB36" s="161"/>
      <c r="AC36" s="161"/>
      <c r="AD36" s="161"/>
      <c r="AE36" s="161"/>
      <c r="AF36" s="161"/>
      <c r="AG36" s="161" t="s">
        <v>134</v>
      </c>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row>
    <row r="37" spans="1:60" outlineLevel="1">
      <c r="A37" s="164"/>
      <c r="B37" s="163"/>
      <c r="C37" s="465" t="s">
        <v>269</v>
      </c>
      <c r="D37" s="466"/>
      <c r="E37" s="466"/>
      <c r="F37" s="466"/>
      <c r="G37" s="466"/>
      <c r="H37" s="162"/>
      <c r="I37" s="162"/>
      <c r="J37" s="162"/>
      <c r="K37" s="162"/>
      <c r="L37" s="162"/>
      <c r="M37" s="162"/>
      <c r="N37" s="162"/>
      <c r="O37" s="162"/>
      <c r="P37" s="162"/>
      <c r="Q37" s="162"/>
      <c r="R37" s="162"/>
      <c r="S37" s="162"/>
      <c r="T37" s="162"/>
      <c r="U37" s="162"/>
      <c r="V37" s="162"/>
      <c r="W37" s="162"/>
      <c r="X37" s="161"/>
      <c r="Y37" s="161"/>
      <c r="Z37" s="161"/>
      <c r="AA37" s="161"/>
      <c r="AB37" s="161"/>
      <c r="AC37" s="161"/>
      <c r="AD37" s="161"/>
      <c r="AE37" s="161"/>
      <c r="AF37" s="161"/>
      <c r="AG37" s="161" t="s">
        <v>264</v>
      </c>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row>
    <row r="38" spans="1:60" outlineLevel="1">
      <c r="A38" s="164"/>
      <c r="B38" s="163"/>
      <c r="C38" s="467" t="s">
        <v>268</v>
      </c>
      <c r="D38" s="468"/>
      <c r="E38" s="468"/>
      <c r="F38" s="468"/>
      <c r="G38" s="468"/>
      <c r="H38" s="162"/>
      <c r="I38" s="162"/>
      <c r="J38" s="162"/>
      <c r="K38" s="162"/>
      <c r="L38" s="162"/>
      <c r="M38" s="162"/>
      <c r="N38" s="162"/>
      <c r="O38" s="162"/>
      <c r="P38" s="162"/>
      <c r="Q38" s="162"/>
      <c r="R38" s="162"/>
      <c r="S38" s="162"/>
      <c r="T38" s="162"/>
      <c r="U38" s="162"/>
      <c r="V38" s="162"/>
      <c r="W38" s="162"/>
      <c r="X38" s="161"/>
      <c r="Y38" s="161"/>
      <c r="Z38" s="161"/>
      <c r="AA38" s="161"/>
      <c r="AB38" s="161"/>
      <c r="AC38" s="161"/>
      <c r="AD38" s="161"/>
      <c r="AE38" s="161"/>
      <c r="AF38" s="161"/>
      <c r="AG38" s="161" t="s">
        <v>264</v>
      </c>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row>
    <row r="39" spans="1:60" outlineLevel="1">
      <c r="A39" s="164"/>
      <c r="B39" s="163"/>
      <c r="C39" s="467" t="s">
        <v>267</v>
      </c>
      <c r="D39" s="468"/>
      <c r="E39" s="468"/>
      <c r="F39" s="468"/>
      <c r="G39" s="468"/>
      <c r="H39" s="162"/>
      <c r="I39" s="162"/>
      <c r="J39" s="162"/>
      <c r="K39" s="162"/>
      <c r="L39" s="162"/>
      <c r="M39" s="162"/>
      <c r="N39" s="162"/>
      <c r="O39" s="162"/>
      <c r="P39" s="162"/>
      <c r="Q39" s="162"/>
      <c r="R39" s="162"/>
      <c r="S39" s="162"/>
      <c r="T39" s="162"/>
      <c r="U39" s="162"/>
      <c r="V39" s="162"/>
      <c r="W39" s="162"/>
      <c r="X39" s="161"/>
      <c r="Y39" s="161"/>
      <c r="Z39" s="161"/>
      <c r="AA39" s="161"/>
      <c r="AB39" s="161"/>
      <c r="AC39" s="161"/>
      <c r="AD39" s="161"/>
      <c r="AE39" s="161"/>
      <c r="AF39" s="161"/>
      <c r="AG39" s="161" t="s">
        <v>264</v>
      </c>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row>
    <row r="40" spans="1:60" outlineLevel="1">
      <c r="A40" s="164"/>
      <c r="B40" s="163"/>
      <c r="C40" s="467" t="s">
        <v>266</v>
      </c>
      <c r="D40" s="468"/>
      <c r="E40" s="468"/>
      <c r="F40" s="468"/>
      <c r="G40" s="468"/>
      <c r="H40" s="162"/>
      <c r="I40" s="162"/>
      <c r="J40" s="162"/>
      <c r="K40" s="162"/>
      <c r="L40" s="162"/>
      <c r="M40" s="162"/>
      <c r="N40" s="162"/>
      <c r="O40" s="162"/>
      <c r="P40" s="162"/>
      <c r="Q40" s="162"/>
      <c r="R40" s="162"/>
      <c r="S40" s="162"/>
      <c r="T40" s="162"/>
      <c r="U40" s="162"/>
      <c r="V40" s="162"/>
      <c r="W40" s="162"/>
      <c r="X40" s="161"/>
      <c r="Y40" s="161"/>
      <c r="Z40" s="161"/>
      <c r="AA40" s="161"/>
      <c r="AB40" s="161"/>
      <c r="AC40" s="161"/>
      <c r="AD40" s="161"/>
      <c r="AE40" s="161"/>
      <c r="AF40" s="161"/>
      <c r="AG40" s="161" t="s">
        <v>264</v>
      </c>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row>
    <row r="41" spans="1:60" outlineLevel="1">
      <c r="A41" s="164"/>
      <c r="B41" s="163"/>
      <c r="C41" s="467" t="s">
        <v>265</v>
      </c>
      <c r="D41" s="468"/>
      <c r="E41" s="468"/>
      <c r="F41" s="468"/>
      <c r="G41" s="468"/>
      <c r="H41" s="162"/>
      <c r="I41" s="162"/>
      <c r="J41" s="162"/>
      <c r="K41" s="162"/>
      <c r="L41" s="162"/>
      <c r="M41" s="162"/>
      <c r="N41" s="162"/>
      <c r="O41" s="162"/>
      <c r="P41" s="162"/>
      <c r="Q41" s="162"/>
      <c r="R41" s="162"/>
      <c r="S41" s="162"/>
      <c r="T41" s="162"/>
      <c r="U41" s="162"/>
      <c r="V41" s="162"/>
      <c r="W41" s="162"/>
      <c r="X41" s="161"/>
      <c r="Y41" s="161"/>
      <c r="Z41" s="161"/>
      <c r="AA41" s="161"/>
      <c r="AB41" s="161"/>
      <c r="AC41" s="161"/>
      <c r="AD41" s="161"/>
      <c r="AE41" s="161"/>
      <c r="AF41" s="161"/>
      <c r="AG41" s="161" t="s">
        <v>264</v>
      </c>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row>
    <row r="42" spans="1:60" outlineLevel="1">
      <c r="A42" s="164"/>
      <c r="B42" s="163"/>
      <c r="C42" s="184" t="s">
        <v>275</v>
      </c>
      <c r="D42" s="183"/>
      <c r="E42" s="182">
        <v>12</v>
      </c>
      <c r="F42" s="162"/>
      <c r="G42" s="162"/>
      <c r="H42" s="162"/>
      <c r="I42" s="162"/>
      <c r="J42" s="162"/>
      <c r="K42" s="162"/>
      <c r="L42" s="162"/>
      <c r="M42" s="162"/>
      <c r="N42" s="162"/>
      <c r="O42" s="162"/>
      <c r="P42" s="162"/>
      <c r="Q42" s="162"/>
      <c r="R42" s="162"/>
      <c r="S42" s="162"/>
      <c r="T42" s="162"/>
      <c r="U42" s="162"/>
      <c r="V42" s="162"/>
      <c r="W42" s="162"/>
      <c r="X42" s="161"/>
      <c r="Y42" s="161"/>
      <c r="Z42" s="161"/>
      <c r="AA42" s="161"/>
      <c r="AB42" s="161"/>
      <c r="AC42" s="161"/>
      <c r="AD42" s="161"/>
      <c r="AE42" s="161"/>
      <c r="AF42" s="161"/>
      <c r="AG42" s="161" t="s">
        <v>130</v>
      </c>
      <c r="AH42" s="161">
        <v>0</v>
      </c>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row>
    <row r="43" spans="1:60" outlineLevel="1">
      <c r="A43" s="164"/>
      <c r="B43" s="163"/>
      <c r="C43" s="461"/>
      <c r="D43" s="462"/>
      <c r="E43" s="462"/>
      <c r="F43" s="462"/>
      <c r="G43" s="462"/>
      <c r="H43" s="162"/>
      <c r="I43" s="162"/>
      <c r="J43" s="162"/>
      <c r="K43" s="162"/>
      <c r="L43" s="162"/>
      <c r="M43" s="162"/>
      <c r="N43" s="162"/>
      <c r="O43" s="162"/>
      <c r="P43" s="162"/>
      <c r="Q43" s="162"/>
      <c r="R43" s="162"/>
      <c r="S43" s="162"/>
      <c r="T43" s="162"/>
      <c r="U43" s="162"/>
      <c r="V43" s="162"/>
      <c r="W43" s="162"/>
      <c r="X43" s="161"/>
      <c r="Y43" s="161"/>
      <c r="Z43" s="161"/>
      <c r="AA43" s="161"/>
      <c r="AB43" s="161"/>
      <c r="AC43" s="161"/>
      <c r="AD43" s="161"/>
      <c r="AE43" s="161"/>
      <c r="AF43" s="161"/>
      <c r="AG43" s="161" t="s">
        <v>89</v>
      </c>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row>
    <row r="44" spans="1:60" outlineLevel="1">
      <c r="A44" s="172">
        <v>6</v>
      </c>
      <c r="B44" s="171" t="s">
        <v>274</v>
      </c>
      <c r="C44" s="170" t="s">
        <v>273</v>
      </c>
      <c r="D44" s="169" t="s">
        <v>155</v>
      </c>
      <c r="E44" s="168">
        <v>7</v>
      </c>
      <c r="F44" s="167"/>
      <c r="G44" s="166">
        <f>ROUND(E44*F44,2)</f>
        <v>0</v>
      </c>
      <c r="H44" s="167"/>
      <c r="I44" s="166">
        <f>ROUND(E44*H44,2)</f>
        <v>0</v>
      </c>
      <c r="J44" s="167"/>
      <c r="K44" s="166">
        <f>ROUND(E44*J44,2)</f>
        <v>0</v>
      </c>
      <c r="L44" s="166">
        <v>21</v>
      </c>
      <c r="M44" s="166">
        <f>G44*(1+L44/100)</f>
        <v>0</v>
      </c>
      <c r="N44" s="166">
        <v>0</v>
      </c>
      <c r="O44" s="166">
        <f>ROUND(E44*N44,2)</f>
        <v>0</v>
      </c>
      <c r="P44" s="166">
        <v>0</v>
      </c>
      <c r="Q44" s="166">
        <f>ROUND(E44*P44,2)</f>
        <v>0</v>
      </c>
      <c r="R44" s="166"/>
      <c r="S44" s="166" t="s">
        <v>154</v>
      </c>
      <c r="T44" s="165" t="s">
        <v>91</v>
      </c>
      <c r="U44" s="162">
        <v>0</v>
      </c>
      <c r="V44" s="162">
        <f>ROUND(E44*U44,2)</f>
        <v>0</v>
      </c>
      <c r="W44" s="162"/>
      <c r="X44" s="161"/>
      <c r="Y44" s="161"/>
      <c r="Z44" s="161"/>
      <c r="AA44" s="161"/>
      <c r="AB44" s="161"/>
      <c r="AC44" s="161"/>
      <c r="AD44" s="161"/>
      <c r="AE44" s="161"/>
      <c r="AF44" s="161"/>
      <c r="AG44" s="161" t="s">
        <v>134</v>
      </c>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row>
    <row r="45" spans="1:60" outlineLevel="1">
      <c r="A45" s="164"/>
      <c r="B45" s="163"/>
      <c r="C45" s="465" t="s">
        <v>269</v>
      </c>
      <c r="D45" s="466"/>
      <c r="E45" s="466"/>
      <c r="F45" s="466"/>
      <c r="G45" s="466"/>
      <c r="H45" s="162"/>
      <c r="I45" s="162"/>
      <c r="J45" s="162"/>
      <c r="K45" s="162"/>
      <c r="L45" s="162"/>
      <c r="M45" s="162"/>
      <c r="N45" s="162"/>
      <c r="O45" s="162"/>
      <c r="P45" s="162"/>
      <c r="Q45" s="162"/>
      <c r="R45" s="162"/>
      <c r="S45" s="162"/>
      <c r="T45" s="162"/>
      <c r="U45" s="162"/>
      <c r="V45" s="162"/>
      <c r="W45" s="162"/>
      <c r="X45" s="161"/>
      <c r="Y45" s="161"/>
      <c r="Z45" s="161"/>
      <c r="AA45" s="161"/>
      <c r="AB45" s="161"/>
      <c r="AC45" s="161"/>
      <c r="AD45" s="161"/>
      <c r="AE45" s="161"/>
      <c r="AF45" s="161"/>
      <c r="AG45" s="161" t="s">
        <v>264</v>
      </c>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row>
    <row r="46" spans="1:60" outlineLevel="1">
      <c r="A46" s="164"/>
      <c r="B46" s="163"/>
      <c r="C46" s="467" t="s">
        <v>268</v>
      </c>
      <c r="D46" s="468"/>
      <c r="E46" s="468"/>
      <c r="F46" s="468"/>
      <c r="G46" s="468"/>
      <c r="H46" s="162"/>
      <c r="I46" s="162"/>
      <c r="J46" s="162"/>
      <c r="K46" s="162"/>
      <c r="L46" s="162"/>
      <c r="M46" s="162"/>
      <c r="N46" s="162"/>
      <c r="O46" s="162"/>
      <c r="P46" s="162"/>
      <c r="Q46" s="162"/>
      <c r="R46" s="162"/>
      <c r="S46" s="162"/>
      <c r="T46" s="162"/>
      <c r="U46" s="162"/>
      <c r="V46" s="162"/>
      <c r="W46" s="162"/>
      <c r="X46" s="161"/>
      <c r="Y46" s="161"/>
      <c r="Z46" s="161"/>
      <c r="AA46" s="161"/>
      <c r="AB46" s="161"/>
      <c r="AC46" s="161"/>
      <c r="AD46" s="161"/>
      <c r="AE46" s="161"/>
      <c r="AF46" s="161"/>
      <c r="AG46" s="161" t="s">
        <v>264</v>
      </c>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row>
    <row r="47" spans="1:60" outlineLevel="1">
      <c r="A47" s="164"/>
      <c r="B47" s="163"/>
      <c r="C47" s="467" t="s">
        <v>267</v>
      </c>
      <c r="D47" s="468"/>
      <c r="E47" s="468"/>
      <c r="F47" s="468"/>
      <c r="G47" s="468"/>
      <c r="H47" s="162"/>
      <c r="I47" s="162"/>
      <c r="J47" s="162"/>
      <c r="K47" s="162"/>
      <c r="L47" s="162"/>
      <c r="M47" s="162"/>
      <c r="N47" s="162"/>
      <c r="O47" s="162"/>
      <c r="P47" s="162"/>
      <c r="Q47" s="162"/>
      <c r="R47" s="162"/>
      <c r="S47" s="162"/>
      <c r="T47" s="162"/>
      <c r="U47" s="162"/>
      <c r="V47" s="162"/>
      <c r="W47" s="162"/>
      <c r="X47" s="161"/>
      <c r="Y47" s="161"/>
      <c r="Z47" s="161"/>
      <c r="AA47" s="161"/>
      <c r="AB47" s="161"/>
      <c r="AC47" s="161"/>
      <c r="AD47" s="161"/>
      <c r="AE47" s="161"/>
      <c r="AF47" s="161"/>
      <c r="AG47" s="161" t="s">
        <v>264</v>
      </c>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row>
    <row r="48" spans="1:60" outlineLevel="1">
      <c r="A48" s="164"/>
      <c r="B48" s="163"/>
      <c r="C48" s="467" t="s">
        <v>266</v>
      </c>
      <c r="D48" s="468"/>
      <c r="E48" s="468"/>
      <c r="F48" s="468"/>
      <c r="G48" s="468"/>
      <c r="H48" s="162"/>
      <c r="I48" s="162"/>
      <c r="J48" s="162"/>
      <c r="K48" s="162"/>
      <c r="L48" s="162"/>
      <c r="M48" s="162"/>
      <c r="N48" s="162"/>
      <c r="O48" s="162"/>
      <c r="P48" s="162"/>
      <c r="Q48" s="162"/>
      <c r="R48" s="162"/>
      <c r="S48" s="162"/>
      <c r="T48" s="162"/>
      <c r="U48" s="162"/>
      <c r="V48" s="162"/>
      <c r="W48" s="162"/>
      <c r="X48" s="161"/>
      <c r="Y48" s="161"/>
      <c r="Z48" s="161"/>
      <c r="AA48" s="161"/>
      <c r="AB48" s="161"/>
      <c r="AC48" s="161"/>
      <c r="AD48" s="161"/>
      <c r="AE48" s="161"/>
      <c r="AF48" s="161"/>
      <c r="AG48" s="161" t="s">
        <v>264</v>
      </c>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row>
    <row r="49" spans="1:60" outlineLevel="1">
      <c r="A49" s="164"/>
      <c r="B49" s="163"/>
      <c r="C49" s="467" t="s">
        <v>265</v>
      </c>
      <c r="D49" s="468"/>
      <c r="E49" s="468"/>
      <c r="F49" s="468"/>
      <c r="G49" s="468"/>
      <c r="H49" s="162"/>
      <c r="I49" s="162"/>
      <c r="J49" s="162"/>
      <c r="K49" s="162"/>
      <c r="L49" s="162"/>
      <c r="M49" s="162"/>
      <c r="N49" s="162"/>
      <c r="O49" s="162"/>
      <c r="P49" s="162"/>
      <c r="Q49" s="162"/>
      <c r="R49" s="162"/>
      <c r="S49" s="162"/>
      <c r="T49" s="162"/>
      <c r="U49" s="162"/>
      <c r="V49" s="162"/>
      <c r="W49" s="162"/>
      <c r="X49" s="161"/>
      <c r="Y49" s="161"/>
      <c r="Z49" s="161"/>
      <c r="AA49" s="161"/>
      <c r="AB49" s="161"/>
      <c r="AC49" s="161"/>
      <c r="AD49" s="161"/>
      <c r="AE49" s="161"/>
      <c r="AF49" s="161"/>
      <c r="AG49" s="161" t="s">
        <v>264</v>
      </c>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row>
    <row r="50" spans="1:60" outlineLevel="1">
      <c r="A50" s="164"/>
      <c r="B50" s="163"/>
      <c r="C50" s="184" t="s">
        <v>272</v>
      </c>
      <c r="D50" s="183"/>
      <c r="E50" s="182">
        <v>7</v>
      </c>
      <c r="F50" s="162"/>
      <c r="G50" s="162"/>
      <c r="H50" s="162"/>
      <c r="I50" s="162"/>
      <c r="J50" s="162"/>
      <c r="K50" s="162"/>
      <c r="L50" s="162"/>
      <c r="M50" s="162"/>
      <c r="N50" s="162"/>
      <c r="O50" s="162"/>
      <c r="P50" s="162"/>
      <c r="Q50" s="162"/>
      <c r="R50" s="162"/>
      <c r="S50" s="162"/>
      <c r="T50" s="162"/>
      <c r="U50" s="162"/>
      <c r="V50" s="162"/>
      <c r="W50" s="162"/>
      <c r="X50" s="161"/>
      <c r="Y50" s="161"/>
      <c r="Z50" s="161"/>
      <c r="AA50" s="161"/>
      <c r="AB50" s="161"/>
      <c r="AC50" s="161"/>
      <c r="AD50" s="161"/>
      <c r="AE50" s="161"/>
      <c r="AF50" s="161"/>
      <c r="AG50" s="161" t="s">
        <v>130</v>
      </c>
      <c r="AH50" s="161">
        <v>0</v>
      </c>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row>
    <row r="51" spans="1:60" outlineLevel="1">
      <c r="A51" s="164"/>
      <c r="B51" s="163"/>
      <c r="C51" s="461"/>
      <c r="D51" s="462"/>
      <c r="E51" s="462"/>
      <c r="F51" s="462"/>
      <c r="G51" s="462"/>
      <c r="H51" s="162"/>
      <c r="I51" s="162"/>
      <c r="J51" s="162"/>
      <c r="K51" s="162"/>
      <c r="L51" s="162"/>
      <c r="M51" s="162"/>
      <c r="N51" s="162"/>
      <c r="O51" s="162"/>
      <c r="P51" s="162"/>
      <c r="Q51" s="162"/>
      <c r="R51" s="162"/>
      <c r="S51" s="162"/>
      <c r="T51" s="162"/>
      <c r="U51" s="162"/>
      <c r="V51" s="162"/>
      <c r="W51" s="162"/>
      <c r="X51" s="161"/>
      <c r="Y51" s="161"/>
      <c r="Z51" s="161"/>
      <c r="AA51" s="161"/>
      <c r="AB51" s="161"/>
      <c r="AC51" s="161"/>
      <c r="AD51" s="161"/>
      <c r="AE51" s="161"/>
      <c r="AF51" s="161"/>
      <c r="AG51" s="161" t="s">
        <v>89</v>
      </c>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row>
    <row r="52" spans="1:60" outlineLevel="1">
      <c r="A52" s="172">
        <v>7</v>
      </c>
      <c r="B52" s="171" t="s">
        <v>271</v>
      </c>
      <c r="C52" s="170" t="s">
        <v>270</v>
      </c>
      <c r="D52" s="169" t="s">
        <v>155</v>
      </c>
      <c r="E52" s="168">
        <v>1</v>
      </c>
      <c r="F52" s="167"/>
      <c r="G52" s="166">
        <f>ROUND(E52*F52,2)</f>
        <v>0</v>
      </c>
      <c r="H52" s="167"/>
      <c r="I52" s="166">
        <f>ROUND(E52*H52,2)</f>
        <v>0</v>
      </c>
      <c r="J52" s="167"/>
      <c r="K52" s="166">
        <f>ROUND(E52*J52,2)</f>
        <v>0</v>
      </c>
      <c r="L52" s="166">
        <v>21</v>
      </c>
      <c r="M52" s="166">
        <f>G52*(1+L52/100)</f>
        <v>0</v>
      </c>
      <c r="N52" s="166">
        <v>0</v>
      </c>
      <c r="O52" s="166">
        <f>ROUND(E52*N52,2)</f>
        <v>0</v>
      </c>
      <c r="P52" s="166">
        <v>0</v>
      </c>
      <c r="Q52" s="166">
        <f>ROUND(E52*P52,2)</f>
        <v>0</v>
      </c>
      <c r="R52" s="166"/>
      <c r="S52" s="166" t="s">
        <v>154</v>
      </c>
      <c r="T52" s="165" t="s">
        <v>91</v>
      </c>
      <c r="U52" s="162">
        <v>0</v>
      </c>
      <c r="V52" s="162">
        <f>ROUND(E52*U52,2)</f>
        <v>0</v>
      </c>
      <c r="W52" s="162"/>
      <c r="X52" s="161"/>
      <c r="Y52" s="161"/>
      <c r="Z52" s="161"/>
      <c r="AA52" s="161"/>
      <c r="AB52" s="161"/>
      <c r="AC52" s="161"/>
      <c r="AD52" s="161"/>
      <c r="AE52" s="161"/>
      <c r="AF52" s="161"/>
      <c r="AG52" s="161" t="s">
        <v>134</v>
      </c>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row>
    <row r="53" spans="1:60" outlineLevel="1">
      <c r="A53" s="164"/>
      <c r="B53" s="163"/>
      <c r="C53" s="465" t="s">
        <v>269</v>
      </c>
      <c r="D53" s="466"/>
      <c r="E53" s="466"/>
      <c r="F53" s="466"/>
      <c r="G53" s="466"/>
      <c r="H53" s="162"/>
      <c r="I53" s="162"/>
      <c r="J53" s="162"/>
      <c r="K53" s="162"/>
      <c r="L53" s="162"/>
      <c r="M53" s="162"/>
      <c r="N53" s="162"/>
      <c r="O53" s="162"/>
      <c r="P53" s="162"/>
      <c r="Q53" s="162"/>
      <c r="R53" s="162"/>
      <c r="S53" s="162"/>
      <c r="T53" s="162"/>
      <c r="U53" s="162"/>
      <c r="V53" s="162"/>
      <c r="W53" s="162"/>
      <c r="X53" s="161"/>
      <c r="Y53" s="161"/>
      <c r="Z53" s="161"/>
      <c r="AA53" s="161"/>
      <c r="AB53" s="161"/>
      <c r="AC53" s="161"/>
      <c r="AD53" s="161"/>
      <c r="AE53" s="161"/>
      <c r="AF53" s="161"/>
      <c r="AG53" s="161" t="s">
        <v>264</v>
      </c>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row>
    <row r="54" spans="1:60" outlineLevel="1">
      <c r="A54" s="164"/>
      <c r="B54" s="163"/>
      <c r="C54" s="467" t="s">
        <v>268</v>
      </c>
      <c r="D54" s="468"/>
      <c r="E54" s="468"/>
      <c r="F54" s="468"/>
      <c r="G54" s="468"/>
      <c r="H54" s="162"/>
      <c r="I54" s="162"/>
      <c r="J54" s="162"/>
      <c r="K54" s="162"/>
      <c r="L54" s="162"/>
      <c r="M54" s="162"/>
      <c r="N54" s="162"/>
      <c r="O54" s="162"/>
      <c r="P54" s="162"/>
      <c r="Q54" s="162"/>
      <c r="R54" s="162"/>
      <c r="S54" s="162"/>
      <c r="T54" s="162"/>
      <c r="U54" s="162"/>
      <c r="V54" s="162"/>
      <c r="W54" s="162"/>
      <c r="X54" s="161"/>
      <c r="Y54" s="161"/>
      <c r="Z54" s="161"/>
      <c r="AA54" s="161"/>
      <c r="AB54" s="161"/>
      <c r="AC54" s="161"/>
      <c r="AD54" s="161"/>
      <c r="AE54" s="161"/>
      <c r="AF54" s="161"/>
      <c r="AG54" s="161" t="s">
        <v>264</v>
      </c>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row>
    <row r="55" spans="1:60" outlineLevel="1">
      <c r="A55" s="164"/>
      <c r="B55" s="163"/>
      <c r="C55" s="467" t="s">
        <v>267</v>
      </c>
      <c r="D55" s="468"/>
      <c r="E55" s="468"/>
      <c r="F55" s="468"/>
      <c r="G55" s="468"/>
      <c r="H55" s="162"/>
      <c r="I55" s="162"/>
      <c r="J55" s="162"/>
      <c r="K55" s="162"/>
      <c r="L55" s="162"/>
      <c r="M55" s="162"/>
      <c r="N55" s="162"/>
      <c r="O55" s="162"/>
      <c r="P55" s="162"/>
      <c r="Q55" s="162"/>
      <c r="R55" s="162"/>
      <c r="S55" s="162"/>
      <c r="T55" s="162"/>
      <c r="U55" s="162"/>
      <c r="V55" s="162"/>
      <c r="W55" s="162"/>
      <c r="X55" s="161"/>
      <c r="Y55" s="161"/>
      <c r="Z55" s="161"/>
      <c r="AA55" s="161"/>
      <c r="AB55" s="161"/>
      <c r="AC55" s="161"/>
      <c r="AD55" s="161"/>
      <c r="AE55" s="161"/>
      <c r="AF55" s="161"/>
      <c r="AG55" s="161" t="s">
        <v>264</v>
      </c>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row>
    <row r="56" spans="1:60" outlineLevel="1">
      <c r="A56" s="164"/>
      <c r="B56" s="163"/>
      <c r="C56" s="467" t="s">
        <v>266</v>
      </c>
      <c r="D56" s="468"/>
      <c r="E56" s="468"/>
      <c r="F56" s="468"/>
      <c r="G56" s="468"/>
      <c r="H56" s="162"/>
      <c r="I56" s="162"/>
      <c r="J56" s="162"/>
      <c r="K56" s="162"/>
      <c r="L56" s="162"/>
      <c r="M56" s="162"/>
      <c r="N56" s="162"/>
      <c r="O56" s="162"/>
      <c r="P56" s="162"/>
      <c r="Q56" s="162"/>
      <c r="R56" s="162"/>
      <c r="S56" s="162"/>
      <c r="T56" s="162"/>
      <c r="U56" s="162"/>
      <c r="V56" s="162"/>
      <c r="W56" s="162"/>
      <c r="X56" s="161"/>
      <c r="Y56" s="161"/>
      <c r="Z56" s="161"/>
      <c r="AA56" s="161"/>
      <c r="AB56" s="161"/>
      <c r="AC56" s="161"/>
      <c r="AD56" s="161"/>
      <c r="AE56" s="161"/>
      <c r="AF56" s="161"/>
      <c r="AG56" s="161" t="s">
        <v>264</v>
      </c>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row>
    <row r="57" spans="1:60" outlineLevel="1">
      <c r="A57" s="164"/>
      <c r="B57" s="163"/>
      <c r="C57" s="467" t="s">
        <v>265</v>
      </c>
      <c r="D57" s="468"/>
      <c r="E57" s="468"/>
      <c r="F57" s="468"/>
      <c r="G57" s="468"/>
      <c r="H57" s="162"/>
      <c r="I57" s="162"/>
      <c r="J57" s="162"/>
      <c r="K57" s="162"/>
      <c r="L57" s="162"/>
      <c r="M57" s="162"/>
      <c r="N57" s="162"/>
      <c r="O57" s="162"/>
      <c r="P57" s="162"/>
      <c r="Q57" s="162"/>
      <c r="R57" s="162"/>
      <c r="S57" s="162"/>
      <c r="T57" s="162"/>
      <c r="U57" s="162"/>
      <c r="V57" s="162"/>
      <c r="W57" s="162"/>
      <c r="X57" s="161"/>
      <c r="Y57" s="161"/>
      <c r="Z57" s="161"/>
      <c r="AA57" s="161"/>
      <c r="AB57" s="161"/>
      <c r="AC57" s="161"/>
      <c r="AD57" s="161"/>
      <c r="AE57" s="161"/>
      <c r="AF57" s="161"/>
      <c r="AG57" s="161" t="s">
        <v>264</v>
      </c>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row>
    <row r="58" spans="1:60" outlineLevel="1">
      <c r="A58" s="164"/>
      <c r="B58" s="163"/>
      <c r="C58" s="184" t="s">
        <v>263</v>
      </c>
      <c r="D58" s="183"/>
      <c r="E58" s="182">
        <v>1</v>
      </c>
      <c r="F58" s="162"/>
      <c r="G58" s="162"/>
      <c r="H58" s="162"/>
      <c r="I58" s="162"/>
      <c r="J58" s="162"/>
      <c r="K58" s="162"/>
      <c r="L58" s="162"/>
      <c r="M58" s="162"/>
      <c r="N58" s="162"/>
      <c r="O58" s="162"/>
      <c r="P58" s="162"/>
      <c r="Q58" s="162"/>
      <c r="R58" s="162"/>
      <c r="S58" s="162"/>
      <c r="T58" s="162"/>
      <c r="U58" s="162"/>
      <c r="V58" s="162"/>
      <c r="W58" s="162"/>
      <c r="X58" s="161"/>
      <c r="Y58" s="161"/>
      <c r="Z58" s="161"/>
      <c r="AA58" s="161"/>
      <c r="AB58" s="161"/>
      <c r="AC58" s="161"/>
      <c r="AD58" s="161"/>
      <c r="AE58" s="161"/>
      <c r="AF58" s="161"/>
      <c r="AG58" s="161" t="s">
        <v>130</v>
      </c>
      <c r="AH58" s="161">
        <v>0</v>
      </c>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row>
    <row r="59" spans="1:60" outlineLevel="1">
      <c r="A59" s="164"/>
      <c r="B59" s="163"/>
      <c r="C59" s="461"/>
      <c r="D59" s="462"/>
      <c r="E59" s="462"/>
      <c r="F59" s="462"/>
      <c r="G59" s="462"/>
      <c r="H59" s="162"/>
      <c r="I59" s="162"/>
      <c r="J59" s="162"/>
      <c r="K59" s="162"/>
      <c r="L59" s="162"/>
      <c r="M59" s="162"/>
      <c r="N59" s="162"/>
      <c r="O59" s="162"/>
      <c r="P59" s="162"/>
      <c r="Q59" s="162"/>
      <c r="R59" s="162"/>
      <c r="S59" s="162"/>
      <c r="T59" s="162"/>
      <c r="U59" s="162"/>
      <c r="V59" s="162"/>
      <c r="W59" s="162"/>
      <c r="X59" s="161"/>
      <c r="Y59" s="161"/>
      <c r="Z59" s="161"/>
      <c r="AA59" s="161"/>
      <c r="AB59" s="161"/>
      <c r="AC59" s="161"/>
      <c r="AD59" s="161"/>
      <c r="AE59" s="161"/>
      <c r="AF59" s="161"/>
      <c r="AG59" s="161" t="s">
        <v>89</v>
      </c>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row>
    <row r="60" spans="1:60" ht="22.5" outlineLevel="1">
      <c r="A60" s="172">
        <v>8</v>
      </c>
      <c r="B60" s="171" t="s">
        <v>262</v>
      </c>
      <c r="C60" s="170" t="s">
        <v>261</v>
      </c>
      <c r="D60" s="169" t="s">
        <v>112</v>
      </c>
      <c r="E60" s="168">
        <v>1.932E-2</v>
      </c>
      <c r="F60" s="167"/>
      <c r="G60" s="166">
        <f>ROUND(E60*F60,2)</f>
        <v>0</v>
      </c>
      <c r="H60" s="167"/>
      <c r="I60" s="166">
        <f>ROUND(E60*H60,2)</f>
        <v>0</v>
      </c>
      <c r="J60" s="167"/>
      <c r="K60" s="166">
        <f>ROUND(E60*J60,2)</f>
        <v>0</v>
      </c>
      <c r="L60" s="166">
        <v>21</v>
      </c>
      <c r="M60" s="166">
        <f>G60*(1+L60/100)</f>
        <v>0</v>
      </c>
      <c r="N60" s="166">
        <v>1</v>
      </c>
      <c r="O60" s="166">
        <f>ROUND(E60*N60,2)</f>
        <v>0.02</v>
      </c>
      <c r="P60" s="166">
        <v>0</v>
      </c>
      <c r="Q60" s="166">
        <f>ROUND(E60*P60,2)</f>
        <v>0</v>
      </c>
      <c r="R60" s="166" t="s">
        <v>260</v>
      </c>
      <c r="S60" s="166" t="s">
        <v>92</v>
      </c>
      <c r="T60" s="165" t="s">
        <v>92</v>
      </c>
      <c r="U60" s="162">
        <v>0</v>
      </c>
      <c r="V60" s="162">
        <f>ROUND(E60*U60,2)</f>
        <v>0</v>
      </c>
      <c r="W60" s="162"/>
      <c r="X60" s="161"/>
      <c r="Y60" s="161"/>
      <c r="Z60" s="161"/>
      <c r="AA60" s="161"/>
      <c r="AB60" s="161"/>
      <c r="AC60" s="161"/>
      <c r="AD60" s="161"/>
      <c r="AE60" s="161"/>
      <c r="AF60" s="161"/>
      <c r="AG60" s="161" t="s">
        <v>259</v>
      </c>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row>
    <row r="61" spans="1:60" outlineLevel="1">
      <c r="A61" s="164"/>
      <c r="B61" s="163"/>
      <c r="C61" s="184" t="s">
        <v>258</v>
      </c>
      <c r="D61" s="183"/>
      <c r="E61" s="182">
        <v>1.932E-2</v>
      </c>
      <c r="F61" s="162"/>
      <c r="G61" s="162"/>
      <c r="H61" s="162"/>
      <c r="I61" s="162"/>
      <c r="J61" s="162"/>
      <c r="K61" s="162"/>
      <c r="L61" s="162"/>
      <c r="M61" s="162"/>
      <c r="N61" s="162"/>
      <c r="O61" s="162"/>
      <c r="P61" s="162"/>
      <c r="Q61" s="162"/>
      <c r="R61" s="162"/>
      <c r="S61" s="162"/>
      <c r="T61" s="162"/>
      <c r="U61" s="162"/>
      <c r="V61" s="162"/>
      <c r="W61" s="162"/>
      <c r="X61" s="161"/>
      <c r="Y61" s="161"/>
      <c r="Z61" s="161"/>
      <c r="AA61" s="161"/>
      <c r="AB61" s="161"/>
      <c r="AC61" s="161"/>
      <c r="AD61" s="161"/>
      <c r="AE61" s="161"/>
      <c r="AF61" s="161"/>
      <c r="AG61" s="161" t="s">
        <v>130</v>
      </c>
      <c r="AH61" s="161">
        <v>0</v>
      </c>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row>
    <row r="62" spans="1:60" outlineLevel="1">
      <c r="A62" s="164"/>
      <c r="B62" s="163"/>
      <c r="C62" s="461"/>
      <c r="D62" s="462"/>
      <c r="E62" s="462"/>
      <c r="F62" s="462"/>
      <c r="G62" s="462"/>
      <c r="H62" s="162"/>
      <c r="I62" s="162"/>
      <c r="J62" s="162"/>
      <c r="K62" s="162"/>
      <c r="L62" s="162"/>
      <c r="M62" s="162"/>
      <c r="N62" s="162"/>
      <c r="O62" s="162"/>
      <c r="P62" s="162"/>
      <c r="Q62" s="162"/>
      <c r="R62" s="162"/>
      <c r="S62" s="162"/>
      <c r="T62" s="162"/>
      <c r="U62" s="162"/>
      <c r="V62" s="162"/>
      <c r="W62" s="162"/>
      <c r="X62" s="161"/>
      <c r="Y62" s="161"/>
      <c r="Z62" s="161"/>
      <c r="AA62" s="161"/>
      <c r="AB62" s="161"/>
      <c r="AC62" s="161"/>
      <c r="AD62" s="161"/>
      <c r="AE62" s="161"/>
      <c r="AF62" s="161"/>
      <c r="AG62" s="161" t="s">
        <v>89</v>
      </c>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row>
    <row r="63" spans="1:60">
      <c r="A63" s="180" t="s">
        <v>109</v>
      </c>
      <c r="B63" s="179" t="s">
        <v>42</v>
      </c>
      <c r="C63" s="178" t="s">
        <v>41</v>
      </c>
      <c r="D63" s="177"/>
      <c r="E63" s="176"/>
      <c r="F63" s="175"/>
      <c r="G63" s="175">
        <f>SUMIF(AG64:AG87,"&lt;&gt;NOR",G64:G87)</f>
        <v>0</v>
      </c>
      <c r="H63" s="175"/>
      <c r="I63" s="175">
        <f>SUM(I64:I87)</f>
        <v>0</v>
      </c>
      <c r="J63" s="175"/>
      <c r="K63" s="175">
        <f>SUM(K64:K87)</f>
        <v>0</v>
      </c>
      <c r="L63" s="175"/>
      <c r="M63" s="175">
        <f>SUM(M64:M87)</f>
        <v>0</v>
      </c>
      <c r="N63" s="175"/>
      <c r="O63" s="175">
        <f>SUM(O64:O87)</f>
        <v>0.27</v>
      </c>
      <c r="P63" s="175"/>
      <c r="Q63" s="175">
        <f>SUM(Q64:Q87)</f>
        <v>0</v>
      </c>
      <c r="R63" s="175"/>
      <c r="S63" s="175"/>
      <c r="T63" s="174"/>
      <c r="U63" s="173"/>
      <c r="V63" s="173">
        <f>SUM(V64:V87)</f>
        <v>10.87</v>
      </c>
      <c r="W63" s="173"/>
      <c r="AG63" t="s">
        <v>108</v>
      </c>
    </row>
    <row r="64" spans="1:60" outlineLevel="1">
      <c r="A64" s="172">
        <v>9</v>
      </c>
      <c r="B64" s="171" t="s">
        <v>257</v>
      </c>
      <c r="C64" s="170" t="s">
        <v>256</v>
      </c>
      <c r="D64" s="169" t="s">
        <v>184</v>
      </c>
      <c r="E64" s="168">
        <v>19</v>
      </c>
      <c r="F64" s="167"/>
      <c r="G64" s="166">
        <f>ROUND(E64*F64,2)</f>
        <v>0</v>
      </c>
      <c r="H64" s="167"/>
      <c r="I64" s="166">
        <f>ROUND(E64*H64,2)</f>
        <v>0</v>
      </c>
      <c r="J64" s="167"/>
      <c r="K64" s="166">
        <f>ROUND(E64*J64,2)</f>
        <v>0</v>
      </c>
      <c r="L64" s="166">
        <v>21</v>
      </c>
      <c r="M64" s="166">
        <f>G64*(1+L64/100)</f>
        <v>0</v>
      </c>
      <c r="N64" s="166">
        <v>3.2000000000000002E-3</v>
      </c>
      <c r="O64" s="166">
        <f>ROUND(E64*N64,2)</f>
        <v>0.06</v>
      </c>
      <c r="P64" s="166">
        <v>0</v>
      </c>
      <c r="Q64" s="166">
        <f>ROUND(E64*P64,2)</f>
        <v>0</v>
      </c>
      <c r="R64" s="166" t="s">
        <v>174</v>
      </c>
      <c r="S64" s="166" t="s">
        <v>92</v>
      </c>
      <c r="T64" s="165" t="s">
        <v>92</v>
      </c>
      <c r="U64" s="162">
        <v>0.22498000000000001</v>
      </c>
      <c r="V64" s="162">
        <f>ROUND(E64*U64,2)</f>
        <v>4.2699999999999996</v>
      </c>
      <c r="W64" s="162"/>
      <c r="X64" s="161"/>
      <c r="Y64" s="161"/>
      <c r="Z64" s="161"/>
      <c r="AA64" s="161"/>
      <c r="AB64" s="161"/>
      <c r="AC64" s="161"/>
      <c r="AD64" s="161"/>
      <c r="AE64" s="161"/>
      <c r="AF64" s="161"/>
      <c r="AG64" s="161" t="s">
        <v>134</v>
      </c>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row>
    <row r="65" spans="1:60" outlineLevel="1">
      <c r="A65" s="164"/>
      <c r="B65" s="163"/>
      <c r="C65" s="463" t="s">
        <v>245</v>
      </c>
      <c r="D65" s="464"/>
      <c r="E65" s="464"/>
      <c r="F65" s="464"/>
      <c r="G65" s="464"/>
      <c r="H65" s="162"/>
      <c r="I65" s="162"/>
      <c r="J65" s="162"/>
      <c r="K65" s="162"/>
      <c r="L65" s="162"/>
      <c r="M65" s="162"/>
      <c r="N65" s="162"/>
      <c r="O65" s="162"/>
      <c r="P65" s="162"/>
      <c r="Q65" s="162"/>
      <c r="R65" s="162"/>
      <c r="S65" s="162"/>
      <c r="T65" s="162"/>
      <c r="U65" s="162"/>
      <c r="V65" s="162"/>
      <c r="W65" s="162"/>
      <c r="X65" s="161"/>
      <c r="Y65" s="161"/>
      <c r="Z65" s="161"/>
      <c r="AA65" s="161"/>
      <c r="AB65" s="161"/>
      <c r="AC65" s="161"/>
      <c r="AD65" s="161"/>
      <c r="AE65" s="161"/>
      <c r="AF65" s="161"/>
      <c r="AG65" s="161" t="s">
        <v>123</v>
      </c>
      <c r="AH65" s="161"/>
      <c r="AI65" s="161"/>
      <c r="AJ65" s="161"/>
      <c r="AK65" s="161"/>
      <c r="AL65" s="161"/>
      <c r="AM65" s="161"/>
      <c r="AN65" s="161"/>
      <c r="AO65" s="161"/>
      <c r="AP65" s="161"/>
      <c r="AQ65" s="161"/>
      <c r="AR65" s="161"/>
      <c r="AS65" s="161"/>
      <c r="AT65" s="161"/>
      <c r="AU65" s="161"/>
      <c r="AV65" s="161"/>
      <c r="AW65" s="161"/>
      <c r="AX65" s="161"/>
      <c r="AY65" s="161"/>
      <c r="AZ65" s="161"/>
      <c r="BA65" s="181" t="str">
        <f>C65</f>
        <v>jakoukoliv maltou, z pomocného pracovního lešení o výšce podlahy do 1900 mm a pro zatížení do 1,5 kPa,</v>
      </c>
      <c r="BB65" s="161"/>
      <c r="BC65" s="161"/>
      <c r="BD65" s="161"/>
      <c r="BE65" s="161"/>
      <c r="BF65" s="161"/>
      <c r="BG65" s="161"/>
      <c r="BH65" s="161"/>
    </row>
    <row r="66" spans="1:60" outlineLevel="1">
      <c r="A66" s="164"/>
      <c r="B66" s="163"/>
      <c r="C66" s="184" t="s">
        <v>255</v>
      </c>
      <c r="D66" s="183"/>
      <c r="E66" s="182">
        <v>4</v>
      </c>
      <c r="F66" s="162"/>
      <c r="G66" s="162"/>
      <c r="H66" s="162"/>
      <c r="I66" s="162"/>
      <c r="J66" s="162"/>
      <c r="K66" s="162"/>
      <c r="L66" s="162"/>
      <c r="M66" s="162"/>
      <c r="N66" s="162"/>
      <c r="O66" s="162"/>
      <c r="P66" s="162"/>
      <c r="Q66" s="162"/>
      <c r="R66" s="162"/>
      <c r="S66" s="162"/>
      <c r="T66" s="162"/>
      <c r="U66" s="162"/>
      <c r="V66" s="162"/>
      <c r="W66" s="162"/>
      <c r="X66" s="161"/>
      <c r="Y66" s="161"/>
      <c r="Z66" s="161"/>
      <c r="AA66" s="161"/>
      <c r="AB66" s="161"/>
      <c r="AC66" s="161"/>
      <c r="AD66" s="161"/>
      <c r="AE66" s="161"/>
      <c r="AF66" s="161"/>
      <c r="AG66" s="161" t="s">
        <v>130</v>
      </c>
      <c r="AH66" s="161">
        <v>0</v>
      </c>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row>
    <row r="67" spans="1:60" outlineLevel="1">
      <c r="A67" s="164"/>
      <c r="B67" s="163"/>
      <c r="C67" s="187" t="s">
        <v>139</v>
      </c>
      <c r="D67" s="186"/>
      <c r="E67" s="185">
        <v>4</v>
      </c>
      <c r="F67" s="162"/>
      <c r="G67" s="162"/>
      <c r="H67" s="162"/>
      <c r="I67" s="162"/>
      <c r="J67" s="162"/>
      <c r="K67" s="162"/>
      <c r="L67" s="162"/>
      <c r="M67" s="162"/>
      <c r="N67" s="162"/>
      <c r="O67" s="162"/>
      <c r="P67" s="162"/>
      <c r="Q67" s="162"/>
      <c r="R67" s="162"/>
      <c r="S67" s="162"/>
      <c r="T67" s="162"/>
      <c r="U67" s="162"/>
      <c r="V67" s="162"/>
      <c r="W67" s="162"/>
      <c r="X67" s="161"/>
      <c r="Y67" s="161"/>
      <c r="Z67" s="161"/>
      <c r="AA67" s="161"/>
      <c r="AB67" s="161"/>
      <c r="AC67" s="161"/>
      <c r="AD67" s="161"/>
      <c r="AE67" s="161"/>
      <c r="AF67" s="161"/>
      <c r="AG67" s="161" t="s">
        <v>130</v>
      </c>
      <c r="AH67" s="161">
        <v>1</v>
      </c>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row>
    <row r="68" spans="1:60" outlineLevel="1">
      <c r="A68" s="164"/>
      <c r="B68" s="163"/>
      <c r="C68" s="184" t="s">
        <v>254</v>
      </c>
      <c r="D68" s="183"/>
      <c r="E68" s="182">
        <v>2</v>
      </c>
      <c r="F68" s="162"/>
      <c r="G68" s="162"/>
      <c r="H68" s="162"/>
      <c r="I68" s="162"/>
      <c r="J68" s="162"/>
      <c r="K68" s="162"/>
      <c r="L68" s="162"/>
      <c r="M68" s="162"/>
      <c r="N68" s="162"/>
      <c r="O68" s="162"/>
      <c r="P68" s="162"/>
      <c r="Q68" s="162"/>
      <c r="R68" s="162"/>
      <c r="S68" s="162"/>
      <c r="T68" s="162"/>
      <c r="U68" s="162"/>
      <c r="V68" s="162"/>
      <c r="W68" s="162"/>
      <c r="X68" s="161"/>
      <c r="Y68" s="161"/>
      <c r="Z68" s="161"/>
      <c r="AA68" s="161"/>
      <c r="AB68" s="161"/>
      <c r="AC68" s="161"/>
      <c r="AD68" s="161"/>
      <c r="AE68" s="161"/>
      <c r="AF68" s="161"/>
      <c r="AG68" s="161" t="s">
        <v>130</v>
      </c>
      <c r="AH68" s="161">
        <v>0</v>
      </c>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row>
    <row r="69" spans="1:60" outlineLevel="1">
      <c r="A69" s="164"/>
      <c r="B69" s="163"/>
      <c r="C69" s="184" t="s">
        <v>253</v>
      </c>
      <c r="D69" s="183"/>
      <c r="E69" s="182">
        <v>10</v>
      </c>
      <c r="F69" s="162"/>
      <c r="G69" s="162"/>
      <c r="H69" s="162"/>
      <c r="I69" s="162"/>
      <c r="J69" s="162"/>
      <c r="K69" s="162"/>
      <c r="L69" s="162"/>
      <c r="M69" s="162"/>
      <c r="N69" s="162"/>
      <c r="O69" s="162"/>
      <c r="P69" s="162"/>
      <c r="Q69" s="162"/>
      <c r="R69" s="162"/>
      <c r="S69" s="162"/>
      <c r="T69" s="162"/>
      <c r="U69" s="162"/>
      <c r="V69" s="162"/>
      <c r="W69" s="162"/>
      <c r="X69" s="161"/>
      <c r="Y69" s="161"/>
      <c r="Z69" s="161"/>
      <c r="AA69" s="161"/>
      <c r="AB69" s="161"/>
      <c r="AC69" s="161"/>
      <c r="AD69" s="161"/>
      <c r="AE69" s="161"/>
      <c r="AF69" s="161"/>
      <c r="AG69" s="161" t="s">
        <v>130</v>
      </c>
      <c r="AH69" s="161">
        <v>0</v>
      </c>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row>
    <row r="70" spans="1:60" outlineLevel="1">
      <c r="A70" s="164"/>
      <c r="B70" s="163"/>
      <c r="C70" s="187" t="s">
        <v>139</v>
      </c>
      <c r="D70" s="186"/>
      <c r="E70" s="185">
        <v>12</v>
      </c>
      <c r="F70" s="162"/>
      <c r="G70" s="162"/>
      <c r="H70" s="162"/>
      <c r="I70" s="162"/>
      <c r="J70" s="162"/>
      <c r="K70" s="162"/>
      <c r="L70" s="162"/>
      <c r="M70" s="162"/>
      <c r="N70" s="162"/>
      <c r="O70" s="162"/>
      <c r="P70" s="162"/>
      <c r="Q70" s="162"/>
      <c r="R70" s="162"/>
      <c r="S70" s="162"/>
      <c r="T70" s="162"/>
      <c r="U70" s="162"/>
      <c r="V70" s="162"/>
      <c r="W70" s="162"/>
      <c r="X70" s="161"/>
      <c r="Y70" s="161"/>
      <c r="Z70" s="161"/>
      <c r="AA70" s="161"/>
      <c r="AB70" s="161"/>
      <c r="AC70" s="161"/>
      <c r="AD70" s="161"/>
      <c r="AE70" s="161"/>
      <c r="AF70" s="161"/>
      <c r="AG70" s="161" t="s">
        <v>130</v>
      </c>
      <c r="AH70" s="161">
        <v>1</v>
      </c>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row>
    <row r="71" spans="1:60" outlineLevel="1">
      <c r="A71" s="164"/>
      <c r="B71" s="163"/>
      <c r="C71" s="184" t="s">
        <v>252</v>
      </c>
      <c r="D71" s="183"/>
      <c r="E71" s="182">
        <v>1</v>
      </c>
      <c r="F71" s="162"/>
      <c r="G71" s="162"/>
      <c r="H71" s="162"/>
      <c r="I71" s="162"/>
      <c r="J71" s="162"/>
      <c r="K71" s="162"/>
      <c r="L71" s="162"/>
      <c r="M71" s="162"/>
      <c r="N71" s="162"/>
      <c r="O71" s="162"/>
      <c r="P71" s="162"/>
      <c r="Q71" s="162"/>
      <c r="R71" s="162"/>
      <c r="S71" s="162"/>
      <c r="T71" s="162"/>
      <c r="U71" s="162"/>
      <c r="V71" s="162"/>
      <c r="W71" s="162"/>
      <c r="X71" s="161"/>
      <c r="Y71" s="161"/>
      <c r="Z71" s="161"/>
      <c r="AA71" s="161"/>
      <c r="AB71" s="161"/>
      <c r="AC71" s="161"/>
      <c r="AD71" s="161"/>
      <c r="AE71" s="161"/>
      <c r="AF71" s="161"/>
      <c r="AG71" s="161" t="s">
        <v>130</v>
      </c>
      <c r="AH71" s="161">
        <v>0</v>
      </c>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row>
    <row r="72" spans="1:60" outlineLevel="1">
      <c r="A72" s="164"/>
      <c r="B72" s="163"/>
      <c r="C72" s="184" t="s">
        <v>251</v>
      </c>
      <c r="D72" s="183"/>
      <c r="E72" s="182">
        <v>2</v>
      </c>
      <c r="F72" s="162"/>
      <c r="G72" s="162"/>
      <c r="H72" s="162"/>
      <c r="I72" s="162"/>
      <c r="J72" s="162"/>
      <c r="K72" s="162"/>
      <c r="L72" s="162"/>
      <c r="M72" s="162"/>
      <c r="N72" s="162"/>
      <c r="O72" s="162"/>
      <c r="P72" s="162"/>
      <c r="Q72" s="162"/>
      <c r="R72" s="162"/>
      <c r="S72" s="162"/>
      <c r="T72" s="162"/>
      <c r="U72" s="162"/>
      <c r="V72" s="162"/>
      <c r="W72" s="162"/>
      <c r="X72" s="161"/>
      <c r="Y72" s="161"/>
      <c r="Z72" s="161"/>
      <c r="AA72" s="161"/>
      <c r="AB72" s="161"/>
      <c r="AC72" s="161"/>
      <c r="AD72" s="161"/>
      <c r="AE72" s="161"/>
      <c r="AF72" s="161"/>
      <c r="AG72" s="161" t="s">
        <v>130</v>
      </c>
      <c r="AH72" s="161">
        <v>0</v>
      </c>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row>
    <row r="73" spans="1:60" outlineLevel="1">
      <c r="A73" s="164"/>
      <c r="B73" s="163"/>
      <c r="C73" s="187" t="s">
        <v>139</v>
      </c>
      <c r="D73" s="186"/>
      <c r="E73" s="185">
        <v>3</v>
      </c>
      <c r="F73" s="162"/>
      <c r="G73" s="162"/>
      <c r="H73" s="162"/>
      <c r="I73" s="162"/>
      <c r="J73" s="162"/>
      <c r="K73" s="162"/>
      <c r="L73" s="162"/>
      <c r="M73" s="162"/>
      <c r="N73" s="162"/>
      <c r="O73" s="162"/>
      <c r="P73" s="162"/>
      <c r="Q73" s="162"/>
      <c r="R73" s="162"/>
      <c r="S73" s="162"/>
      <c r="T73" s="162"/>
      <c r="U73" s="162"/>
      <c r="V73" s="162"/>
      <c r="W73" s="162"/>
      <c r="X73" s="161"/>
      <c r="Y73" s="161"/>
      <c r="Z73" s="161"/>
      <c r="AA73" s="161"/>
      <c r="AB73" s="161"/>
      <c r="AC73" s="161"/>
      <c r="AD73" s="161"/>
      <c r="AE73" s="161"/>
      <c r="AF73" s="161"/>
      <c r="AG73" s="161" t="s">
        <v>130</v>
      </c>
      <c r="AH73" s="161">
        <v>1</v>
      </c>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row>
    <row r="74" spans="1:60" outlineLevel="1">
      <c r="A74" s="164"/>
      <c r="B74" s="163"/>
      <c r="C74" s="461"/>
      <c r="D74" s="462"/>
      <c r="E74" s="462"/>
      <c r="F74" s="462"/>
      <c r="G74" s="462"/>
      <c r="H74" s="162"/>
      <c r="I74" s="162"/>
      <c r="J74" s="162"/>
      <c r="K74" s="162"/>
      <c r="L74" s="162"/>
      <c r="M74" s="162"/>
      <c r="N74" s="162"/>
      <c r="O74" s="162"/>
      <c r="P74" s="162"/>
      <c r="Q74" s="162"/>
      <c r="R74" s="162"/>
      <c r="S74" s="162"/>
      <c r="T74" s="162"/>
      <c r="U74" s="162"/>
      <c r="V74" s="162"/>
      <c r="W74" s="162"/>
      <c r="X74" s="161"/>
      <c r="Y74" s="161"/>
      <c r="Z74" s="161"/>
      <c r="AA74" s="161"/>
      <c r="AB74" s="161"/>
      <c r="AC74" s="161"/>
      <c r="AD74" s="161"/>
      <c r="AE74" s="161"/>
      <c r="AF74" s="161"/>
      <c r="AG74" s="161" t="s">
        <v>89</v>
      </c>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row>
    <row r="75" spans="1:60" outlineLevel="1">
      <c r="A75" s="172">
        <v>10</v>
      </c>
      <c r="B75" s="171" t="s">
        <v>250</v>
      </c>
      <c r="C75" s="170" t="s">
        <v>249</v>
      </c>
      <c r="D75" s="169" t="s">
        <v>184</v>
      </c>
      <c r="E75" s="168">
        <v>8</v>
      </c>
      <c r="F75" s="167"/>
      <c r="G75" s="166">
        <f>ROUND(E75*F75,2)</f>
        <v>0</v>
      </c>
      <c r="H75" s="167"/>
      <c r="I75" s="166">
        <f>ROUND(E75*H75,2)</f>
        <v>0</v>
      </c>
      <c r="J75" s="167"/>
      <c r="K75" s="166">
        <f>ROUND(E75*J75,2)</f>
        <v>0</v>
      </c>
      <c r="L75" s="166">
        <v>21</v>
      </c>
      <c r="M75" s="166">
        <f>G75*(1+L75/100)</f>
        <v>0</v>
      </c>
      <c r="N75" s="166">
        <v>8.6700000000000006E-3</v>
      </c>
      <c r="O75" s="166">
        <f>ROUND(E75*N75,2)</f>
        <v>7.0000000000000007E-2</v>
      </c>
      <c r="P75" s="166">
        <v>0</v>
      </c>
      <c r="Q75" s="166">
        <f>ROUND(E75*P75,2)</f>
        <v>0</v>
      </c>
      <c r="R75" s="166" t="s">
        <v>174</v>
      </c>
      <c r="S75" s="166" t="s">
        <v>92</v>
      </c>
      <c r="T75" s="165" t="s">
        <v>92</v>
      </c>
      <c r="U75" s="162">
        <v>0.35974</v>
      </c>
      <c r="V75" s="162">
        <f>ROUND(E75*U75,2)</f>
        <v>2.88</v>
      </c>
      <c r="W75" s="162"/>
      <c r="X75" s="161"/>
      <c r="Y75" s="161"/>
      <c r="Z75" s="161"/>
      <c r="AA75" s="161"/>
      <c r="AB75" s="161"/>
      <c r="AC75" s="161"/>
      <c r="AD75" s="161"/>
      <c r="AE75" s="161"/>
      <c r="AF75" s="161"/>
      <c r="AG75" s="161" t="s">
        <v>134</v>
      </c>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row>
    <row r="76" spans="1:60" outlineLevel="1">
      <c r="A76" s="164"/>
      <c r="B76" s="163"/>
      <c r="C76" s="463" t="s">
        <v>245</v>
      </c>
      <c r="D76" s="464"/>
      <c r="E76" s="464"/>
      <c r="F76" s="464"/>
      <c r="G76" s="464"/>
      <c r="H76" s="162"/>
      <c r="I76" s="162"/>
      <c r="J76" s="162"/>
      <c r="K76" s="162"/>
      <c r="L76" s="162"/>
      <c r="M76" s="162"/>
      <c r="N76" s="162"/>
      <c r="O76" s="162"/>
      <c r="P76" s="162"/>
      <c r="Q76" s="162"/>
      <c r="R76" s="162"/>
      <c r="S76" s="162"/>
      <c r="T76" s="162"/>
      <c r="U76" s="162"/>
      <c r="V76" s="162"/>
      <c r="W76" s="162"/>
      <c r="X76" s="161"/>
      <c r="Y76" s="161"/>
      <c r="Z76" s="161"/>
      <c r="AA76" s="161"/>
      <c r="AB76" s="161"/>
      <c r="AC76" s="161"/>
      <c r="AD76" s="161"/>
      <c r="AE76" s="161"/>
      <c r="AF76" s="161"/>
      <c r="AG76" s="161" t="s">
        <v>123</v>
      </c>
      <c r="AH76" s="161"/>
      <c r="AI76" s="161"/>
      <c r="AJ76" s="161"/>
      <c r="AK76" s="161"/>
      <c r="AL76" s="161"/>
      <c r="AM76" s="161"/>
      <c r="AN76" s="161"/>
      <c r="AO76" s="161"/>
      <c r="AP76" s="161"/>
      <c r="AQ76" s="161"/>
      <c r="AR76" s="161"/>
      <c r="AS76" s="161"/>
      <c r="AT76" s="161"/>
      <c r="AU76" s="161"/>
      <c r="AV76" s="161"/>
      <c r="AW76" s="161"/>
      <c r="AX76" s="161"/>
      <c r="AY76" s="161"/>
      <c r="AZ76" s="161"/>
      <c r="BA76" s="181" t="str">
        <f>C76</f>
        <v>jakoukoliv maltou, z pomocného pracovního lešení o výšce podlahy do 1900 mm a pro zatížení do 1,5 kPa,</v>
      </c>
      <c r="BB76" s="161"/>
      <c r="BC76" s="161"/>
      <c r="BD76" s="161"/>
      <c r="BE76" s="161"/>
      <c r="BF76" s="161"/>
      <c r="BG76" s="161"/>
      <c r="BH76" s="161"/>
    </row>
    <row r="77" spans="1:60" outlineLevel="1">
      <c r="A77" s="164"/>
      <c r="B77" s="163"/>
      <c r="C77" s="184" t="s">
        <v>248</v>
      </c>
      <c r="D77" s="183"/>
      <c r="E77" s="182">
        <v>8</v>
      </c>
      <c r="F77" s="162"/>
      <c r="G77" s="162"/>
      <c r="H77" s="162"/>
      <c r="I77" s="162"/>
      <c r="J77" s="162"/>
      <c r="K77" s="162"/>
      <c r="L77" s="162"/>
      <c r="M77" s="162"/>
      <c r="N77" s="162"/>
      <c r="O77" s="162"/>
      <c r="P77" s="162"/>
      <c r="Q77" s="162"/>
      <c r="R77" s="162"/>
      <c r="S77" s="162"/>
      <c r="T77" s="162"/>
      <c r="U77" s="162"/>
      <c r="V77" s="162"/>
      <c r="W77" s="162"/>
      <c r="X77" s="161"/>
      <c r="Y77" s="161"/>
      <c r="Z77" s="161"/>
      <c r="AA77" s="161"/>
      <c r="AB77" s="161"/>
      <c r="AC77" s="161"/>
      <c r="AD77" s="161"/>
      <c r="AE77" s="161"/>
      <c r="AF77" s="161"/>
      <c r="AG77" s="161" t="s">
        <v>130</v>
      </c>
      <c r="AH77" s="161">
        <v>0</v>
      </c>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row>
    <row r="78" spans="1:60" outlineLevel="1">
      <c r="A78" s="164"/>
      <c r="B78" s="163"/>
      <c r="C78" s="461"/>
      <c r="D78" s="462"/>
      <c r="E78" s="462"/>
      <c r="F78" s="462"/>
      <c r="G78" s="462"/>
      <c r="H78" s="162"/>
      <c r="I78" s="162"/>
      <c r="J78" s="162"/>
      <c r="K78" s="162"/>
      <c r="L78" s="162"/>
      <c r="M78" s="162"/>
      <c r="N78" s="162"/>
      <c r="O78" s="162"/>
      <c r="P78" s="162"/>
      <c r="Q78" s="162"/>
      <c r="R78" s="162"/>
      <c r="S78" s="162"/>
      <c r="T78" s="162"/>
      <c r="U78" s="162"/>
      <c r="V78" s="162"/>
      <c r="W78" s="162"/>
      <c r="X78" s="161"/>
      <c r="Y78" s="161"/>
      <c r="Z78" s="161"/>
      <c r="AA78" s="161"/>
      <c r="AB78" s="161"/>
      <c r="AC78" s="161"/>
      <c r="AD78" s="161"/>
      <c r="AE78" s="161"/>
      <c r="AF78" s="161"/>
      <c r="AG78" s="161" t="s">
        <v>89</v>
      </c>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row>
    <row r="79" spans="1:60" outlineLevel="1">
      <c r="A79" s="172">
        <v>11</v>
      </c>
      <c r="B79" s="171" t="s">
        <v>247</v>
      </c>
      <c r="C79" s="170" t="s">
        <v>246</v>
      </c>
      <c r="D79" s="169" t="s">
        <v>184</v>
      </c>
      <c r="E79" s="168">
        <v>4</v>
      </c>
      <c r="F79" s="167"/>
      <c r="G79" s="166">
        <f>ROUND(E79*F79,2)</f>
        <v>0</v>
      </c>
      <c r="H79" s="167"/>
      <c r="I79" s="166">
        <f>ROUND(E79*H79,2)</f>
        <v>0</v>
      </c>
      <c r="J79" s="167"/>
      <c r="K79" s="166">
        <f>ROUND(E79*J79,2)</f>
        <v>0</v>
      </c>
      <c r="L79" s="166">
        <v>21</v>
      </c>
      <c r="M79" s="166">
        <f>G79*(1+L79/100)</f>
        <v>0</v>
      </c>
      <c r="N79" s="166">
        <v>3.5620000000000006E-2</v>
      </c>
      <c r="O79" s="166">
        <f>ROUND(E79*N79,2)</f>
        <v>0.14000000000000001</v>
      </c>
      <c r="P79" s="166">
        <v>0</v>
      </c>
      <c r="Q79" s="166">
        <f>ROUND(E79*P79,2)</f>
        <v>0</v>
      </c>
      <c r="R79" s="166" t="s">
        <v>174</v>
      </c>
      <c r="S79" s="166" t="s">
        <v>92</v>
      </c>
      <c r="T79" s="165" t="s">
        <v>92</v>
      </c>
      <c r="U79" s="162">
        <v>0.8829300000000001</v>
      </c>
      <c r="V79" s="162">
        <f>ROUND(E79*U79,2)</f>
        <v>3.53</v>
      </c>
      <c r="W79" s="162"/>
      <c r="X79" s="161"/>
      <c r="Y79" s="161"/>
      <c r="Z79" s="161"/>
      <c r="AA79" s="161"/>
      <c r="AB79" s="161"/>
      <c r="AC79" s="161"/>
      <c r="AD79" s="161"/>
      <c r="AE79" s="161"/>
      <c r="AF79" s="161"/>
      <c r="AG79" s="161" t="s">
        <v>134</v>
      </c>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row>
    <row r="80" spans="1:60" outlineLevel="1">
      <c r="A80" s="164"/>
      <c r="B80" s="163"/>
      <c r="C80" s="463" t="s">
        <v>245</v>
      </c>
      <c r="D80" s="464"/>
      <c r="E80" s="464"/>
      <c r="F80" s="464"/>
      <c r="G80" s="464"/>
      <c r="H80" s="162"/>
      <c r="I80" s="162"/>
      <c r="J80" s="162"/>
      <c r="K80" s="162"/>
      <c r="L80" s="162"/>
      <c r="M80" s="162"/>
      <c r="N80" s="162"/>
      <c r="O80" s="162"/>
      <c r="P80" s="162"/>
      <c r="Q80" s="162"/>
      <c r="R80" s="162"/>
      <c r="S80" s="162"/>
      <c r="T80" s="162"/>
      <c r="U80" s="162"/>
      <c r="V80" s="162"/>
      <c r="W80" s="162"/>
      <c r="X80" s="161"/>
      <c r="Y80" s="161"/>
      <c r="Z80" s="161"/>
      <c r="AA80" s="161"/>
      <c r="AB80" s="161"/>
      <c r="AC80" s="161"/>
      <c r="AD80" s="161"/>
      <c r="AE80" s="161"/>
      <c r="AF80" s="161"/>
      <c r="AG80" s="161" t="s">
        <v>123</v>
      </c>
      <c r="AH80" s="161"/>
      <c r="AI80" s="161"/>
      <c r="AJ80" s="161"/>
      <c r="AK80" s="161"/>
      <c r="AL80" s="161"/>
      <c r="AM80" s="161"/>
      <c r="AN80" s="161"/>
      <c r="AO80" s="161"/>
      <c r="AP80" s="161"/>
      <c r="AQ80" s="161"/>
      <c r="AR80" s="161"/>
      <c r="AS80" s="161"/>
      <c r="AT80" s="161"/>
      <c r="AU80" s="161"/>
      <c r="AV80" s="161"/>
      <c r="AW80" s="161"/>
      <c r="AX80" s="161"/>
      <c r="AY80" s="161"/>
      <c r="AZ80" s="161"/>
      <c r="BA80" s="181" t="str">
        <f>C80</f>
        <v>jakoukoliv maltou, z pomocného pracovního lešení o výšce podlahy do 1900 mm a pro zatížení do 1,5 kPa,</v>
      </c>
      <c r="BB80" s="161"/>
      <c r="BC80" s="161"/>
      <c r="BD80" s="161"/>
      <c r="BE80" s="161"/>
      <c r="BF80" s="161"/>
      <c r="BG80" s="161"/>
      <c r="BH80" s="161"/>
    </row>
    <row r="81" spans="1:60" outlineLevel="1">
      <c r="A81" s="164"/>
      <c r="B81" s="163"/>
      <c r="C81" s="184" t="s">
        <v>244</v>
      </c>
      <c r="D81" s="183"/>
      <c r="E81" s="182">
        <v>2</v>
      </c>
      <c r="F81" s="162"/>
      <c r="G81" s="162"/>
      <c r="H81" s="162"/>
      <c r="I81" s="162"/>
      <c r="J81" s="162"/>
      <c r="K81" s="162"/>
      <c r="L81" s="162"/>
      <c r="M81" s="162"/>
      <c r="N81" s="162"/>
      <c r="O81" s="162"/>
      <c r="P81" s="162"/>
      <c r="Q81" s="162"/>
      <c r="R81" s="162"/>
      <c r="S81" s="162"/>
      <c r="T81" s="162"/>
      <c r="U81" s="162"/>
      <c r="V81" s="162"/>
      <c r="W81" s="162"/>
      <c r="X81" s="161"/>
      <c r="Y81" s="161"/>
      <c r="Z81" s="161"/>
      <c r="AA81" s="161"/>
      <c r="AB81" s="161"/>
      <c r="AC81" s="161"/>
      <c r="AD81" s="161"/>
      <c r="AE81" s="161"/>
      <c r="AF81" s="161"/>
      <c r="AG81" s="161" t="s">
        <v>130</v>
      </c>
      <c r="AH81" s="161">
        <v>0</v>
      </c>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row>
    <row r="82" spans="1:60" outlineLevel="1">
      <c r="A82" s="164"/>
      <c r="B82" s="163"/>
      <c r="C82" s="184" t="s">
        <v>243</v>
      </c>
      <c r="D82" s="183"/>
      <c r="E82" s="182">
        <v>2</v>
      </c>
      <c r="F82" s="162"/>
      <c r="G82" s="162"/>
      <c r="H82" s="162"/>
      <c r="I82" s="162"/>
      <c r="J82" s="162"/>
      <c r="K82" s="162"/>
      <c r="L82" s="162"/>
      <c r="M82" s="162"/>
      <c r="N82" s="162"/>
      <c r="O82" s="162"/>
      <c r="P82" s="162"/>
      <c r="Q82" s="162"/>
      <c r="R82" s="162"/>
      <c r="S82" s="162"/>
      <c r="T82" s="162"/>
      <c r="U82" s="162"/>
      <c r="V82" s="162"/>
      <c r="W82" s="162"/>
      <c r="X82" s="161"/>
      <c r="Y82" s="161"/>
      <c r="Z82" s="161"/>
      <c r="AA82" s="161"/>
      <c r="AB82" s="161"/>
      <c r="AC82" s="161"/>
      <c r="AD82" s="161"/>
      <c r="AE82" s="161"/>
      <c r="AF82" s="161"/>
      <c r="AG82" s="161" t="s">
        <v>130</v>
      </c>
      <c r="AH82" s="161">
        <v>0</v>
      </c>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row>
    <row r="83" spans="1:60" outlineLevel="1">
      <c r="A83" s="164"/>
      <c r="B83" s="163"/>
      <c r="C83" s="461"/>
      <c r="D83" s="462"/>
      <c r="E83" s="462"/>
      <c r="F83" s="462"/>
      <c r="G83" s="462"/>
      <c r="H83" s="162"/>
      <c r="I83" s="162"/>
      <c r="J83" s="162"/>
      <c r="K83" s="162"/>
      <c r="L83" s="162"/>
      <c r="M83" s="162"/>
      <c r="N83" s="162"/>
      <c r="O83" s="162"/>
      <c r="P83" s="162"/>
      <c r="Q83" s="162"/>
      <c r="R83" s="162"/>
      <c r="S83" s="162"/>
      <c r="T83" s="162"/>
      <c r="U83" s="162"/>
      <c r="V83" s="162"/>
      <c r="W83" s="162"/>
      <c r="X83" s="161"/>
      <c r="Y83" s="161"/>
      <c r="Z83" s="161"/>
      <c r="AA83" s="161"/>
      <c r="AB83" s="161"/>
      <c r="AC83" s="161"/>
      <c r="AD83" s="161"/>
      <c r="AE83" s="161"/>
      <c r="AF83" s="161"/>
      <c r="AG83" s="161" t="s">
        <v>89</v>
      </c>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row>
    <row r="84" spans="1:60" outlineLevel="1">
      <c r="A84" s="172">
        <v>12</v>
      </c>
      <c r="B84" s="171" t="s">
        <v>242</v>
      </c>
      <c r="C84" s="170" t="s">
        <v>241</v>
      </c>
      <c r="D84" s="169" t="s">
        <v>136</v>
      </c>
      <c r="E84" s="168">
        <v>0.81</v>
      </c>
      <c r="F84" s="167"/>
      <c r="G84" s="166">
        <f>ROUND(E84*F84,2)</f>
        <v>0</v>
      </c>
      <c r="H84" s="167"/>
      <c r="I84" s="166">
        <f>ROUND(E84*H84,2)</f>
        <v>0</v>
      </c>
      <c r="J84" s="167"/>
      <c r="K84" s="166">
        <f>ROUND(E84*J84,2)</f>
        <v>0</v>
      </c>
      <c r="L84" s="166">
        <v>21</v>
      </c>
      <c r="M84" s="166">
        <f>G84*(1+L84/100)</f>
        <v>0</v>
      </c>
      <c r="N84" s="166">
        <v>3.4000000000000002E-4</v>
      </c>
      <c r="O84" s="166">
        <f>ROUND(E84*N84,2)</f>
        <v>0</v>
      </c>
      <c r="P84" s="166">
        <v>0</v>
      </c>
      <c r="Q84" s="166">
        <f>ROUND(E84*P84,2)</f>
        <v>0</v>
      </c>
      <c r="R84" s="166" t="s">
        <v>224</v>
      </c>
      <c r="S84" s="166" t="s">
        <v>92</v>
      </c>
      <c r="T84" s="165" t="s">
        <v>92</v>
      </c>
      <c r="U84" s="162">
        <v>0.24000000000000002</v>
      </c>
      <c r="V84" s="162">
        <f>ROUND(E84*U84,2)</f>
        <v>0.19</v>
      </c>
      <c r="W84" s="162"/>
      <c r="X84" s="161"/>
      <c r="Y84" s="161"/>
      <c r="Z84" s="161"/>
      <c r="AA84" s="161"/>
      <c r="AB84" s="161"/>
      <c r="AC84" s="161"/>
      <c r="AD84" s="161"/>
      <c r="AE84" s="161"/>
      <c r="AF84" s="161"/>
      <c r="AG84" s="161" t="s">
        <v>134</v>
      </c>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row>
    <row r="85" spans="1:60" outlineLevel="1">
      <c r="A85" s="164"/>
      <c r="B85" s="163"/>
      <c r="C85" s="463" t="s">
        <v>240</v>
      </c>
      <c r="D85" s="464"/>
      <c r="E85" s="464"/>
      <c r="F85" s="464"/>
      <c r="G85" s="464"/>
      <c r="H85" s="162"/>
      <c r="I85" s="162"/>
      <c r="J85" s="162"/>
      <c r="K85" s="162"/>
      <c r="L85" s="162"/>
      <c r="M85" s="162"/>
      <c r="N85" s="162"/>
      <c r="O85" s="162"/>
      <c r="P85" s="162"/>
      <c r="Q85" s="162"/>
      <c r="R85" s="162"/>
      <c r="S85" s="162"/>
      <c r="T85" s="162"/>
      <c r="U85" s="162"/>
      <c r="V85" s="162"/>
      <c r="W85" s="162"/>
      <c r="X85" s="161"/>
      <c r="Y85" s="161"/>
      <c r="Z85" s="161"/>
      <c r="AA85" s="161"/>
      <c r="AB85" s="161"/>
      <c r="AC85" s="161"/>
      <c r="AD85" s="161"/>
      <c r="AE85" s="161"/>
      <c r="AF85" s="161"/>
      <c r="AG85" s="161" t="s">
        <v>123</v>
      </c>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row>
    <row r="86" spans="1:60" outlineLevel="1">
      <c r="A86" s="164"/>
      <c r="B86" s="163"/>
      <c r="C86" s="184" t="s">
        <v>239</v>
      </c>
      <c r="D86" s="183"/>
      <c r="E86" s="182">
        <v>0.81</v>
      </c>
      <c r="F86" s="162"/>
      <c r="G86" s="162"/>
      <c r="H86" s="162"/>
      <c r="I86" s="162"/>
      <c r="J86" s="162"/>
      <c r="K86" s="162"/>
      <c r="L86" s="162"/>
      <c r="M86" s="162"/>
      <c r="N86" s="162"/>
      <c r="O86" s="162"/>
      <c r="P86" s="162"/>
      <c r="Q86" s="162"/>
      <c r="R86" s="162"/>
      <c r="S86" s="162"/>
      <c r="T86" s="162"/>
      <c r="U86" s="162"/>
      <c r="V86" s="162"/>
      <c r="W86" s="162"/>
      <c r="X86" s="161"/>
      <c r="Y86" s="161"/>
      <c r="Z86" s="161"/>
      <c r="AA86" s="161"/>
      <c r="AB86" s="161"/>
      <c r="AC86" s="161"/>
      <c r="AD86" s="161"/>
      <c r="AE86" s="161"/>
      <c r="AF86" s="161"/>
      <c r="AG86" s="161" t="s">
        <v>130</v>
      </c>
      <c r="AH86" s="161">
        <v>0</v>
      </c>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row>
    <row r="87" spans="1:60" outlineLevel="1">
      <c r="A87" s="164"/>
      <c r="B87" s="163"/>
      <c r="C87" s="461"/>
      <c r="D87" s="462"/>
      <c r="E87" s="462"/>
      <c r="F87" s="462"/>
      <c r="G87" s="462"/>
      <c r="H87" s="162"/>
      <c r="I87" s="162"/>
      <c r="J87" s="162"/>
      <c r="K87" s="162"/>
      <c r="L87" s="162"/>
      <c r="M87" s="162"/>
      <c r="N87" s="162"/>
      <c r="O87" s="162"/>
      <c r="P87" s="162"/>
      <c r="Q87" s="162"/>
      <c r="R87" s="162"/>
      <c r="S87" s="162"/>
      <c r="T87" s="162"/>
      <c r="U87" s="162"/>
      <c r="V87" s="162"/>
      <c r="W87" s="162"/>
      <c r="X87" s="161"/>
      <c r="Y87" s="161"/>
      <c r="Z87" s="161"/>
      <c r="AA87" s="161"/>
      <c r="AB87" s="161"/>
      <c r="AC87" s="161"/>
      <c r="AD87" s="161"/>
      <c r="AE87" s="161"/>
      <c r="AF87" s="161"/>
      <c r="AG87" s="161" t="s">
        <v>89</v>
      </c>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row>
    <row r="88" spans="1:60">
      <c r="A88" s="180" t="s">
        <v>109</v>
      </c>
      <c r="B88" s="179" t="s">
        <v>40</v>
      </c>
      <c r="C88" s="178" t="s">
        <v>39</v>
      </c>
      <c r="D88" s="177"/>
      <c r="E88" s="176"/>
      <c r="F88" s="175"/>
      <c r="G88" s="175">
        <f>SUMIF(AG89:AG92,"&lt;&gt;NOR",G89:G92)</f>
        <v>0</v>
      </c>
      <c r="H88" s="175"/>
      <c r="I88" s="175">
        <f>SUM(I89:I92)</f>
        <v>0</v>
      </c>
      <c r="J88" s="175"/>
      <c r="K88" s="175">
        <f>SUM(K89:K92)</f>
        <v>0</v>
      </c>
      <c r="L88" s="175"/>
      <c r="M88" s="175">
        <f>SUM(M89:M92)</f>
        <v>0</v>
      </c>
      <c r="N88" s="175"/>
      <c r="O88" s="175">
        <f>SUM(O89:O92)</f>
        <v>0.01</v>
      </c>
      <c r="P88" s="175"/>
      <c r="Q88" s="175">
        <f>SUM(Q89:Q92)</f>
        <v>0</v>
      </c>
      <c r="R88" s="175"/>
      <c r="S88" s="175"/>
      <c r="T88" s="174"/>
      <c r="U88" s="173"/>
      <c r="V88" s="173">
        <f>SUM(V89:V92)</f>
        <v>0.39</v>
      </c>
      <c r="W88" s="173"/>
      <c r="AG88" t="s">
        <v>108</v>
      </c>
    </row>
    <row r="89" spans="1:60" ht="22.5" outlineLevel="1">
      <c r="A89" s="172">
        <v>13</v>
      </c>
      <c r="B89" s="171" t="s">
        <v>238</v>
      </c>
      <c r="C89" s="170" t="s">
        <v>237</v>
      </c>
      <c r="D89" s="169" t="s">
        <v>136</v>
      </c>
      <c r="E89" s="168">
        <v>0.5</v>
      </c>
      <c r="F89" s="167"/>
      <c r="G89" s="166">
        <f>ROUND(E89*F89,2)</f>
        <v>0</v>
      </c>
      <c r="H89" s="167"/>
      <c r="I89" s="166">
        <f>ROUND(E89*H89,2)</f>
        <v>0</v>
      </c>
      <c r="J89" s="167"/>
      <c r="K89" s="166">
        <f>ROUND(E89*J89,2)</f>
        <v>0</v>
      </c>
      <c r="L89" s="166">
        <v>21</v>
      </c>
      <c r="M89" s="166">
        <f>G89*(1+L89/100)</f>
        <v>0</v>
      </c>
      <c r="N89" s="166">
        <v>1.932E-2</v>
      </c>
      <c r="O89" s="166">
        <f>ROUND(E89*N89,2)</f>
        <v>0.01</v>
      </c>
      <c r="P89" s="166">
        <v>0</v>
      </c>
      <c r="Q89" s="166">
        <f>ROUND(E89*P89,2)</f>
        <v>0</v>
      </c>
      <c r="R89" s="166" t="s">
        <v>174</v>
      </c>
      <c r="S89" s="166" t="s">
        <v>92</v>
      </c>
      <c r="T89" s="165" t="s">
        <v>92</v>
      </c>
      <c r="U89" s="162">
        <v>0.78633000000000008</v>
      </c>
      <c r="V89" s="162">
        <f>ROUND(E89*U89,2)</f>
        <v>0.39</v>
      </c>
      <c r="W89" s="162"/>
      <c r="X89" s="161"/>
      <c r="Y89" s="161"/>
      <c r="Z89" s="161"/>
      <c r="AA89" s="161"/>
      <c r="AB89" s="161"/>
      <c r="AC89" s="161"/>
      <c r="AD89" s="161"/>
      <c r="AE89" s="161"/>
      <c r="AF89" s="161"/>
      <c r="AG89" s="161" t="s">
        <v>134</v>
      </c>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row>
    <row r="90" spans="1:60" outlineLevel="1">
      <c r="A90" s="164"/>
      <c r="B90" s="163"/>
      <c r="C90" s="463" t="s">
        <v>236</v>
      </c>
      <c r="D90" s="464"/>
      <c r="E90" s="464"/>
      <c r="F90" s="464"/>
      <c r="G90" s="464"/>
      <c r="H90" s="162"/>
      <c r="I90" s="162"/>
      <c r="J90" s="162"/>
      <c r="K90" s="162"/>
      <c r="L90" s="162"/>
      <c r="M90" s="162"/>
      <c r="N90" s="162"/>
      <c r="O90" s="162"/>
      <c r="P90" s="162"/>
      <c r="Q90" s="162"/>
      <c r="R90" s="162"/>
      <c r="S90" s="162"/>
      <c r="T90" s="162"/>
      <c r="U90" s="162"/>
      <c r="V90" s="162"/>
      <c r="W90" s="162"/>
      <c r="X90" s="161"/>
      <c r="Y90" s="161"/>
      <c r="Z90" s="161"/>
      <c r="AA90" s="161"/>
      <c r="AB90" s="161"/>
      <c r="AC90" s="161"/>
      <c r="AD90" s="161"/>
      <c r="AE90" s="161"/>
      <c r="AF90" s="161"/>
      <c r="AG90" s="161" t="s">
        <v>123</v>
      </c>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row>
    <row r="91" spans="1:60" outlineLevel="1">
      <c r="A91" s="164"/>
      <c r="B91" s="163"/>
      <c r="C91" s="184" t="s">
        <v>235</v>
      </c>
      <c r="D91" s="183"/>
      <c r="E91" s="182">
        <v>0.5</v>
      </c>
      <c r="F91" s="162"/>
      <c r="G91" s="162"/>
      <c r="H91" s="162"/>
      <c r="I91" s="162"/>
      <c r="J91" s="162"/>
      <c r="K91" s="162"/>
      <c r="L91" s="162"/>
      <c r="M91" s="162"/>
      <c r="N91" s="162"/>
      <c r="O91" s="162"/>
      <c r="P91" s="162"/>
      <c r="Q91" s="162"/>
      <c r="R91" s="162"/>
      <c r="S91" s="162"/>
      <c r="T91" s="162"/>
      <c r="U91" s="162"/>
      <c r="V91" s="162"/>
      <c r="W91" s="162"/>
      <c r="X91" s="161"/>
      <c r="Y91" s="161"/>
      <c r="Z91" s="161"/>
      <c r="AA91" s="161"/>
      <c r="AB91" s="161"/>
      <c r="AC91" s="161"/>
      <c r="AD91" s="161"/>
      <c r="AE91" s="161"/>
      <c r="AF91" s="161"/>
      <c r="AG91" s="161" t="s">
        <v>130</v>
      </c>
      <c r="AH91" s="161">
        <v>0</v>
      </c>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row>
    <row r="92" spans="1:60" outlineLevel="1">
      <c r="A92" s="164"/>
      <c r="B92" s="163"/>
      <c r="C92" s="461"/>
      <c r="D92" s="462"/>
      <c r="E92" s="462"/>
      <c r="F92" s="462"/>
      <c r="G92" s="462"/>
      <c r="H92" s="162"/>
      <c r="I92" s="162"/>
      <c r="J92" s="162"/>
      <c r="K92" s="162"/>
      <c r="L92" s="162"/>
      <c r="M92" s="162"/>
      <c r="N92" s="162"/>
      <c r="O92" s="162"/>
      <c r="P92" s="162"/>
      <c r="Q92" s="162"/>
      <c r="R92" s="162"/>
      <c r="S92" s="162"/>
      <c r="T92" s="162"/>
      <c r="U92" s="162"/>
      <c r="V92" s="162"/>
      <c r="W92" s="162"/>
      <c r="X92" s="161"/>
      <c r="Y92" s="161"/>
      <c r="Z92" s="161"/>
      <c r="AA92" s="161"/>
      <c r="AB92" s="161"/>
      <c r="AC92" s="161"/>
      <c r="AD92" s="161"/>
      <c r="AE92" s="161"/>
      <c r="AF92" s="161"/>
      <c r="AG92" s="161" t="s">
        <v>89</v>
      </c>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row>
    <row r="93" spans="1:60">
      <c r="A93" s="180" t="s">
        <v>109</v>
      </c>
      <c r="B93" s="179" t="s">
        <v>38</v>
      </c>
      <c r="C93" s="178" t="s">
        <v>37</v>
      </c>
      <c r="D93" s="177"/>
      <c r="E93" s="176"/>
      <c r="F93" s="175"/>
      <c r="G93" s="175">
        <f>SUMIF(AG94:AG98,"&lt;&gt;NOR",G94:G98)</f>
        <v>0</v>
      </c>
      <c r="H93" s="175"/>
      <c r="I93" s="175">
        <f>SUM(I94:I98)</f>
        <v>0</v>
      </c>
      <c r="J93" s="175"/>
      <c r="K93" s="175">
        <f>SUM(K94:K98)</f>
        <v>0</v>
      </c>
      <c r="L93" s="175"/>
      <c r="M93" s="175">
        <f>SUM(M94:M98)</f>
        <v>0</v>
      </c>
      <c r="N93" s="175"/>
      <c r="O93" s="175">
        <f>SUM(O94:O98)</f>
        <v>0.05</v>
      </c>
      <c r="P93" s="175"/>
      <c r="Q93" s="175">
        <f>SUM(Q94:Q98)</f>
        <v>0</v>
      </c>
      <c r="R93" s="175"/>
      <c r="S93" s="175"/>
      <c r="T93" s="174"/>
      <c r="U93" s="173"/>
      <c r="V93" s="173">
        <f>SUM(V94:V98)</f>
        <v>0.9</v>
      </c>
      <c r="W93" s="173"/>
      <c r="AG93" t="s">
        <v>108</v>
      </c>
    </row>
    <row r="94" spans="1:60" outlineLevel="1">
      <c r="A94" s="172">
        <v>14</v>
      </c>
      <c r="B94" s="171" t="s">
        <v>234</v>
      </c>
      <c r="C94" s="170" t="s">
        <v>233</v>
      </c>
      <c r="D94" s="169" t="s">
        <v>184</v>
      </c>
      <c r="E94" s="168">
        <v>2</v>
      </c>
      <c r="F94" s="167"/>
      <c r="G94" s="166">
        <f>ROUND(E94*F94,2)</f>
        <v>0</v>
      </c>
      <c r="H94" s="167"/>
      <c r="I94" s="166">
        <f>ROUND(E94*H94,2)</f>
        <v>0</v>
      </c>
      <c r="J94" s="167"/>
      <c r="K94" s="166">
        <f>ROUND(E94*J94,2)</f>
        <v>0</v>
      </c>
      <c r="L94" s="166">
        <v>21</v>
      </c>
      <c r="M94" s="166">
        <f>G94*(1+L94/100)</f>
        <v>0</v>
      </c>
      <c r="N94" s="166">
        <v>2.5260000000000001E-2</v>
      </c>
      <c r="O94" s="166">
        <f>ROUND(E94*N94,2)</f>
        <v>0.05</v>
      </c>
      <c r="P94" s="166">
        <v>0</v>
      </c>
      <c r="Q94" s="166">
        <f>ROUND(E94*P94,2)</f>
        <v>0</v>
      </c>
      <c r="R94" s="166" t="s">
        <v>224</v>
      </c>
      <c r="S94" s="166" t="s">
        <v>92</v>
      </c>
      <c r="T94" s="165" t="s">
        <v>92</v>
      </c>
      <c r="U94" s="162">
        <v>0.45</v>
      </c>
      <c r="V94" s="162">
        <f>ROUND(E94*U94,2)</f>
        <v>0.9</v>
      </c>
      <c r="W94" s="162"/>
      <c r="X94" s="161"/>
      <c r="Y94" s="161"/>
      <c r="Z94" s="161"/>
      <c r="AA94" s="161"/>
      <c r="AB94" s="161"/>
      <c r="AC94" s="161"/>
      <c r="AD94" s="161"/>
      <c r="AE94" s="161"/>
      <c r="AF94" s="161"/>
      <c r="AG94" s="161" t="s">
        <v>134</v>
      </c>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row>
    <row r="95" spans="1:60" outlineLevel="1">
      <c r="A95" s="164"/>
      <c r="B95" s="163"/>
      <c r="C95" s="463" t="s">
        <v>232</v>
      </c>
      <c r="D95" s="464"/>
      <c r="E95" s="464"/>
      <c r="F95" s="464"/>
      <c r="G95" s="464"/>
      <c r="H95" s="162"/>
      <c r="I95" s="162"/>
      <c r="J95" s="162"/>
      <c r="K95" s="162"/>
      <c r="L95" s="162"/>
      <c r="M95" s="162"/>
      <c r="N95" s="162"/>
      <c r="O95" s="162"/>
      <c r="P95" s="162"/>
      <c r="Q95" s="162"/>
      <c r="R95" s="162"/>
      <c r="S95" s="162"/>
      <c r="T95" s="162"/>
      <c r="U95" s="162"/>
      <c r="V95" s="162"/>
      <c r="W95" s="162"/>
      <c r="X95" s="161"/>
      <c r="Y95" s="161"/>
      <c r="Z95" s="161"/>
      <c r="AA95" s="161"/>
      <c r="AB95" s="161"/>
      <c r="AC95" s="161"/>
      <c r="AD95" s="161"/>
      <c r="AE95" s="161"/>
      <c r="AF95" s="161"/>
      <c r="AG95" s="161" t="s">
        <v>123</v>
      </c>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row>
    <row r="96" spans="1:60" outlineLevel="1">
      <c r="A96" s="164"/>
      <c r="B96" s="163"/>
      <c r="C96" s="184" t="s">
        <v>231</v>
      </c>
      <c r="D96" s="183"/>
      <c r="E96" s="182">
        <v>1</v>
      </c>
      <c r="F96" s="162"/>
      <c r="G96" s="162"/>
      <c r="H96" s="162"/>
      <c r="I96" s="162"/>
      <c r="J96" s="162"/>
      <c r="K96" s="162"/>
      <c r="L96" s="162"/>
      <c r="M96" s="162"/>
      <c r="N96" s="162"/>
      <c r="O96" s="162"/>
      <c r="P96" s="162"/>
      <c r="Q96" s="162"/>
      <c r="R96" s="162"/>
      <c r="S96" s="162"/>
      <c r="T96" s="162"/>
      <c r="U96" s="162"/>
      <c r="V96" s="162"/>
      <c r="W96" s="162"/>
      <c r="X96" s="161"/>
      <c r="Y96" s="161"/>
      <c r="Z96" s="161"/>
      <c r="AA96" s="161"/>
      <c r="AB96" s="161"/>
      <c r="AC96" s="161"/>
      <c r="AD96" s="161"/>
      <c r="AE96" s="161"/>
      <c r="AF96" s="161"/>
      <c r="AG96" s="161" t="s">
        <v>130</v>
      </c>
      <c r="AH96" s="161">
        <v>0</v>
      </c>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row>
    <row r="97" spans="1:60" outlineLevel="1">
      <c r="A97" s="164"/>
      <c r="B97" s="163"/>
      <c r="C97" s="184" t="s">
        <v>230</v>
      </c>
      <c r="D97" s="183"/>
      <c r="E97" s="182">
        <v>1</v>
      </c>
      <c r="F97" s="162"/>
      <c r="G97" s="162"/>
      <c r="H97" s="162"/>
      <c r="I97" s="162"/>
      <c r="J97" s="162"/>
      <c r="K97" s="162"/>
      <c r="L97" s="162"/>
      <c r="M97" s="162"/>
      <c r="N97" s="162"/>
      <c r="O97" s="162"/>
      <c r="P97" s="162"/>
      <c r="Q97" s="162"/>
      <c r="R97" s="162"/>
      <c r="S97" s="162"/>
      <c r="T97" s="162"/>
      <c r="U97" s="162"/>
      <c r="V97" s="162"/>
      <c r="W97" s="162"/>
      <c r="X97" s="161"/>
      <c r="Y97" s="161"/>
      <c r="Z97" s="161"/>
      <c r="AA97" s="161"/>
      <c r="AB97" s="161"/>
      <c r="AC97" s="161"/>
      <c r="AD97" s="161"/>
      <c r="AE97" s="161"/>
      <c r="AF97" s="161"/>
      <c r="AG97" s="161" t="s">
        <v>130</v>
      </c>
      <c r="AH97" s="161">
        <v>0</v>
      </c>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row>
    <row r="98" spans="1:60" outlineLevel="1">
      <c r="A98" s="164"/>
      <c r="B98" s="163"/>
      <c r="C98" s="461"/>
      <c r="D98" s="462"/>
      <c r="E98" s="462"/>
      <c r="F98" s="462"/>
      <c r="G98" s="462"/>
      <c r="H98" s="162"/>
      <c r="I98" s="162"/>
      <c r="J98" s="162"/>
      <c r="K98" s="162"/>
      <c r="L98" s="162"/>
      <c r="M98" s="162"/>
      <c r="N98" s="162"/>
      <c r="O98" s="162"/>
      <c r="P98" s="162"/>
      <c r="Q98" s="162"/>
      <c r="R98" s="162"/>
      <c r="S98" s="162"/>
      <c r="T98" s="162"/>
      <c r="U98" s="162"/>
      <c r="V98" s="162"/>
      <c r="W98" s="162"/>
      <c r="X98" s="161"/>
      <c r="Y98" s="161"/>
      <c r="Z98" s="161"/>
      <c r="AA98" s="161"/>
      <c r="AB98" s="161"/>
      <c r="AC98" s="161"/>
      <c r="AD98" s="161"/>
      <c r="AE98" s="161"/>
      <c r="AF98" s="161"/>
      <c r="AG98" s="161" t="s">
        <v>89</v>
      </c>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row>
    <row r="99" spans="1:60">
      <c r="A99" s="180" t="s">
        <v>109</v>
      </c>
      <c r="B99" s="179" t="s">
        <v>36</v>
      </c>
      <c r="C99" s="178" t="s">
        <v>35</v>
      </c>
      <c r="D99" s="177"/>
      <c r="E99" s="176"/>
      <c r="F99" s="175"/>
      <c r="G99" s="175">
        <f>SUMIF(AG100:AG120,"&lt;&gt;NOR",G100:G120)</f>
        <v>0</v>
      </c>
      <c r="H99" s="175"/>
      <c r="I99" s="175">
        <f>SUM(I100:I120)</f>
        <v>0</v>
      </c>
      <c r="J99" s="175"/>
      <c r="K99" s="175">
        <f>SUM(K100:K120)</f>
        <v>0</v>
      </c>
      <c r="L99" s="175"/>
      <c r="M99" s="175">
        <f>SUM(M100:M120)</f>
        <v>0</v>
      </c>
      <c r="N99" s="175"/>
      <c r="O99" s="175">
        <f>SUM(O100:O120)</f>
        <v>0.84</v>
      </c>
      <c r="P99" s="175"/>
      <c r="Q99" s="175">
        <f>SUM(Q100:Q120)</f>
        <v>0</v>
      </c>
      <c r="R99" s="175"/>
      <c r="S99" s="175"/>
      <c r="T99" s="174"/>
      <c r="U99" s="173"/>
      <c r="V99" s="173">
        <f>SUM(V100:V120)</f>
        <v>122.71</v>
      </c>
      <c r="W99" s="173"/>
      <c r="AG99" t="s">
        <v>108</v>
      </c>
    </row>
    <row r="100" spans="1:60" outlineLevel="1">
      <c r="A100" s="172">
        <v>15</v>
      </c>
      <c r="B100" s="171" t="s">
        <v>229</v>
      </c>
      <c r="C100" s="170" t="s">
        <v>228</v>
      </c>
      <c r="D100" s="169" t="s">
        <v>136</v>
      </c>
      <c r="E100" s="168">
        <v>693.26100000000008</v>
      </c>
      <c r="F100" s="167"/>
      <c r="G100" s="166">
        <f>ROUND(E100*F100,2)</f>
        <v>0</v>
      </c>
      <c r="H100" s="167"/>
      <c r="I100" s="166">
        <f>ROUND(E100*H100,2)</f>
        <v>0</v>
      </c>
      <c r="J100" s="167"/>
      <c r="K100" s="166">
        <f>ROUND(E100*J100,2)</f>
        <v>0</v>
      </c>
      <c r="L100" s="166">
        <v>21</v>
      </c>
      <c r="M100" s="166">
        <f>G100*(1+L100/100)</f>
        <v>0</v>
      </c>
      <c r="N100" s="166">
        <v>1.2100000000000001E-3</v>
      </c>
      <c r="O100" s="166">
        <f>ROUND(E100*N100,2)</f>
        <v>0.84</v>
      </c>
      <c r="P100" s="166">
        <v>0</v>
      </c>
      <c r="Q100" s="166">
        <f>ROUND(E100*P100,2)</f>
        <v>0</v>
      </c>
      <c r="R100" s="166" t="s">
        <v>227</v>
      </c>
      <c r="S100" s="166" t="s">
        <v>92</v>
      </c>
      <c r="T100" s="165" t="s">
        <v>92</v>
      </c>
      <c r="U100" s="162">
        <v>0.17700000000000002</v>
      </c>
      <c r="V100" s="162">
        <f>ROUND(E100*U100,2)</f>
        <v>122.71</v>
      </c>
      <c r="W100" s="162"/>
      <c r="X100" s="161"/>
      <c r="Y100" s="161"/>
      <c r="Z100" s="161"/>
      <c r="AA100" s="161"/>
      <c r="AB100" s="161"/>
      <c r="AC100" s="161"/>
      <c r="AD100" s="161"/>
      <c r="AE100" s="161"/>
      <c r="AF100" s="161"/>
      <c r="AG100" s="161" t="s">
        <v>134</v>
      </c>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row>
    <row r="101" spans="1:60" outlineLevel="1">
      <c r="A101" s="164"/>
      <c r="B101" s="163"/>
      <c r="C101" s="184" t="s">
        <v>145</v>
      </c>
      <c r="D101" s="183"/>
      <c r="E101" s="182"/>
      <c r="F101" s="162"/>
      <c r="G101" s="162"/>
      <c r="H101" s="162"/>
      <c r="I101" s="162"/>
      <c r="J101" s="162"/>
      <c r="K101" s="162"/>
      <c r="L101" s="162"/>
      <c r="M101" s="162"/>
      <c r="N101" s="162"/>
      <c r="O101" s="162"/>
      <c r="P101" s="162"/>
      <c r="Q101" s="162"/>
      <c r="R101" s="162"/>
      <c r="S101" s="162"/>
      <c r="T101" s="162"/>
      <c r="U101" s="162"/>
      <c r="V101" s="162"/>
      <c r="W101" s="162"/>
      <c r="X101" s="161"/>
      <c r="Y101" s="161"/>
      <c r="Z101" s="161"/>
      <c r="AA101" s="161"/>
      <c r="AB101" s="161"/>
      <c r="AC101" s="161"/>
      <c r="AD101" s="161"/>
      <c r="AE101" s="161"/>
      <c r="AF101" s="161"/>
      <c r="AG101" s="161" t="s">
        <v>130</v>
      </c>
      <c r="AH101" s="161">
        <v>0</v>
      </c>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row>
    <row r="102" spans="1:60" outlineLevel="1">
      <c r="A102" s="164"/>
      <c r="B102" s="163"/>
      <c r="C102" s="184" t="s">
        <v>222</v>
      </c>
      <c r="D102" s="183"/>
      <c r="E102" s="182">
        <v>7.5</v>
      </c>
      <c r="F102" s="162"/>
      <c r="G102" s="162"/>
      <c r="H102" s="162"/>
      <c r="I102" s="162"/>
      <c r="J102" s="162"/>
      <c r="K102" s="162"/>
      <c r="L102" s="162"/>
      <c r="M102" s="162"/>
      <c r="N102" s="162"/>
      <c r="O102" s="162"/>
      <c r="P102" s="162"/>
      <c r="Q102" s="162"/>
      <c r="R102" s="162"/>
      <c r="S102" s="162"/>
      <c r="T102" s="162"/>
      <c r="U102" s="162"/>
      <c r="V102" s="162"/>
      <c r="W102" s="162"/>
      <c r="X102" s="161"/>
      <c r="Y102" s="161"/>
      <c r="Z102" s="161"/>
      <c r="AA102" s="161"/>
      <c r="AB102" s="161"/>
      <c r="AC102" s="161"/>
      <c r="AD102" s="161"/>
      <c r="AE102" s="161"/>
      <c r="AF102" s="161"/>
      <c r="AG102" s="161" t="s">
        <v>130</v>
      </c>
      <c r="AH102" s="161">
        <v>0</v>
      </c>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row>
    <row r="103" spans="1:60" outlineLevel="1">
      <c r="A103" s="164"/>
      <c r="B103" s="163"/>
      <c r="C103" s="184" t="s">
        <v>159</v>
      </c>
      <c r="D103" s="183"/>
      <c r="E103" s="182"/>
      <c r="F103" s="162"/>
      <c r="G103" s="162"/>
      <c r="H103" s="162"/>
      <c r="I103" s="162"/>
      <c r="J103" s="162"/>
      <c r="K103" s="162"/>
      <c r="L103" s="162"/>
      <c r="M103" s="162"/>
      <c r="N103" s="162"/>
      <c r="O103" s="162"/>
      <c r="P103" s="162"/>
      <c r="Q103" s="162"/>
      <c r="R103" s="162"/>
      <c r="S103" s="162"/>
      <c r="T103" s="162"/>
      <c r="U103" s="162"/>
      <c r="V103" s="162"/>
      <c r="W103" s="162"/>
      <c r="X103" s="161"/>
      <c r="Y103" s="161"/>
      <c r="Z103" s="161"/>
      <c r="AA103" s="161"/>
      <c r="AB103" s="161"/>
      <c r="AC103" s="161"/>
      <c r="AD103" s="161"/>
      <c r="AE103" s="161"/>
      <c r="AF103" s="161"/>
      <c r="AG103" s="161" t="s">
        <v>130</v>
      </c>
      <c r="AH103" s="161">
        <v>0</v>
      </c>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row>
    <row r="104" spans="1:60" outlineLevel="1">
      <c r="A104" s="164"/>
      <c r="B104" s="163"/>
      <c r="C104" s="184" t="s">
        <v>158</v>
      </c>
      <c r="D104" s="183"/>
      <c r="E104" s="182">
        <v>16.110000000000003</v>
      </c>
      <c r="F104" s="162"/>
      <c r="G104" s="162"/>
      <c r="H104" s="162"/>
      <c r="I104" s="162"/>
      <c r="J104" s="162"/>
      <c r="K104" s="162"/>
      <c r="L104" s="162"/>
      <c r="M104" s="162"/>
      <c r="N104" s="162"/>
      <c r="O104" s="162"/>
      <c r="P104" s="162"/>
      <c r="Q104" s="162"/>
      <c r="R104" s="162"/>
      <c r="S104" s="162"/>
      <c r="T104" s="162"/>
      <c r="U104" s="162"/>
      <c r="V104" s="162"/>
      <c r="W104" s="162"/>
      <c r="X104" s="161"/>
      <c r="Y104" s="161"/>
      <c r="Z104" s="161"/>
      <c r="AA104" s="161"/>
      <c r="AB104" s="161"/>
      <c r="AC104" s="161"/>
      <c r="AD104" s="161"/>
      <c r="AE104" s="161"/>
      <c r="AF104" s="161"/>
      <c r="AG104" s="161" t="s">
        <v>130</v>
      </c>
      <c r="AH104" s="161">
        <v>0</v>
      </c>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row>
    <row r="105" spans="1:60" outlineLevel="1">
      <c r="A105" s="164"/>
      <c r="B105" s="163"/>
      <c r="C105" s="184" t="s">
        <v>143</v>
      </c>
      <c r="D105" s="183"/>
      <c r="E105" s="182"/>
      <c r="F105" s="162"/>
      <c r="G105" s="162"/>
      <c r="H105" s="162"/>
      <c r="I105" s="162"/>
      <c r="J105" s="162"/>
      <c r="K105" s="162"/>
      <c r="L105" s="162"/>
      <c r="M105" s="162"/>
      <c r="N105" s="162"/>
      <c r="O105" s="162"/>
      <c r="P105" s="162"/>
      <c r="Q105" s="162"/>
      <c r="R105" s="162"/>
      <c r="S105" s="162"/>
      <c r="T105" s="162"/>
      <c r="U105" s="162"/>
      <c r="V105" s="162"/>
      <c r="W105" s="162"/>
      <c r="X105" s="161"/>
      <c r="Y105" s="161"/>
      <c r="Z105" s="161"/>
      <c r="AA105" s="161"/>
      <c r="AB105" s="161"/>
      <c r="AC105" s="161"/>
      <c r="AD105" s="161"/>
      <c r="AE105" s="161"/>
      <c r="AF105" s="161"/>
      <c r="AG105" s="161" t="s">
        <v>130</v>
      </c>
      <c r="AH105" s="161">
        <v>0</v>
      </c>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row>
    <row r="106" spans="1:60" outlineLevel="1">
      <c r="A106" s="164"/>
      <c r="B106" s="163"/>
      <c r="C106" s="184" t="s">
        <v>221</v>
      </c>
      <c r="D106" s="183"/>
      <c r="E106" s="182">
        <v>94.956000000000003</v>
      </c>
      <c r="F106" s="162"/>
      <c r="G106" s="162"/>
      <c r="H106" s="162"/>
      <c r="I106" s="162"/>
      <c r="J106" s="162"/>
      <c r="K106" s="162"/>
      <c r="L106" s="162"/>
      <c r="M106" s="162"/>
      <c r="N106" s="162"/>
      <c r="O106" s="162"/>
      <c r="P106" s="162"/>
      <c r="Q106" s="162"/>
      <c r="R106" s="162"/>
      <c r="S106" s="162"/>
      <c r="T106" s="162"/>
      <c r="U106" s="162"/>
      <c r="V106" s="162"/>
      <c r="W106" s="162"/>
      <c r="X106" s="161"/>
      <c r="Y106" s="161"/>
      <c r="Z106" s="161"/>
      <c r="AA106" s="161"/>
      <c r="AB106" s="161"/>
      <c r="AC106" s="161"/>
      <c r="AD106" s="161"/>
      <c r="AE106" s="161"/>
      <c r="AF106" s="161"/>
      <c r="AG106" s="161" t="s">
        <v>130</v>
      </c>
      <c r="AH106" s="161">
        <v>0</v>
      </c>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row>
    <row r="107" spans="1:60" outlineLevel="1">
      <c r="A107" s="164"/>
      <c r="B107" s="163"/>
      <c r="C107" s="184" t="s">
        <v>220</v>
      </c>
      <c r="D107" s="183"/>
      <c r="E107" s="182">
        <v>332.59500000000003</v>
      </c>
      <c r="F107" s="162"/>
      <c r="G107" s="162"/>
      <c r="H107" s="162"/>
      <c r="I107" s="162"/>
      <c r="J107" s="162"/>
      <c r="K107" s="162"/>
      <c r="L107" s="162"/>
      <c r="M107" s="162"/>
      <c r="N107" s="162"/>
      <c r="O107" s="162"/>
      <c r="P107" s="162"/>
      <c r="Q107" s="162"/>
      <c r="R107" s="162"/>
      <c r="S107" s="162"/>
      <c r="T107" s="162"/>
      <c r="U107" s="162"/>
      <c r="V107" s="162"/>
      <c r="W107" s="162"/>
      <c r="X107" s="161"/>
      <c r="Y107" s="161"/>
      <c r="Z107" s="161"/>
      <c r="AA107" s="161"/>
      <c r="AB107" s="161"/>
      <c r="AC107" s="161"/>
      <c r="AD107" s="161"/>
      <c r="AE107" s="161"/>
      <c r="AF107" s="161"/>
      <c r="AG107" s="161" t="s">
        <v>130</v>
      </c>
      <c r="AH107" s="161">
        <v>0</v>
      </c>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row>
    <row r="108" spans="1:60" outlineLevel="1">
      <c r="A108" s="164"/>
      <c r="B108" s="163"/>
      <c r="C108" s="184" t="s">
        <v>219</v>
      </c>
      <c r="D108" s="183"/>
      <c r="E108" s="182">
        <v>96.5</v>
      </c>
      <c r="F108" s="162"/>
      <c r="G108" s="162"/>
      <c r="H108" s="162"/>
      <c r="I108" s="162"/>
      <c r="J108" s="162"/>
      <c r="K108" s="162"/>
      <c r="L108" s="162"/>
      <c r="M108" s="162"/>
      <c r="N108" s="162"/>
      <c r="O108" s="162"/>
      <c r="P108" s="162"/>
      <c r="Q108" s="162"/>
      <c r="R108" s="162"/>
      <c r="S108" s="162"/>
      <c r="T108" s="162"/>
      <c r="U108" s="162"/>
      <c r="V108" s="162"/>
      <c r="W108" s="162"/>
      <c r="X108" s="161"/>
      <c r="Y108" s="161"/>
      <c r="Z108" s="161"/>
      <c r="AA108" s="161"/>
      <c r="AB108" s="161"/>
      <c r="AC108" s="161"/>
      <c r="AD108" s="161"/>
      <c r="AE108" s="161"/>
      <c r="AF108" s="161"/>
      <c r="AG108" s="161" t="s">
        <v>130</v>
      </c>
      <c r="AH108" s="161">
        <v>0</v>
      </c>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row>
    <row r="109" spans="1:60" outlineLevel="1">
      <c r="A109" s="164"/>
      <c r="B109" s="163"/>
      <c r="C109" s="187" t="s">
        <v>139</v>
      </c>
      <c r="D109" s="186"/>
      <c r="E109" s="185">
        <v>547.66100000000006</v>
      </c>
      <c r="F109" s="162"/>
      <c r="G109" s="162"/>
      <c r="H109" s="162"/>
      <c r="I109" s="162"/>
      <c r="J109" s="162"/>
      <c r="K109" s="162"/>
      <c r="L109" s="162"/>
      <c r="M109" s="162"/>
      <c r="N109" s="162"/>
      <c r="O109" s="162"/>
      <c r="P109" s="162"/>
      <c r="Q109" s="162"/>
      <c r="R109" s="162"/>
      <c r="S109" s="162"/>
      <c r="T109" s="162"/>
      <c r="U109" s="162"/>
      <c r="V109" s="162"/>
      <c r="W109" s="162"/>
      <c r="X109" s="161"/>
      <c r="Y109" s="161"/>
      <c r="Z109" s="161"/>
      <c r="AA109" s="161"/>
      <c r="AB109" s="161"/>
      <c r="AC109" s="161"/>
      <c r="AD109" s="161"/>
      <c r="AE109" s="161"/>
      <c r="AF109" s="161"/>
      <c r="AG109" s="161" t="s">
        <v>130</v>
      </c>
      <c r="AH109" s="161">
        <v>1</v>
      </c>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row>
    <row r="110" spans="1:60" outlineLevel="1">
      <c r="A110" s="164"/>
      <c r="B110" s="163"/>
      <c r="C110" s="184" t="s">
        <v>218</v>
      </c>
      <c r="D110" s="183"/>
      <c r="E110" s="182">
        <v>26.400000000000002</v>
      </c>
      <c r="F110" s="162"/>
      <c r="G110" s="162"/>
      <c r="H110" s="162"/>
      <c r="I110" s="162"/>
      <c r="J110" s="162"/>
      <c r="K110" s="162"/>
      <c r="L110" s="162"/>
      <c r="M110" s="162"/>
      <c r="N110" s="162"/>
      <c r="O110" s="162"/>
      <c r="P110" s="162"/>
      <c r="Q110" s="162"/>
      <c r="R110" s="162"/>
      <c r="S110" s="162"/>
      <c r="T110" s="162"/>
      <c r="U110" s="162"/>
      <c r="V110" s="162"/>
      <c r="W110" s="162"/>
      <c r="X110" s="161"/>
      <c r="Y110" s="161"/>
      <c r="Z110" s="161"/>
      <c r="AA110" s="161"/>
      <c r="AB110" s="161"/>
      <c r="AC110" s="161"/>
      <c r="AD110" s="161"/>
      <c r="AE110" s="161"/>
      <c r="AF110" s="161"/>
      <c r="AG110" s="161" t="s">
        <v>130</v>
      </c>
      <c r="AH110" s="161">
        <v>0</v>
      </c>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row>
    <row r="111" spans="1:60" outlineLevel="1">
      <c r="A111" s="164"/>
      <c r="B111" s="163"/>
      <c r="C111" s="184" t="s">
        <v>217</v>
      </c>
      <c r="D111" s="183"/>
      <c r="E111" s="182"/>
      <c r="F111" s="162"/>
      <c r="G111" s="162"/>
      <c r="H111" s="162"/>
      <c r="I111" s="162"/>
      <c r="J111" s="162"/>
      <c r="K111" s="162"/>
      <c r="L111" s="162"/>
      <c r="M111" s="162"/>
      <c r="N111" s="162"/>
      <c r="O111" s="162"/>
      <c r="P111" s="162"/>
      <c r="Q111" s="162"/>
      <c r="R111" s="162"/>
      <c r="S111" s="162"/>
      <c r="T111" s="162"/>
      <c r="U111" s="162"/>
      <c r="V111" s="162"/>
      <c r="W111" s="162"/>
      <c r="X111" s="161"/>
      <c r="Y111" s="161"/>
      <c r="Z111" s="161"/>
      <c r="AA111" s="161"/>
      <c r="AB111" s="161"/>
      <c r="AC111" s="161"/>
      <c r="AD111" s="161"/>
      <c r="AE111" s="161"/>
      <c r="AF111" s="161"/>
      <c r="AG111" s="161" t="s">
        <v>130</v>
      </c>
      <c r="AH111" s="161">
        <v>0</v>
      </c>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row>
    <row r="112" spans="1:60" outlineLevel="1">
      <c r="A112" s="164"/>
      <c r="B112" s="163"/>
      <c r="C112" s="184" t="s">
        <v>153</v>
      </c>
      <c r="D112" s="183"/>
      <c r="E112" s="182"/>
      <c r="F112" s="162"/>
      <c r="G112" s="162"/>
      <c r="H112" s="162"/>
      <c r="I112" s="162"/>
      <c r="J112" s="162"/>
      <c r="K112" s="162"/>
      <c r="L112" s="162"/>
      <c r="M112" s="162"/>
      <c r="N112" s="162"/>
      <c r="O112" s="162"/>
      <c r="P112" s="162"/>
      <c r="Q112" s="162"/>
      <c r="R112" s="162"/>
      <c r="S112" s="162"/>
      <c r="T112" s="162"/>
      <c r="U112" s="162"/>
      <c r="V112" s="162"/>
      <c r="W112" s="162"/>
      <c r="X112" s="161"/>
      <c r="Y112" s="161"/>
      <c r="Z112" s="161"/>
      <c r="AA112" s="161"/>
      <c r="AB112" s="161"/>
      <c r="AC112" s="161"/>
      <c r="AD112" s="161"/>
      <c r="AE112" s="161"/>
      <c r="AF112" s="161"/>
      <c r="AG112" s="161" t="s">
        <v>130</v>
      </c>
      <c r="AH112" s="161">
        <v>0</v>
      </c>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row>
    <row r="113" spans="1:60" outlineLevel="1">
      <c r="A113" s="164"/>
      <c r="B113" s="163"/>
      <c r="C113" s="184" t="s">
        <v>216</v>
      </c>
      <c r="D113" s="183"/>
      <c r="E113" s="182">
        <v>26.790000000000003</v>
      </c>
      <c r="F113" s="162"/>
      <c r="G113" s="162"/>
      <c r="H113" s="162"/>
      <c r="I113" s="162"/>
      <c r="J113" s="162"/>
      <c r="K113" s="162"/>
      <c r="L113" s="162"/>
      <c r="M113" s="162"/>
      <c r="N113" s="162"/>
      <c r="O113" s="162"/>
      <c r="P113" s="162"/>
      <c r="Q113" s="162"/>
      <c r="R113" s="162"/>
      <c r="S113" s="162"/>
      <c r="T113" s="162"/>
      <c r="U113" s="162"/>
      <c r="V113" s="162"/>
      <c r="W113" s="162"/>
      <c r="X113" s="161"/>
      <c r="Y113" s="161"/>
      <c r="Z113" s="161"/>
      <c r="AA113" s="161"/>
      <c r="AB113" s="161"/>
      <c r="AC113" s="161"/>
      <c r="AD113" s="161"/>
      <c r="AE113" s="161"/>
      <c r="AF113" s="161"/>
      <c r="AG113" s="161" t="s">
        <v>130</v>
      </c>
      <c r="AH113" s="161">
        <v>0</v>
      </c>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row>
    <row r="114" spans="1:60" outlineLevel="1">
      <c r="A114" s="164"/>
      <c r="B114" s="163"/>
      <c r="C114" s="184" t="s">
        <v>215</v>
      </c>
      <c r="D114" s="183"/>
      <c r="E114" s="182">
        <v>74.910000000000011</v>
      </c>
      <c r="F114" s="162"/>
      <c r="G114" s="162"/>
      <c r="H114" s="162"/>
      <c r="I114" s="162"/>
      <c r="J114" s="162"/>
      <c r="K114" s="162"/>
      <c r="L114" s="162"/>
      <c r="M114" s="162"/>
      <c r="N114" s="162"/>
      <c r="O114" s="162"/>
      <c r="P114" s="162"/>
      <c r="Q114" s="162"/>
      <c r="R114" s="162"/>
      <c r="S114" s="162"/>
      <c r="T114" s="162"/>
      <c r="U114" s="162"/>
      <c r="V114" s="162"/>
      <c r="W114" s="162"/>
      <c r="X114" s="161"/>
      <c r="Y114" s="161"/>
      <c r="Z114" s="161"/>
      <c r="AA114" s="161"/>
      <c r="AB114" s="161"/>
      <c r="AC114" s="161"/>
      <c r="AD114" s="161"/>
      <c r="AE114" s="161"/>
      <c r="AF114" s="161"/>
      <c r="AG114" s="161" t="s">
        <v>130</v>
      </c>
      <c r="AH114" s="161">
        <v>0</v>
      </c>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row>
    <row r="115" spans="1:60" outlineLevel="1">
      <c r="A115" s="164"/>
      <c r="B115" s="163"/>
      <c r="C115" s="184" t="s">
        <v>214</v>
      </c>
      <c r="D115" s="183"/>
      <c r="E115" s="182">
        <v>7.5</v>
      </c>
      <c r="F115" s="162"/>
      <c r="G115" s="162"/>
      <c r="H115" s="162"/>
      <c r="I115" s="162"/>
      <c r="J115" s="162"/>
      <c r="K115" s="162"/>
      <c r="L115" s="162"/>
      <c r="M115" s="162"/>
      <c r="N115" s="162"/>
      <c r="O115" s="162"/>
      <c r="P115" s="162"/>
      <c r="Q115" s="162"/>
      <c r="R115" s="162"/>
      <c r="S115" s="162"/>
      <c r="T115" s="162"/>
      <c r="U115" s="162"/>
      <c r="V115" s="162"/>
      <c r="W115" s="162"/>
      <c r="X115" s="161"/>
      <c r="Y115" s="161"/>
      <c r="Z115" s="161"/>
      <c r="AA115" s="161"/>
      <c r="AB115" s="161"/>
      <c r="AC115" s="161"/>
      <c r="AD115" s="161"/>
      <c r="AE115" s="161"/>
      <c r="AF115" s="161"/>
      <c r="AG115" s="161" t="s">
        <v>130</v>
      </c>
      <c r="AH115" s="161">
        <v>0</v>
      </c>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row>
    <row r="116" spans="1:60" outlineLevel="1">
      <c r="A116" s="164"/>
      <c r="B116" s="163"/>
      <c r="C116" s="187" t="s">
        <v>139</v>
      </c>
      <c r="D116" s="186"/>
      <c r="E116" s="185">
        <v>135.60000000000002</v>
      </c>
      <c r="F116" s="162"/>
      <c r="G116" s="162"/>
      <c r="H116" s="162"/>
      <c r="I116" s="162"/>
      <c r="J116" s="162"/>
      <c r="K116" s="162"/>
      <c r="L116" s="162"/>
      <c r="M116" s="162"/>
      <c r="N116" s="162"/>
      <c r="O116" s="162"/>
      <c r="P116" s="162"/>
      <c r="Q116" s="162"/>
      <c r="R116" s="162"/>
      <c r="S116" s="162"/>
      <c r="T116" s="162"/>
      <c r="U116" s="162"/>
      <c r="V116" s="162"/>
      <c r="W116" s="162"/>
      <c r="X116" s="161"/>
      <c r="Y116" s="161"/>
      <c r="Z116" s="161"/>
      <c r="AA116" s="161"/>
      <c r="AB116" s="161"/>
      <c r="AC116" s="161"/>
      <c r="AD116" s="161"/>
      <c r="AE116" s="161"/>
      <c r="AF116" s="161"/>
      <c r="AG116" s="161" t="s">
        <v>130</v>
      </c>
      <c r="AH116" s="161">
        <v>1</v>
      </c>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row>
    <row r="117" spans="1:60" outlineLevel="1">
      <c r="A117" s="164"/>
      <c r="B117" s="163"/>
      <c r="C117" s="184" t="s">
        <v>149</v>
      </c>
      <c r="D117" s="183"/>
      <c r="E117" s="182"/>
      <c r="F117" s="162"/>
      <c r="G117" s="162"/>
      <c r="H117" s="162"/>
      <c r="I117" s="162"/>
      <c r="J117" s="162"/>
      <c r="K117" s="162"/>
      <c r="L117" s="162"/>
      <c r="M117" s="162"/>
      <c r="N117" s="162"/>
      <c r="O117" s="162"/>
      <c r="P117" s="162"/>
      <c r="Q117" s="162"/>
      <c r="R117" s="162"/>
      <c r="S117" s="162"/>
      <c r="T117" s="162"/>
      <c r="U117" s="162"/>
      <c r="V117" s="162"/>
      <c r="W117" s="162"/>
      <c r="X117" s="161"/>
      <c r="Y117" s="161"/>
      <c r="Z117" s="161"/>
      <c r="AA117" s="161"/>
      <c r="AB117" s="161"/>
      <c r="AC117" s="161"/>
      <c r="AD117" s="161"/>
      <c r="AE117" s="161"/>
      <c r="AF117" s="161"/>
      <c r="AG117" s="161" t="s">
        <v>130</v>
      </c>
      <c r="AH117" s="161">
        <v>0</v>
      </c>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row>
    <row r="118" spans="1:60" outlineLevel="1">
      <c r="A118" s="164"/>
      <c r="B118" s="163"/>
      <c r="C118" s="184" t="s">
        <v>213</v>
      </c>
      <c r="D118" s="183"/>
      <c r="E118" s="182">
        <v>10</v>
      </c>
      <c r="F118" s="162"/>
      <c r="G118" s="162"/>
      <c r="H118" s="162"/>
      <c r="I118" s="162"/>
      <c r="J118" s="162"/>
      <c r="K118" s="162"/>
      <c r="L118" s="162"/>
      <c r="M118" s="162"/>
      <c r="N118" s="162"/>
      <c r="O118" s="162"/>
      <c r="P118" s="162"/>
      <c r="Q118" s="162"/>
      <c r="R118" s="162"/>
      <c r="S118" s="162"/>
      <c r="T118" s="162"/>
      <c r="U118" s="162"/>
      <c r="V118" s="162"/>
      <c r="W118" s="162"/>
      <c r="X118" s="161"/>
      <c r="Y118" s="161"/>
      <c r="Z118" s="161"/>
      <c r="AA118" s="161"/>
      <c r="AB118" s="161"/>
      <c r="AC118" s="161"/>
      <c r="AD118" s="161"/>
      <c r="AE118" s="161"/>
      <c r="AF118" s="161"/>
      <c r="AG118" s="161" t="s">
        <v>130</v>
      </c>
      <c r="AH118" s="161">
        <v>0</v>
      </c>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row>
    <row r="119" spans="1:60" outlineLevel="1">
      <c r="A119" s="164"/>
      <c r="B119" s="163"/>
      <c r="C119" s="187" t="s">
        <v>139</v>
      </c>
      <c r="D119" s="186"/>
      <c r="E119" s="185">
        <v>10</v>
      </c>
      <c r="F119" s="162"/>
      <c r="G119" s="162"/>
      <c r="H119" s="162"/>
      <c r="I119" s="162"/>
      <c r="J119" s="162"/>
      <c r="K119" s="162"/>
      <c r="L119" s="162"/>
      <c r="M119" s="162"/>
      <c r="N119" s="162"/>
      <c r="O119" s="162"/>
      <c r="P119" s="162"/>
      <c r="Q119" s="162"/>
      <c r="R119" s="162"/>
      <c r="S119" s="162"/>
      <c r="T119" s="162"/>
      <c r="U119" s="162"/>
      <c r="V119" s="162"/>
      <c r="W119" s="162"/>
      <c r="X119" s="161"/>
      <c r="Y119" s="161"/>
      <c r="Z119" s="161"/>
      <c r="AA119" s="161"/>
      <c r="AB119" s="161"/>
      <c r="AC119" s="161"/>
      <c r="AD119" s="161"/>
      <c r="AE119" s="161"/>
      <c r="AF119" s="161"/>
      <c r="AG119" s="161" t="s">
        <v>130</v>
      </c>
      <c r="AH119" s="161">
        <v>1</v>
      </c>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row>
    <row r="120" spans="1:60" outlineLevel="1">
      <c r="A120" s="164"/>
      <c r="B120" s="163"/>
      <c r="C120" s="461"/>
      <c r="D120" s="462"/>
      <c r="E120" s="462"/>
      <c r="F120" s="462"/>
      <c r="G120" s="462"/>
      <c r="H120" s="162"/>
      <c r="I120" s="162"/>
      <c r="J120" s="162"/>
      <c r="K120" s="162"/>
      <c r="L120" s="162"/>
      <c r="M120" s="162"/>
      <c r="N120" s="162"/>
      <c r="O120" s="162"/>
      <c r="P120" s="162"/>
      <c r="Q120" s="162"/>
      <c r="R120" s="162"/>
      <c r="S120" s="162"/>
      <c r="T120" s="162"/>
      <c r="U120" s="162"/>
      <c r="V120" s="162"/>
      <c r="W120" s="162"/>
      <c r="X120" s="161"/>
      <c r="Y120" s="161"/>
      <c r="Z120" s="161"/>
      <c r="AA120" s="161"/>
      <c r="AB120" s="161"/>
      <c r="AC120" s="161"/>
      <c r="AD120" s="161"/>
      <c r="AE120" s="161"/>
      <c r="AF120" s="161"/>
      <c r="AG120" s="161" t="s">
        <v>89</v>
      </c>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row>
    <row r="121" spans="1:60">
      <c r="A121" s="180" t="s">
        <v>109</v>
      </c>
      <c r="B121" s="179" t="s">
        <v>34</v>
      </c>
      <c r="C121" s="178" t="s">
        <v>33</v>
      </c>
      <c r="D121" s="177"/>
      <c r="E121" s="176"/>
      <c r="F121" s="175"/>
      <c r="G121" s="175">
        <f>SUMIF(AG122:AG143,"&lt;&gt;NOR",G122:G143)</f>
        <v>0</v>
      </c>
      <c r="H121" s="175"/>
      <c r="I121" s="175">
        <f>SUM(I122:I143)</f>
        <v>0</v>
      </c>
      <c r="J121" s="175"/>
      <c r="K121" s="175">
        <f>SUM(K122:K143)</f>
        <v>0</v>
      </c>
      <c r="L121" s="175"/>
      <c r="M121" s="175">
        <f>SUM(M122:M143)</f>
        <v>0</v>
      </c>
      <c r="N121" s="175"/>
      <c r="O121" s="175">
        <f>SUM(O122:O143)</f>
        <v>0.03</v>
      </c>
      <c r="P121" s="175"/>
      <c r="Q121" s="175">
        <f>SUM(Q122:Q143)</f>
        <v>0</v>
      </c>
      <c r="R121" s="175"/>
      <c r="S121" s="175"/>
      <c r="T121" s="174"/>
      <c r="U121" s="173"/>
      <c r="V121" s="173">
        <f>SUM(V122:V143)</f>
        <v>213.52</v>
      </c>
      <c r="W121" s="173"/>
      <c r="AG121" t="s">
        <v>108</v>
      </c>
    </row>
    <row r="122" spans="1:60" ht="56.25" outlineLevel="1">
      <c r="A122" s="172">
        <v>16</v>
      </c>
      <c r="B122" s="171" t="s">
        <v>226</v>
      </c>
      <c r="C122" s="170" t="s">
        <v>225</v>
      </c>
      <c r="D122" s="169" t="s">
        <v>136</v>
      </c>
      <c r="E122" s="168">
        <v>693.26100000000008</v>
      </c>
      <c r="F122" s="167"/>
      <c r="G122" s="166">
        <f>ROUND(E122*F122,2)</f>
        <v>0</v>
      </c>
      <c r="H122" s="167"/>
      <c r="I122" s="166">
        <f>ROUND(E122*H122,2)</f>
        <v>0</v>
      </c>
      <c r="J122" s="167"/>
      <c r="K122" s="166">
        <f>ROUND(E122*J122,2)</f>
        <v>0</v>
      </c>
      <c r="L122" s="166">
        <v>21</v>
      </c>
      <c r="M122" s="166">
        <f>G122*(1+L122/100)</f>
        <v>0</v>
      </c>
      <c r="N122" s="166">
        <v>4.0000000000000003E-5</v>
      </c>
      <c r="O122" s="166">
        <f>ROUND(E122*N122,2)</f>
        <v>0.03</v>
      </c>
      <c r="P122" s="166">
        <v>0</v>
      </c>
      <c r="Q122" s="166">
        <f>ROUND(E122*P122,2)</f>
        <v>0</v>
      </c>
      <c r="R122" s="166" t="s">
        <v>224</v>
      </c>
      <c r="S122" s="166" t="s">
        <v>92</v>
      </c>
      <c r="T122" s="165" t="s">
        <v>92</v>
      </c>
      <c r="U122" s="162">
        <v>0.30800000000000005</v>
      </c>
      <c r="V122" s="162">
        <f>ROUND(E122*U122,2)</f>
        <v>213.52</v>
      </c>
      <c r="W122" s="162"/>
      <c r="X122" s="161"/>
      <c r="Y122" s="161"/>
      <c r="Z122" s="161"/>
      <c r="AA122" s="161"/>
      <c r="AB122" s="161"/>
      <c r="AC122" s="161"/>
      <c r="AD122" s="161"/>
      <c r="AE122" s="161"/>
      <c r="AF122" s="161"/>
      <c r="AG122" s="161" t="s">
        <v>134</v>
      </c>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row>
    <row r="123" spans="1:60" outlineLevel="1">
      <c r="A123" s="164"/>
      <c r="B123" s="163"/>
      <c r="C123" s="184" t="s">
        <v>223</v>
      </c>
      <c r="D123" s="183"/>
      <c r="E123" s="182"/>
      <c r="F123" s="162"/>
      <c r="G123" s="162"/>
      <c r="H123" s="162"/>
      <c r="I123" s="162"/>
      <c r="J123" s="162"/>
      <c r="K123" s="162"/>
      <c r="L123" s="162"/>
      <c r="M123" s="162"/>
      <c r="N123" s="162"/>
      <c r="O123" s="162"/>
      <c r="P123" s="162"/>
      <c r="Q123" s="162"/>
      <c r="R123" s="162"/>
      <c r="S123" s="162"/>
      <c r="T123" s="162"/>
      <c r="U123" s="162"/>
      <c r="V123" s="162"/>
      <c r="W123" s="162"/>
      <c r="X123" s="161"/>
      <c r="Y123" s="161"/>
      <c r="Z123" s="161"/>
      <c r="AA123" s="161"/>
      <c r="AB123" s="161"/>
      <c r="AC123" s="161"/>
      <c r="AD123" s="161"/>
      <c r="AE123" s="161"/>
      <c r="AF123" s="161"/>
      <c r="AG123" s="161" t="s">
        <v>130</v>
      </c>
      <c r="AH123" s="161">
        <v>0</v>
      </c>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row>
    <row r="124" spans="1:60" outlineLevel="1">
      <c r="A124" s="164"/>
      <c r="B124" s="163"/>
      <c r="C124" s="184" t="s">
        <v>145</v>
      </c>
      <c r="D124" s="183"/>
      <c r="E124" s="182"/>
      <c r="F124" s="162"/>
      <c r="G124" s="162"/>
      <c r="H124" s="162"/>
      <c r="I124" s="162"/>
      <c r="J124" s="162"/>
      <c r="K124" s="162"/>
      <c r="L124" s="162"/>
      <c r="M124" s="162"/>
      <c r="N124" s="162"/>
      <c r="O124" s="162"/>
      <c r="P124" s="162"/>
      <c r="Q124" s="162"/>
      <c r="R124" s="162"/>
      <c r="S124" s="162"/>
      <c r="T124" s="162"/>
      <c r="U124" s="162"/>
      <c r="V124" s="162"/>
      <c r="W124" s="162"/>
      <c r="X124" s="161"/>
      <c r="Y124" s="161"/>
      <c r="Z124" s="161"/>
      <c r="AA124" s="161"/>
      <c r="AB124" s="161"/>
      <c r="AC124" s="161"/>
      <c r="AD124" s="161"/>
      <c r="AE124" s="161"/>
      <c r="AF124" s="161"/>
      <c r="AG124" s="161" t="s">
        <v>130</v>
      </c>
      <c r="AH124" s="161">
        <v>0</v>
      </c>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row>
    <row r="125" spans="1:60" outlineLevel="1">
      <c r="A125" s="164"/>
      <c r="B125" s="163"/>
      <c r="C125" s="184" t="s">
        <v>222</v>
      </c>
      <c r="D125" s="183"/>
      <c r="E125" s="182">
        <v>7.5</v>
      </c>
      <c r="F125" s="162"/>
      <c r="G125" s="162"/>
      <c r="H125" s="162"/>
      <c r="I125" s="162"/>
      <c r="J125" s="162"/>
      <c r="K125" s="162"/>
      <c r="L125" s="162"/>
      <c r="M125" s="162"/>
      <c r="N125" s="162"/>
      <c r="O125" s="162"/>
      <c r="P125" s="162"/>
      <c r="Q125" s="162"/>
      <c r="R125" s="162"/>
      <c r="S125" s="162"/>
      <c r="T125" s="162"/>
      <c r="U125" s="162"/>
      <c r="V125" s="162"/>
      <c r="W125" s="162"/>
      <c r="X125" s="161"/>
      <c r="Y125" s="161"/>
      <c r="Z125" s="161"/>
      <c r="AA125" s="161"/>
      <c r="AB125" s="161"/>
      <c r="AC125" s="161"/>
      <c r="AD125" s="161"/>
      <c r="AE125" s="161"/>
      <c r="AF125" s="161"/>
      <c r="AG125" s="161" t="s">
        <v>130</v>
      </c>
      <c r="AH125" s="161">
        <v>0</v>
      </c>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row>
    <row r="126" spans="1:60" outlineLevel="1">
      <c r="A126" s="164"/>
      <c r="B126" s="163"/>
      <c r="C126" s="184" t="s">
        <v>159</v>
      </c>
      <c r="D126" s="183"/>
      <c r="E126" s="182"/>
      <c r="F126" s="162"/>
      <c r="G126" s="162"/>
      <c r="H126" s="162"/>
      <c r="I126" s="162"/>
      <c r="J126" s="162"/>
      <c r="K126" s="162"/>
      <c r="L126" s="162"/>
      <c r="M126" s="162"/>
      <c r="N126" s="162"/>
      <c r="O126" s="162"/>
      <c r="P126" s="162"/>
      <c r="Q126" s="162"/>
      <c r="R126" s="162"/>
      <c r="S126" s="162"/>
      <c r="T126" s="162"/>
      <c r="U126" s="162"/>
      <c r="V126" s="162"/>
      <c r="W126" s="162"/>
      <c r="X126" s="161"/>
      <c r="Y126" s="161"/>
      <c r="Z126" s="161"/>
      <c r="AA126" s="161"/>
      <c r="AB126" s="161"/>
      <c r="AC126" s="161"/>
      <c r="AD126" s="161"/>
      <c r="AE126" s="161"/>
      <c r="AF126" s="161"/>
      <c r="AG126" s="161" t="s">
        <v>130</v>
      </c>
      <c r="AH126" s="161">
        <v>0</v>
      </c>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row>
    <row r="127" spans="1:60" outlineLevel="1">
      <c r="A127" s="164"/>
      <c r="B127" s="163"/>
      <c r="C127" s="184" t="s">
        <v>158</v>
      </c>
      <c r="D127" s="183"/>
      <c r="E127" s="182">
        <v>16.110000000000003</v>
      </c>
      <c r="F127" s="162"/>
      <c r="G127" s="162"/>
      <c r="H127" s="162"/>
      <c r="I127" s="162"/>
      <c r="J127" s="162"/>
      <c r="K127" s="162"/>
      <c r="L127" s="162"/>
      <c r="M127" s="162"/>
      <c r="N127" s="162"/>
      <c r="O127" s="162"/>
      <c r="P127" s="162"/>
      <c r="Q127" s="162"/>
      <c r="R127" s="162"/>
      <c r="S127" s="162"/>
      <c r="T127" s="162"/>
      <c r="U127" s="162"/>
      <c r="V127" s="162"/>
      <c r="W127" s="162"/>
      <c r="X127" s="161"/>
      <c r="Y127" s="161"/>
      <c r="Z127" s="161"/>
      <c r="AA127" s="161"/>
      <c r="AB127" s="161"/>
      <c r="AC127" s="161"/>
      <c r="AD127" s="161"/>
      <c r="AE127" s="161"/>
      <c r="AF127" s="161"/>
      <c r="AG127" s="161" t="s">
        <v>130</v>
      </c>
      <c r="AH127" s="161">
        <v>0</v>
      </c>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row>
    <row r="128" spans="1:60" outlineLevel="1">
      <c r="A128" s="164"/>
      <c r="B128" s="163"/>
      <c r="C128" s="184" t="s">
        <v>143</v>
      </c>
      <c r="D128" s="183"/>
      <c r="E128" s="182"/>
      <c r="F128" s="162"/>
      <c r="G128" s="162"/>
      <c r="H128" s="162"/>
      <c r="I128" s="162"/>
      <c r="J128" s="162"/>
      <c r="K128" s="162"/>
      <c r="L128" s="162"/>
      <c r="M128" s="162"/>
      <c r="N128" s="162"/>
      <c r="O128" s="162"/>
      <c r="P128" s="162"/>
      <c r="Q128" s="162"/>
      <c r="R128" s="162"/>
      <c r="S128" s="162"/>
      <c r="T128" s="162"/>
      <c r="U128" s="162"/>
      <c r="V128" s="162"/>
      <c r="W128" s="162"/>
      <c r="X128" s="161"/>
      <c r="Y128" s="161"/>
      <c r="Z128" s="161"/>
      <c r="AA128" s="161"/>
      <c r="AB128" s="161"/>
      <c r="AC128" s="161"/>
      <c r="AD128" s="161"/>
      <c r="AE128" s="161"/>
      <c r="AF128" s="161"/>
      <c r="AG128" s="161" t="s">
        <v>130</v>
      </c>
      <c r="AH128" s="161">
        <v>0</v>
      </c>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row>
    <row r="129" spans="1:60" outlineLevel="1">
      <c r="A129" s="164"/>
      <c r="B129" s="163"/>
      <c r="C129" s="184" t="s">
        <v>221</v>
      </c>
      <c r="D129" s="183"/>
      <c r="E129" s="182">
        <v>94.956000000000003</v>
      </c>
      <c r="F129" s="162"/>
      <c r="G129" s="162"/>
      <c r="H129" s="162"/>
      <c r="I129" s="162"/>
      <c r="J129" s="162"/>
      <c r="K129" s="162"/>
      <c r="L129" s="162"/>
      <c r="M129" s="162"/>
      <c r="N129" s="162"/>
      <c r="O129" s="162"/>
      <c r="P129" s="162"/>
      <c r="Q129" s="162"/>
      <c r="R129" s="162"/>
      <c r="S129" s="162"/>
      <c r="T129" s="162"/>
      <c r="U129" s="162"/>
      <c r="V129" s="162"/>
      <c r="W129" s="162"/>
      <c r="X129" s="161"/>
      <c r="Y129" s="161"/>
      <c r="Z129" s="161"/>
      <c r="AA129" s="161"/>
      <c r="AB129" s="161"/>
      <c r="AC129" s="161"/>
      <c r="AD129" s="161"/>
      <c r="AE129" s="161"/>
      <c r="AF129" s="161"/>
      <c r="AG129" s="161" t="s">
        <v>130</v>
      </c>
      <c r="AH129" s="161">
        <v>0</v>
      </c>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row>
    <row r="130" spans="1:60" outlineLevel="1">
      <c r="A130" s="164"/>
      <c r="B130" s="163"/>
      <c r="C130" s="184" t="s">
        <v>220</v>
      </c>
      <c r="D130" s="183"/>
      <c r="E130" s="182">
        <v>332.59500000000003</v>
      </c>
      <c r="F130" s="162"/>
      <c r="G130" s="162"/>
      <c r="H130" s="162"/>
      <c r="I130" s="162"/>
      <c r="J130" s="162"/>
      <c r="K130" s="162"/>
      <c r="L130" s="162"/>
      <c r="M130" s="162"/>
      <c r="N130" s="162"/>
      <c r="O130" s="162"/>
      <c r="P130" s="162"/>
      <c r="Q130" s="162"/>
      <c r="R130" s="162"/>
      <c r="S130" s="162"/>
      <c r="T130" s="162"/>
      <c r="U130" s="162"/>
      <c r="V130" s="162"/>
      <c r="W130" s="162"/>
      <c r="X130" s="161"/>
      <c r="Y130" s="161"/>
      <c r="Z130" s="161"/>
      <c r="AA130" s="161"/>
      <c r="AB130" s="161"/>
      <c r="AC130" s="161"/>
      <c r="AD130" s="161"/>
      <c r="AE130" s="161"/>
      <c r="AF130" s="161"/>
      <c r="AG130" s="161" t="s">
        <v>130</v>
      </c>
      <c r="AH130" s="161">
        <v>0</v>
      </c>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row>
    <row r="131" spans="1:60" outlineLevel="1">
      <c r="A131" s="164"/>
      <c r="B131" s="163"/>
      <c r="C131" s="184" t="s">
        <v>219</v>
      </c>
      <c r="D131" s="183"/>
      <c r="E131" s="182">
        <v>96.5</v>
      </c>
      <c r="F131" s="162"/>
      <c r="G131" s="162"/>
      <c r="H131" s="162"/>
      <c r="I131" s="162"/>
      <c r="J131" s="162"/>
      <c r="K131" s="162"/>
      <c r="L131" s="162"/>
      <c r="M131" s="162"/>
      <c r="N131" s="162"/>
      <c r="O131" s="162"/>
      <c r="P131" s="162"/>
      <c r="Q131" s="162"/>
      <c r="R131" s="162"/>
      <c r="S131" s="162"/>
      <c r="T131" s="162"/>
      <c r="U131" s="162"/>
      <c r="V131" s="162"/>
      <c r="W131" s="162"/>
      <c r="X131" s="161"/>
      <c r="Y131" s="161"/>
      <c r="Z131" s="161"/>
      <c r="AA131" s="161"/>
      <c r="AB131" s="161"/>
      <c r="AC131" s="161"/>
      <c r="AD131" s="161"/>
      <c r="AE131" s="161"/>
      <c r="AF131" s="161"/>
      <c r="AG131" s="161" t="s">
        <v>130</v>
      </c>
      <c r="AH131" s="161">
        <v>0</v>
      </c>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row>
    <row r="132" spans="1:60" outlineLevel="1">
      <c r="A132" s="164"/>
      <c r="B132" s="163"/>
      <c r="C132" s="187" t="s">
        <v>139</v>
      </c>
      <c r="D132" s="186"/>
      <c r="E132" s="185">
        <v>547.66100000000006</v>
      </c>
      <c r="F132" s="162"/>
      <c r="G132" s="162"/>
      <c r="H132" s="162"/>
      <c r="I132" s="162"/>
      <c r="J132" s="162"/>
      <c r="K132" s="162"/>
      <c r="L132" s="162"/>
      <c r="M132" s="162"/>
      <c r="N132" s="162"/>
      <c r="O132" s="162"/>
      <c r="P132" s="162"/>
      <c r="Q132" s="162"/>
      <c r="R132" s="162"/>
      <c r="S132" s="162"/>
      <c r="T132" s="162"/>
      <c r="U132" s="162"/>
      <c r="V132" s="162"/>
      <c r="W132" s="162"/>
      <c r="X132" s="161"/>
      <c r="Y132" s="161"/>
      <c r="Z132" s="161"/>
      <c r="AA132" s="161"/>
      <c r="AB132" s="161"/>
      <c r="AC132" s="161"/>
      <c r="AD132" s="161"/>
      <c r="AE132" s="161"/>
      <c r="AF132" s="161"/>
      <c r="AG132" s="161" t="s">
        <v>130</v>
      </c>
      <c r="AH132" s="161">
        <v>1</v>
      </c>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row>
    <row r="133" spans="1:60" outlineLevel="1">
      <c r="A133" s="164"/>
      <c r="B133" s="163"/>
      <c r="C133" s="184" t="s">
        <v>218</v>
      </c>
      <c r="D133" s="183"/>
      <c r="E133" s="182">
        <v>26.400000000000002</v>
      </c>
      <c r="F133" s="162"/>
      <c r="G133" s="162"/>
      <c r="H133" s="162"/>
      <c r="I133" s="162"/>
      <c r="J133" s="162"/>
      <c r="K133" s="162"/>
      <c r="L133" s="162"/>
      <c r="M133" s="162"/>
      <c r="N133" s="162"/>
      <c r="O133" s="162"/>
      <c r="P133" s="162"/>
      <c r="Q133" s="162"/>
      <c r="R133" s="162"/>
      <c r="S133" s="162"/>
      <c r="T133" s="162"/>
      <c r="U133" s="162"/>
      <c r="V133" s="162"/>
      <c r="W133" s="162"/>
      <c r="X133" s="161"/>
      <c r="Y133" s="161"/>
      <c r="Z133" s="161"/>
      <c r="AA133" s="161"/>
      <c r="AB133" s="161"/>
      <c r="AC133" s="161"/>
      <c r="AD133" s="161"/>
      <c r="AE133" s="161"/>
      <c r="AF133" s="161"/>
      <c r="AG133" s="161" t="s">
        <v>130</v>
      </c>
      <c r="AH133" s="161">
        <v>0</v>
      </c>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row>
    <row r="134" spans="1:60" outlineLevel="1">
      <c r="A134" s="164"/>
      <c r="B134" s="163"/>
      <c r="C134" s="184" t="s">
        <v>217</v>
      </c>
      <c r="D134" s="183"/>
      <c r="E134" s="182"/>
      <c r="F134" s="162"/>
      <c r="G134" s="162"/>
      <c r="H134" s="162"/>
      <c r="I134" s="162"/>
      <c r="J134" s="162"/>
      <c r="K134" s="162"/>
      <c r="L134" s="162"/>
      <c r="M134" s="162"/>
      <c r="N134" s="162"/>
      <c r="O134" s="162"/>
      <c r="P134" s="162"/>
      <c r="Q134" s="162"/>
      <c r="R134" s="162"/>
      <c r="S134" s="162"/>
      <c r="T134" s="162"/>
      <c r="U134" s="162"/>
      <c r="V134" s="162"/>
      <c r="W134" s="162"/>
      <c r="X134" s="161"/>
      <c r="Y134" s="161"/>
      <c r="Z134" s="161"/>
      <c r="AA134" s="161"/>
      <c r="AB134" s="161"/>
      <c r="AC134" s="161"/>
      <c r="AD134" s="161"/>
      <c r="AE134" s="161"/>
      <c r="AF134" s="161"/>
      <c r="AG134" s="161" t="s">
        <v>130</v>
      </c>
      <c r="AH134" s="161">
        <v>0</v>
      </c>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row>
    <row r="135" spans="1:60" outlineLevel="1">
      <c r="A135" s="164"/>
      <c r="B135" s="163"/>
      <c r="C135" s="184" t="s">
        <v>153</v>
      </c>
      <c r="D135" s="183"/>
      <c r="E135" s="182"/>
      <c r="F135" s="162"/>
      <c r="G135" s="162"/>
      <c r="H135" s="162"/>
      <c r="I135" s="162"/>
      <c r="J135" s="162"/>
      <c r="K135" s="162"/>
      <c r="L135" s="162"/>
      <c r="M135" s="162"/>
      <c r="N135" s="162"/>
      <c r="O135" s="162"/>
      <c r="P135" s="162"/>
      <c r="Q135" s="162"/>
      <c r="R135" s="162"/>
      <c r="S135" s="162"/>
      <c r="T135" s="162"/>
      <c r="U135" s="162"/>
      <c r="V135" s="162"/>
      <c r="W135" s="162"/>
      <c r="X135" s="161"/>
      <c r="Y135" s="161"/>
      <c r="Z135" s="161"/>
      <c r="AA135" s="161"/>
      <c r="AB135" s="161"/>
      <c r="AC135" s="161"/>
      <c r="AD135" s="161"/>
      <c r="AE135" s="161"/>
      <c r="AF135" s="161"/>
      <c r="AG135" s="161" t="s">
        <v>130</v>
      </c>
      <c r="AH135" s="161">
        <v>0</v>
      </c>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row>
    <row r="136" spans="1:60" outlineLevel="1">
      <c r="A136" s="164"/>
      <c r="B136" s="163"/>
      <c r="C136" s="184" t="s">
        <v>216</v>
      </c>
      <c r="D136" s="183"/>
      <c r="E136" s="182">
        <v>26.790000000000003</v>
      </c>
      <c r="F136" s="162"/>
      <c r="G136" s="162"/>
      <c r="H136" s="162"/>
      <c r="I136" s="162"/>
      <c r="J136" s="162"/>
      <c r="K136" s="162"/>
      <c r="L136" s="162"/>
      <c r="M136" s="162"/>
      <c r="N136" s="162"/>
      <c r="O136" s="162"/>
      <c r="P136" s="162"/>
      <c r="Q136" s="162"/>
      <c r="R136" s="162"/>
      <c r="S136" s="162"/>
      <c r="T136" s="162"/>
      <c r="U136" s="162"/>
      <c r="V136" s="162"/>
      <c r="W136" s="162"/>
      <c r="X136" s="161"/>
      <c r="Y136" s="161"/>
      <c r="Z136" s="161"/>
      <c r="AA136" s="161"/>
      <c r="AB136" s="161"/>
      <c r="AC136" s="161"/>
      <c r="AD136" s="161"/>
      <c r="AE136" s="161"/>
      <c r="AF136" s="161"/>
      <c r="AG136" s="161" t="s">
        <v>130</v>
      </c>
      <c r="AH136" s="161">
        <v>0</v>
      </c>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row>
    <row r="137" spans="1:60" outlineLevel="1">
      <c r="A137" s="164"/>
      <c r="B137" s="163"/>
      <c r="C137" s="184" t="s">
        <v>215</v>
      </c>
      <c r="D137" s="183"/>
      <c r="E137" s="182">
        <v>74.910000000000011</v>
      </c>
      <c r="F137" s="162"/>
      <c r="G137" s="162"/>
      <c r="H137" s="162"/>
      <c r="I137" s="162"/>
      <c r="J137" s="162"/>
      <c r="K137" s="162"/>
      <c r="L137" s="162"/>
      <c r="M137" s="162"/>
      <c r="N137" s="162"/>
      <c r="O137" s="162"/>
      <c r="P137" s="162"/>
      <c r="Q137" s="162"/>
      <c r="R137" s="162"/>
      <c r="S137" s="162"/>
      <c r="T137" s="162"/>
      <c r="U137" s="162"/>
      <c r="V137" s="162"/>
      <c r="W137" s="162"/>
      <c r="X137" s="161"/>
      <c r="Y137" s="161"/>
      <c r="Z137" s="161"/>
      <c r="AA137" s="161"/>
      <c r="AB137" s="161"/>
      <c r="AC137" s="161"/>
      <c r="AD137" s="161"/>
      <c r="AE137" s="161"/>
      <c r="AF137" s="161"/>
      <c r="AG137" s="161" t="s">
        <v>130</v>
      </c>
      <c r="AH137" s="161">
        <v>0</v>
      </c>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row>
    <row r="138" spans="1:60" outlineLevel="1">
      <c r="A138" s="164"/>
      <c r="B138" s="163"/>
      <c r="C138" s="184" t="s">
        <v>214</v>
      </c>
      <c r="D138" s="183"/>
      <c r="E138" s="182">
        <v>7.5</v>
      </c>
      <c r="F138" s="162"/>
      <c r="G138" s="162"/>
      <c r="H138" s="162"/>
      <c r="I138" s="162"/>
      <c r="J138" s="162"/>
      <c r="K138" s="162"/>
      <c r="L138" s="162"/>
      <c r="M138" s="162"/>
      <c r="N138" s="162"/>
      <c r="O138" s="162"/>
      <c r="P138" s="162"/>
      <c r="Q138" s="162"/>
      <c r="R138" s="162"/>
      <c r="S138" s="162"/>
      <c r="T138" s="162"/>
      <c r="U138" s="162"/>
      <c r="V138" s="162"/>
      <c r="W138" s="162"/>
      <c r="X138" s="161"/>
      <c r="Y138" s="161"/>
      <c r="Z138" s="161"/>
      <c r="AA138" s="161"/>
      <c r="AB138" s="161"/>
      <c r="AC138" s="161"/>
      <c r="AD138" s="161"/>
      <c r="AE138" s="161"/>
      <c r="AF138" s="161"/>
      <c r="AG138" s="161" t="s">
        <v>130</v>
      </c>
      <c r="AH138" s="161">
        <v>0</v>
      </c>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row>
    <row r="139" spans="1:60" outlineLevel="1">
      <c r="A139" s="164"/>
      <c r="B139" s="163"/>
      <c r="C139" s="187" t="s">
        <v>139</v>
      </c>
      <c r="D139" s="186"/>
      <c r="E139" s="185">
        <v>135.60000000000002</v>
      </c>
      <c r="F139" s="162"/>
      <c r="G139" s="162"/>
      <c r="H139" s="162"/>
      <c r="I139" s="162"/>
      <c r="J139" s="162"/>
      <c r="K139" s="162"/>
      <c r="L139" s="162"/>
      <c r="M139" s="162"/>
      <c r="N139" s="162"/>
      <c r="O139" s="162"/>
      <c r="P139" s="162"/>
      <c r="Q139" s="162"/>
      <c r="R139" s="162"/>
      <c r="S139" s="162"/>
      <c r="T139" s="162"/>
      <c r="U139" s="162"/>
      <c r="V139" s="162"/>
      <c r="W139" s="162"/>
      <c r="X139" s="161"/>
      <c r="Y139" s="161"/>
      <c r="Z139" s="161"/>
      <c r="AA139" s="161"/>
      <c r="AB139" s="161"/>
      <c r="AC139" s="161"/>
      <c r="AD139" s="161"/>
      <c r="AE139" s="161"/>
      <c r="AF139" s="161"/>
      <c r="AG139" s="161" t="s">
        <v>130</v>
      </c>
      <c r="AH139" s="161">
        <v>1</v>
      </c>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row>
    <row r="140" spans="1:60" outlineLevel="1">
      <c r="A140" s="164"/>
      <c r="B140" s="163"/>
      <c r="C140" s="184" t="s">
        <v>149</v>
      </c>
      <c r="D140" s="183"/>
      <c r="E140" s="182"/>
      <c r="F140" s="162"/>
      <c r="G140" s="162"/>
      <c r="H140" s="162"/>
      <c r="I140" s="162"/>
      <c r="J140" s="162"/>
      <c r="K140" s="162"/>
      <c r="L140" s="162"/>
      <c r="M140" s="162"/>
      <c r="N140" s="162"/>
      <c r="O140" s="162"/>
      <c r="P140" s="162"/>
      <c r="Q140" s="162"/>
      <c r="R140" s="162"/>
      <c r="S140" s="162"/>
      <c r="T140" s="162"/>
      <c r="U140" s="162"/>
      <c r="V140" s="162"/>
      <c r="W140" s="162"/>
      <c r="X140" s="161"/>
      <c r="Y140" s="161"/>
      <c r="Z140" s="161"/>
      <c r="AA140" s="161"/>
      <c r="AB140" s="161"/>
      <c r="AC140" s="161"/>
      <c r="AD140" s="161"/>
      <c r="AE140" s="161"/>
      <c r="AF140" s="161"/>
      <c r="AG140" s="161" t="s">
        <v>130</v>
      </c>
      <c r="AH140" s="161">
        <v>0</v>
      </c>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row>
    <row r="141" spans="1:60" outlineLevel="1">
      <c r="A141" s="164"/>
      <c r="B141" s="163"/>
      <c r="C141" s="184" t="s">
        <v>213</v>
      </c>
      <c r="D141" s="183"/>
      <c r="E141" s="182">
        <v>10</v>
      </c>
      <c r="F141" s="162"/>
      <c r="G141" s="162"/>
      <c r="H141" s="162"/>
      <c r="I141" s="162"/>
      <c r="J141" s="162"/>
      <c r="K141" s="162"/>
      <c r="L141" s="162"/>
      <c r="M141" s="162"/>
      <c r="N141" s="162"/>
      <c r="O141" s="162"/>
      <c r="P141" s="162"/>
      <c r="Q141" s="162"/>
      <c r="R141" s="162"/>
      <c r="S141" s="162"/>
      <c r="T141" s="162"/>
      <c r="U141" s="162"/>
      <c r="V141" s="162"/>
      <c r="W141" s="162"/>
      <c r="X141" s="161"/>
      <c r="Y141" s="161"/>
      <c r="Z141" s="161"/>
      <c r="AA141" s="161"/>
      <c r="AB141" s="161"/>
      <c r="AC141" s="161"/>
      <c r="AD141" s="161"/>
      <c r="AE141" s="161"/>
      <c r="AF141" s="161"/>
      <c r="AG141" s="161" t="s">
        <v>130</v>
      </c>
      <c r="AH141" s="161">
        <v>0</v>
      </c>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row>
    <row r="142" spans="1:60" outlineLevel="1">
      <c r="A142" s="164"/>
      <c r="B142" s="163"/>
      <c r="C142" s="187" t="s">
        <v>139</v>
      </c>
      <c r="D142" s="186"/>
      <c r="E142" s="185">
        <v>10</v>
      </c>
      <c r="F142" s="162"/>
      <c r="G142" s="162"/>
      <c r="H142" s="162"/>
      <c r="I142" s="162"/>
      <c r="J142" s="162"/>
      <c r="K142" s="162"/>
      <c r="L142" s="162"/>
      <c r="M142" s="162"/>
      <c r="N142" s="162"/>
      <c r="O142" s="162"/>
      <c r="P142" s="162"/>
      <c r="Q142" s="162"/>
      <c r="R142" s="162"/>
      <c r="S142" s="162"/>
      <c r="T142" s="162"/>
      <c r="U142" s="162"/>
      <c r="V142" s="162"/>
      <c r="W142" s="162"/>
      <c r="X142" s="161"/>
      <c r="Y142" s="161"/>
      <c r="Z142" s="161"/>
      <c r="AA142" s="161"/>
      <c r="AB142" s="161"/>
      <c r="AC142" s="161"/>
      <c r="AD142" s="161"/>
      <c r="AE142" s="161"/>
      <c r="AF142" s="161"/>
      <c r="AG142" s="161" t="s">
        <v>130</v>
      </c>
      <c r="AH142" s="161">
        <v>1</v>
      </c>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row>
    <row r="143" spans="1:60" outlineLevel="1">
      <c r="A143" s="164"/>
      <c r="B143" s="163"/>
      <c r="C143" s="461"/>
      <c r="D143" s="462"/>
      <c r="E143" s="462"/>
      <c r="F143" s="462"/>
      <c r="G143" s="462"/>
      <c r="H143" s="162"/>
      <c r="I143" s="162"/>
      <c r="J143" s="162"/>
      <c r="K143" s="162"/>
      <c r="L143" s="162"/>
      <c r="M143" s="162"/>
      <c r="N143" s="162"/>
      <c r="O143" s="162"/>
      <c r="P143" s="162"/>
      <c r="Q143" s="162"/>
      <c r="R143" s="162"/>
      <c r="S143" s="162"/>
      <c r="T143" s="162"/>
      <c r="U143" s="162"/>
      <c r="V143" s="162"/>
      <c r="W143" s="162"/>
      <c r="X143" s="161"/>
      <c r="Y143" s="161"/>
      <c r="Z143" s="161"/>
      <c r="AA143" s="161"/>
      <c r="AB143" s="161"/>
      <c r="AC143" s="161"/>
      <c r="AD143" s="161"/>
      <c r="AE143" s="161"/>
      <c r="AF143" s="161"/>
      <c r="AG143" s="161" t="s">
        <v>89</v>
      </c>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row>
    <row r="144" spans="1:60">
      <c r="A144" s="180" t="s">
        <v>109</v>
      </c>
      <c r="B144" s="179" t="s">
        <v>32</v>
      </c>
      <c r="C144" s="178" t="s">
        <v>31</v>
      </c>
      <c r="D144" s="177"/>
      <c r="E144" s="176"/>
      <c r="F144" s="175"/>
      <c r="G144" s="175">
        <f>SUMIF(AG145:AG198,"&lt;&gt;NOR",G145:G198)</f>
        <v>0</v>
      </c>
      <c r="H144" s="175"/>
      <c r="I144" s="175">
        <f>SUM(I145:I198)</f>
        <v>0</v>
      </c>
      <c r="J144" s="175"/>
      <c r="K144" s="175">
        <f>SUM(K145:K198)</f>
        <v>0</v>
      </c>
      <c r="L144" s="175"/>
      <c r="M144" s="175">
        <f>SUM(M145:M198)</f>
        <v>0</v>
      </c>
      <c r="N144" s="175"/>
      <c r="O144" s="175">
        <f>SUM(O145:O198)</f>
        <v>0.11</v>
      </c>
      <c r="P144" s="175"/>
      <c r="Q144" s="175">
        <f>SUM(Q145:Q198)</f>
        <v>4.3</v>
      </c>
      <c r="R144" s="175"/>
      <c r="S144" s="175"/>
      <c r="T144" s="174"/>
      <c r="U144" s="173"/>
      <c r="V144" s="173">
        <f>SUM(V145:V198)</f>
        <v>135.04000000000002</v>
      </c>
      <c r="W144" s="173"/>
      <c r="AG144" t="s">
        <v>108</v>
      </c>
    </row>
    <row r="145" spans="1:60" ht="22.5" outlineLevel="1">
      <c r="A145" s="172">
        <v>17</v>
      </c>
      <c r="B145" s="171" t="s">
        <v>212</v>
      </c>
      <c r="C145" s="170" t="s">
        <v>211</v>
      </c>
      <c r="D145" s="169" t="s">
        <v>136</v>
      </c>
      <c r="E145" s="168">
        <v>337.36878000000002</v>
      </c>
      <c r="F145" s="167"/>
      <c r="G145" s="166">
        <f>ROUND(E145*F145,2)</f>
        <v>0</v>
      </c>
      <c r="H145" s="167"/>
      <c r="I145" s="166">
        <f>ROUND(E145*H145,2)</f>
        <v>0</v>
      </c>
      <c r="J145" s="167"/>
      <c r="K145" s="166">
        <f>ROUND(E145*J145,2)</f>
        <v>0</v>
      </c>
      <c r="L145" s="166">
        <v>21</v>
      </c>
      <c r="M145" s="166">
        <f>G145*(1+L145/100)</f>
        <v>0</v>
      </c>
      <c r="N145" s="166">
        <v>3.3000000000000005E-4</v>
      </c>
      <c r="O145" s="166">
        <f>ROUND(E145*N145,2)</f>
        <v>0.11</v>
      </c>
      <c r="P145" s="166">
        <v>1.183E-2</v>
      </c>
      <c r="Q145" s="166">
        <f>ROUND(E145*P145,2)</f>
        <v>3.99</v>
      </c>
      <c r="R145" s="166" t="s">
        <v>111</v>
      </c>
      <c r="S145" s="166" t="s">
        <v>92</v>
      </c>
      <c r="T145" s="165" t="s">
        <v>92</v>
      </c>
      <c r="U145" s="162">
        <v>0.34600000000000003</v>
      </c>
      <c r="V145" s="162">
        <f>ROUND(E145*U145,2)</f>
        <v>116.73</v>
      </c>
      <c r="W145" s="162"/>
      <c r="X145" s="161"/>
      <c r="Y145" s="161"/>
      <c r="Z145" s="161"/>
      <c r="AA145" s="161"/>
      <c r="AB145" s="161"/>
      <c r="AC145" s="161"/>
      <c r="AD145" s="161"/>
      <c r="AE145" s="161"/>
      <c r="AF145" s="161"/>
      <c r="AG145" s="161" t="s">
        <v>134</v>
      </c>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row>
    <row r="146" spans="1:60" outlineLevel="1">
      <c r="A146" s="164"/>
      <c r="B146" s="163"/>
      <c r="C146" s="184" t="s">
        <v>145</v>
      </c>
      <c r="D146" s="183"/>
      <c r="E146" s="182"/>
      <c r="F146" s="162"/>
      <c r="G146" s="162"/>
      <c r="H146" s="162"/>
      <c r="I146" s="162"/>
      <c r="J146" s="162"/>
      <c r="K146" s="162"/>
      <c r="L146" s="162"/>
      <c r="M146" s="162"/>
      <c r="N146" s="162"/>
      <c r="O146" s="162"/>
      <c r="P146" s="162"/>
      <c r="Q146" s="162"/>
      <c r="R146" s="162"/>
      <c r="S146" s="162"/>
      <c r="T146" s="162"/>
      <c r="U146" s="162"/>
      <c r="V146" s="162"/>
      <c r="W146" s="162"/>
      <c r="X146" s="161"/>
      <c r="Y146" s="161"/>
      <c r="Z146" s="161"/>
      <c r="AA146" s="161"/>
      <c r="AB146" s="161"/>
      <c r="AC146" s="161"/>
      <c r="AD146" s="161"/>
      <c r="AE146" s="161"/>
      <c r="AF146" s="161"/>
      <c r="AG146" s="161" t="s">
        <v>130</v>
      </c>
      <c r="AH146" s="161">
        <v>0</v>
      </c>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row>
    <row r="147" spans="1:60" outlineLevel="1">
      <c r="A147" s="164"/>
      <c r="B147" s="163"/>
      <c r="C147" s="184" t="s">
        <v>144</v>
      </c>
      <c r="D147" s="183"/>
      <c r="E147" s="182">
        <v>3.75</v>
      </c>
      <c r="F147" s="162"/>
      <c r="G147" s="162"/>
      <c r="H147" s="162"/>
      <c r="I147" s="162"/>
      <c r="J147" s="162"/>
      <c r="K147" s="162"/>
      <c r="L147" s="162"/>
      <c r="M147" s="162"/>
      <c r="N147" s="162"/>
      <c r="O147" s="162"/>
      <c r="P147" s="162"/>
      <c r="Q147" s="162"/>
      <c r="R147" s="162"/>
      <c r="S147" s="162"/>
      <c r="T147" s="162"/>
      <c r="U147" s="162"/>
      <c r="V147" s="162"/>
      <c r="W147" s="162"/>
      <c r="X147" s="161"/>
      <c r="Y147" s="161"/>
      <c r="Z147" s="161"/>
      <c r="AA147" s="161"/>
      <c r="AB147" s="161"/>
      <c r="AC147" s="161"/>
      <c r="AD147" s="161"/>
      <c r="AE147" s="161"/>
      <c r="AF147" s="161"/>
      <c r="AG147" s="161" t="s">
        <v>130</v>
      </c>
      <c r="AH147" s="161">
        <v>0</v>
      </c>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row>
    <row r="148" spans="1:60" outlineLevel="1">
      <c r="A148" s="164"/>
      <c r="B148" s="163"/>
      <c r="C148" s="184" t="s">
        <v>159</v>
      </c>
      <c r="D148" s="183"/>
      <c r="E148" s="182"/>
      <c r="F148" s="162"/>
      <c r="G148" s="162"/>
      <c r="H148" s="162"/>
      <c r="I148" s="162"/>
      <c r="J148" s="162"/>
      <c r="K148" s="162"/>
      <c r="L148" s="162"/>
      <c r="M148" s="162"/>
      <c r="N148" s="162"/>
      <c r="O148" s="162"/>
      <c r="P148" s="162"/>
      <c r="Q148" s="162"/>
      <c r="R148" s="162"/>
      <c r="S148" s="162"/>
      <c r="T148" s="162"/>
      <c r="U148" s="162"/>
      <c r="V148" s="162"/>
      <c r="W148" s="162"/>
      <c r="X148" s="161"/>
      <c r="Y148" s="161"/>
      <c r="Z148" s="161"/>
      <c r="AA148" s="161"/>
      <c r="AB148" s="161"/>
      <c r="AC148" s="161"/>
      <c r="AD148" s="161"/>
      <c r="AE148" s="161"/>
      <c r="AF148" s="161"/>
      <c r="AG148" s="161" t="s">
        <v>130</v>
      </c>
      <c r="AH148" s="161">
        <v>0</v>
      </c>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row>
    <row r="149" spans="1:60" outlineLevel="1">
      <c r="A149" s="164"/>
      <c r="B149" s="163"/>
      <c r="C149" s="184" t="s">
        <v>158</v>
      </c>
      <c r="D149" s="183"/>
      <c r="E149" s="182">
        <v>16.110000000000003</v>
      </c>
      <c r="F149" s="162"/>
      <c r="G149" s="162"/>
      <c r="H149" s="162"/>
      <c r="I149" s="162"/>
      <c r="J149" s="162"/>
      <c r="K149" s="162"/>
      <c r="L149" s="162"/>
      <c r="M149" s="162"/>
      <c r="N149" s="162"/>
      <c r="O149" s="162"/>
      <c r="P149" s="162"/>
      <c r="Q149" s="162"/>
      <c r="R149" s="162"/>
      <c r="S149" s="162"/>
      <c r="T149" s="162"/>
      <c r="U149" s="162"/>
      <c r="V149" s="162"/>
      <c r="W149" s="162"/>
      <c r="X149" s="161"/>
      <c r="Y149" s="161"/>
      <c r="Z149" s="161"/>
      <c r="AA149" s="161"/>
      <c r="AB149" s="161"/>
      <c r="AC149" s="161"/>
      <c r="AD149" s="161"/>
      <c r="AE149" s="161"/>
      <c r="AF149" s="161"/>
      <c r="AG149" s="161" t="s">
        <v>130</v>
      </c>
      <c r="AH149" s="161">
        <v>0</v>
      </c>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row>
    <row r="150" spans="1:60" outlineLevel="1">
      <c r="A150" s="164"/>
      <c r="B150" s="163"/>
      <c r="C150" s="184" t="s">
        <v>143</v>
      </c>
      <c r="D150" s="183"/>
      <c r="E150" s="182"/>
      <c r="F150" s="162"/>
      <c r="G150" s="162"/>
      <c r="H150" s="162"/>
      <c r="I150" s="162"/>
      <c r="J150" s="162"/>
      <c r="K150" s="162"/>
      <c r="L150" s="162"/>
      <c r="M150" s="162"/>
      <c r="N150" s="162"/>
      <c r="O150" s="162"/>
      <c r="P150" s="162"/>
      <c r="Q150" s="162"/>
      <c r="R150" s="162"/>
      <c r="S150" s="162"/>
      <c r="T150" s="162"/>
      <c r="U150" s="162"/>
      <c r="V150" s="162"/>
      <c r="W150" s="162"/>
      <c r="X150" s="161"/>
      <c r="Y150" s="161"/>
      <c r="Z150" s="161"/>
      <c r="AA150" s="161"/>
      <c r="AB150" s="161"/>
      <c r="AC150" s="161"/>
      <c r="AD150" s="161"/>
      <c r="AE150" s="161"/>
      <c r="AF150" s="161"/>
      <c r="AG150" s="161" t="s">
        <v>130</v>
      </c>
      <c r="AH150" s="161">
        <v>0</v>
      </c>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row>
    <row r="151" spans="1:60" outlineLevel="1">
      <c r="A151" s="164"/>
      <c r="B151" s="163"/>
      <c r="C151" s="184" t="s">
        <v>142</v>
      </c>
      <c r="D151" s="183"/>
      <c r="E151" s="182">
        <v>75.866400000000013</v>
      </c>
      <c r="F151" s="162"/>
      <c r="G151" s="162"/>
      <c r="H151" s="162"/>
      <c r="I151" s="162"/>
      <c r="J151" s="162"/>
      <c r="K151" s="162"/>
      <c r="L151" s="162"/>
      <c r="M151" s="162"/>
      <c r="N151" s="162"/>
      <c r="O151" s="162"/>
      <c r="P151" s="162"/>
      <c r="Q151" s="162"/>
      <c r="R151" s="162"/>
      <c r="S151" s="162"/>
      <c r="T151" s="162"/>
      <c r="U151" s="162"/>
      <c r="V151" s="162"/>
      <c r="W151" s="162"/>
      <c r="X151" s="161"/>
      <c r="Y151" s="161"/>
      <c r="Z151" s="161"/>
      <c r="AA151" s="161"/>
      <c r="AB151" s="161"/>
      <c r="AC151" s="161"/>
      <c r="AD151" s="161"/>
      <c r="AE151" s="161"/>
      <c r="AF151" s="161"/>
      <c r="AG151" s="161" t="s">
        <v>130</v>
      </c>
      <c r="AH151" s="161">
        <v>0</v>
      </c>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row>
    <row r="152" spans="1:60" outlineLevel="1">
      <c r="A152" s="164"/>
      <c r="B152" s="163"/>
      <c r="C152" s="184" t="s">
        <v>141</v>
      </c>
      <c r="D152" s="183"/>
      <c r="E152" s="182">
        <v>164.54238000000001</v>
      </c>
      <c r="F152" s="162"/>
      <c r="G152" s="162"/>
      <c r="H152" s="162"/>
      <c r="I152" s="162"/>
      <c r="J152" s="162"/>
      <c r="K152" s="162"/>
      <c r="L152" s="162"/>
      <c r="M152" s="162"/>
      <c r="N152" s="162"/>
      <c r="O152" s="162"/>
      <c r="P152" s="162"/>
      <c r="Q152" s="162"/>
      <c r="R152" s="162"/>
      <c r="S152" s="162"/>
      <c r="T152" s="162"/>
      <c r="U152" s="162"/>
      <c r="V152" s="162"/>
      <c r="W152" s="162"/>
      <c r="X152" s="161"/>
      <c r="Y152" s="161"/>
      <c r="Z152" s="161"/>
      <c r="AA152" s="161"/>
      <c r="AB152" s="161"/>
      <c r="AC152" s="161"/>
      <c r="AD152" s="161"/>
      <c r="AE152" s="161"/>
      <c r="AF152" s="161"/>
      <c r="AG152" s="161" t="s">
        <v>130</v>
      </c>
      <c r="AH152" s="161">
        <v>0</v>
      </c>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row>
    <row r="153" spans="1:60" outlineLevel="1">
      <c r="A153" s="164"/>
      <c r="B153" s="163"/>
      <c r="C153" s="184" t="s">
        <v>140</v>
      </c>
      <c r="D153" s="183"/>
      <c r="E153" s="182">
        <v>77.100000000000009</v>
      </c>
      <c r="F153" s="162"/>
      <c r="G153" s="162"/>
      <c r="H153" s="162"/>
      <c r="I153" s="162"/>
      <c r="J153" s="162"/>
      <c r="K153" s="162"/>
      <c r="L153" s="162"/>
      <c r="M153" s="162"/>
      <c r="N153" s="162"/>
      <c r="O153" s="162"/>
      <c r="P153" s="162"/>
      <c r="Q153" s="162"/>
      <c r="R153" s="162"/>
      <c r="S153" s="162"/>
      <c r="T153" s="162"/>
      <c r="U153" s="162"/>
      <c r="V153" s="162"/>
      <c r="W153" s="162"/>
      <c r="X153" s="161"/>
      <c r="Y153" s="161"/>
      <c r="Z153" s="161"/>
      <c r="AA153" s="161"/>
      <c r="AB153" s="161"/>
      <c r="AC153" s="161"/>
      <c r="AD153" s="161"/>
      <c r="AE153" s="161"/>
      <c r="AF153" s="161"/>
      <c r="AG153" s="161" t="s">
        <v>130</v>
      </c>
      <c r="AH153" s="161">
        <v>0</v>
      </c>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row>
    <row r="154" spans="1:60" outlineLevel="1">
      <c r="A154" s="164"/>
      <c r="B154" s="163"/>
      <c r="C154" s="187" t="s">
        <v>139</v>
      </c>
      <c r="D154" s="186"/>
      <c r="E154" s="185">
        <v>337.36878000000002</v>
      </c>
      <c r="F154" s="162"/>
      <c r="G154" s="162"/>
      <c r="H154" s="162"/>
      <c r="I154" s="162"/>
      <c r="J154" s="162"/>
      <c r="K154" s="162"/>
      <c r="L154" s="162"/>
      <c r="M154" s="162"/>
      <c r="N154" s="162"/>
      <c r="O154" s="162"/>
      <c r="P154" s="162"/>
      <c r="Q154" s="162"/>
      <c r="R154" s="162"/>
      <c r="S154" s="162"/>
      <c r="T154" s="162"/>
      <c r="U154" s="162"/>
      <c r="V154" s="162"/>
      <c r="W154" s="162"/>
      <c r="X154" s="161"/>
      <c r="Y154" s="161"/>
      <c r="Z154" s="161"/>
      <c r="AA154" s="161"/>
      <c r="AB154" s="161"/>
      <c r="AC154" s="161"/>
      <c r="AD154" s="161"/>
      <c r="AE154" s="161"/>
      <c r="AF154" s="161"/>
      <c r="AG154" s="161" t="s">
        <v>130</v>
      </c>
      <c r="AH154" s="161">
        <v>1</v>
      </c>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row>
    <row r="155" spans="1:60" outlineLevel="1">
      <c r="A155" s="164"/>
      <c r="B155" s="163"/>
      <c r="C155" s="461"/>
      <c r="D155" s="462"/>
      <c r="E155" s="462"/>
      <c r="F155" s="462"/>
      <c r="G155" s="462"/>
      <c r="H155" s="162"/>
      <c r="I155" s="162"/>
      <c r="J155" s="162"/>
      <c r="K155" s="162"/>
      <c r="L155" s="162"/>
      <c r="M155" s="162"/>
      <c r="N155" s="162"/>
      <c r="O155" s="162"/>
      <c r="P155" s="162"/>
      <c r="Q155" s="162"/>
      <c r="R155" s="162"/>
      <c r="S155" s="162"/>
      <c r="T155" s="162"/>
      <c r="U155" s="162"/>
      <c r="V155" s="162"/>
      <c r="W155" s="162"/>
      <c r="X155" s="161"/>
      <c r="Y155" s="161"/>
      <c r="Z155" s="161"/>
      <c r="AA155" s="161"/>
      <c r="AB155" s="161"/>
      <c r="AC155" s="161"/>
      <c r="AD155" s="161"/>
      <c r="AE155" s="161"/>
      <c r="AF155" s="161"/>
      <c r="AG155" s="161" t="s">
        <v>89</v>
      </c>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row>
    <row r="156" spans="1:60" outlineLevel="1">
      <c r="A156" s="172">
        <v>18</v>
      </c>
      <c r="B156" s="171" t="s">
        <v>210</v>
      </c>
      <c r="C156" s="170" t="s">
        <v>209</v>
      </c>
      <c r="D156" s="169" t="s">
        <v>136</v>
      </c>
      <c r="E156" s="168">
        <v>0.24000000000000002</v>
      </c>
      <c r="F156" s="167"/>
      <c r="G156" s="166">
        <f>ROUND(E156*F156,2)</f>
        <v>0</v>
      </c>
      <c r="H156" s="167"/>
      <c r="I156" s="166">
        <f>ROUND(E156*H156,2)</f>
        <v>0</v>
      </c>
      <c r="J156" s="167"/>
      <c r="K156" s="166">
        <f>ROUND(E156*J156,2)</f>
        <v>0</v>
      </c>
      <c r="L156" s="166">
        <v>21</v>
      </c>
      <c r="M156" s="166">
        <f>G156*(1+L156/100)</f>
        <v>0</v>
      </c>
      <c r="N156" s="166">
        <v>0</v>
      </c>
      <c r="O156" s="166">
        <f>ROUND(E156*N156,2)</f>
        <v>0</v>
      </c>
      <c r="P156" s="166">
        <v>6.6000000000000003E-2</v>
      </c>
      <c r="Q156" s="166">
        <f>ROUND(E156*P156,2)</f>
        <v>0.02</v>
      </c>
      <c r="R156" s="166" t="s">
        <v>111</v>
      </c>
      <c r="S156" s="166" t="s">
        <v>92</v>
      </c>
      <c r="T156" s="165" t="s">
        <v>92</v>
      </c>
      <c r="U156" s="162">
        <v>2.3520000000000003</v>
      </c>
      <c r="V156" s="162">
        <f>ROUND(E156*U156,2)</f>
        <v>0.56000000000000005</v>
      </c>
      <c r="W156" s="162"/>
      <c r="X156" s="161"/>
      <c r="Y156" s="161"/>
      <c r="Z156" s="161"/>
      <c r="AA156" s="161"/>
      <c r="AB156" s="161"/>
      <c r="AC156" s="161"/>
      <c r="AD156" s="161"/>
      <c r="AE156" s="161"/>
      <c r="AF156" s="161"/>
      <c r="AG156" s="161" t="s">
        <v>134</v>
      </c>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row>
    <row r="157" spans="1:60" outlineLevel="1">
      <c r="A157" s="164"/>
      <c r="B157" s="163"/>
      <c r="C157" s="463" t="s">
        <v>208</v>
      </c>
      <c r="D157" s="464"/>
      <c r="E157" s="464"/>
      <c r="F157" s="464"/>
      <c r="G157" s="464"/>
      <c r="H157" s="162"/>
      <c r="I157" s="162"/>
      <c r="J157" s="162"/>
      <c r="K157" s="162"/>
      <c r="L157" s="162"/>
      <c r="M157" s="162"/>
      <c r="N157" s="162"/>
      <c r="O157" s="162"/>
      <c r="P157" s="162"/>
      <c r="Q157" s="162"/>
      <c r="R157" s="162"/>
      <c r="S157" s="162"/>
      <c r="T157" s="162"/>
      <c r="U157" s="162"/>
      <c r="V157" s="162"/>
      <c r="W157" s="162"/>
      <c r="X157" s="161"/>
      <c r="Y157" s="161"/>
      <c r="Z157" s="161"/>
      <c r="AA157" s="161"/>
      <c r="AB157" s="161"/>
      <c r="AC157" s="161"/>
      <c r="AD157" s="161"/>
      <c r="AE157" s="161"/>
      <c r="AF157" s="161"/>
      <c r="AG157" s="161" t="s">
        <v>123</v>
      </c>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row>
    <row r="158" spans="1:60" outlineLevel="1">
      <c r="A158" s="164"/>
      <c r="B158" s="163"/>
      <c r="C158" s="184" t="s">
        <v>207</v>
      </c>
      <c r="D158" s="183"/>
      <c r="E158" s="182">
        <v>6.0000000000000005E-2</v>
      </c>
      <c r="F158" s="162"/>
      <c r="G158" s="162"/>
      <c r="H158" s="162"/>
      <c r="I158" s="162"/>
      <c r="J158" s="162"/>
      <c r="K158" s="162"/>
      <c r="L158" s="162"/>
      <c r="M158" s="162"/>
      <c r="N158" s="162"/>
      <c r="O158" s="162"/>
      <c r="P158" s="162"/>
      <c r="Q158" s="162"/>
      <c r="R158" s="162"/>
      <c r="S158" s="162"/>
      <c r="T158" s="162"/>
      <c r="U158" s="162"/>
      <c r="V158" s="162"/>
      <c r="W158" s="162"/>
      <c r="X158" s="161"/>
      <c r="Y158" s="161"/>
      <c r="Z158" s="161"/>
      <c r="AA158" s="161"/>
      <c r="AB158" s="161"/>
      <c r="AC158" s="161"/>
      <c r="AD158" s="161"/>
      <c r="AE158" s="161"/>
      <c r="AF158" s="161"/>
      <c r="AG158" s="161" t="s">
        <v>130</v>
      </c>
      <c r="AH158" s="161">
        <v>0</v>
      </c>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row>
    <row r="159" spans="1:60" outlineLevel="1">
      <c r="A159" s="164"/>
      <c r="B159" s="163"/>
      <c r="C159" s="184" t="s">
        <v>206</v>
      </c>
      <c r="D159" s="183"/>
      <c r="E159" s="182">
        <v>0.18000000000000002</v>
      </c>
      <c r="F159" s="162"/>
      <c r="G159" s="162"/>
      <c r="H159" s="162"/>
      <c r="I159" s="162"/>
      <c r="J159" s="162"/>
      <c r="K159" s="162"/>
      <c r="L159" s="162"/>
      <c r="M159" s="162"/>
      <c r="N159" s="162"/>
      <c r="O159" s="162"/>
      <c r="P159" s="162"/>
      <c r="Q159" s="162"/>
      <c r="R159" s="162"/>
      <c r="S159" s="162"/>
      <c r="T159" s="162"/>
      <c r="U159" s="162"/>
      <c r="V159" s="162"/>
      <c r="W159" s="162"/>
      <c r="X159" s="161"/>
      <c r="Y159" s="161"/>
      <c r="Z159" s="161"/>
      <c r="AA159" s="161"/>
      <c r="AB159" s="161"/>
      <c r="AC159" s="161"/>
      <c r="AD159" s="161"/>
      <c r="AE159" s="161"/>
      <c r="AF159" s="161"/>
      <c r="AG159" s="161" t="s">
        <v>130</v>
      </c>
      <c r="AH159" s="161">
        <v>0</v>
      </c>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row>
    <row r="160" spans="1:60" outlineLevel="1">
      <c r="A160" s="164"/>
      <c r="B160" s="163"/>
      <c r="C160" s="461"/>
      <c r="D160" s="462"/>
      <c r="E160" s="462"/>
      <c r="F160" s="462"/>
      <c r="G160" s="462"/>
      <c r="H160" s="162"/>
      <c r="I160" s="162"/>
      <c r="J160" s="162"/>
      <c r="K160" s="162"/>
      <c r="L160" s="162"/>
      <c r="M160" s="162"/>
      <c r="N160" s="162"/>
      <c r="O160" s="162"/>
      <c r="P160" s="162"/>
      <c r="Q160" s="162"/>
      <c r="R160" s="162"/>
      <c r="S160" s="162"/>
      <c r="T160" s="162"/>
      <c r="U160" s="162"/>
      <c r="V160" s="162"/>
      <c r="W160" s="162"/>
      <c r="X160" s="161"/>
      <c r="Y160" s="161"/>
      <c r="Z160" s="161"/>
      <c r="AA160" s="161"/>
      <c r="AB160" s="161"/>
      <c r="AC160" s="161"/>
      <c r="AD160" s="161"/>
      <c r="AE160" s="161"/>
      <c r="AF160" s="161"/>
      <c r="AG160" s="161" t="s">
        <v>89</v>
      </c>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row>
    <row r="161" spans="1:60" ht="33.75" outlineLevel="1">
      <c r="A161" s="172">
        <v>19</v>
      </c>
      <c r="B161" s="171" t="s">
        <v>205</v>
      </c>
      <c r="C161" s="170" t="s">
        <v>204</v>
      </c>
      <c r="D161" s="169" t="s">
        <v>136</v>
      </c>
      <c r="E161" s="168">
        <v>0.63</v>
      </c>
      <c r="F161" s="167"/>
      <c r="G161" s="166">
        <f>ROUND(E161*F161,2)</f>
        <v>0</v>
      </c>
      <c r="H161" s="167"/>
      <c r="I161" s="166">
        <f>ROUND(E161*H161,2)</f>
        <v>0</v>
      </c>
      <c r="J161" s="167"/>
      <c r="K161" s="166">
        <f>ROUND(E161*J161,2)</f>
        <v>0</v>
      </c>
      <c r="L161" s="166">
        <v>21</v>
      </c>
      <c r="M161" s="166">
        <f>G161*(1+L161/100)</f>
        <v>0</v>
      </c>
      <c r="N161" s="166">
        <v>3.0400000000000002E-3</v>
      </c>
      <c r="O161" s="166">
        <f>ROUND(E161*N161,2)</f>
        <v>0</v>
      </c>
      <c r="P161" s="166">
        <v>6.5000000000000002E-2</v>
      </c>
      <c r="Q161" s="166">
        <f>ROUND(E161*P161,2)</f>
        <v>0.04</v>
      </c>
      <c r="R161" s="166" t="s">
        <v>111</v>
      </c>
      <c r="S161" s="166" t="s">
        <v>92</v>
      </c>
      <c r="T161" s="165" t="s">
        <v>92</v>
      </c>
      <c r="U161" s="162">
        <v>0.91300000000000003</v>
      </c>
      <c r="V161" s="162">
        <f>ROUND(E161*U161,2)</f>
        <v>0.57999999999999996</v>
      </c>
      <c r="W161" s="162"/>
      <c r="X161" s="161"/>
      <c r="Y161" s="161"/>
      <c r="Z161" s="161"/>
      <c r="AA161" s="161"/>
      <c r="AB161" s="161"/>
      <c r="AC161" s="161"/>
      <c r="AD161" s="161"/>
      <c r="AE161" s="161"/>
      <c r="AF161" s="161"/>
      <c r="AG161" s="161" t="s">
        <v>134</v>
      </c>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row>
    <row r="162" spans="1:60" outlineLevel="1">
      <c r="A162" s="164"/>
      <c r="B162" s="163"/>
      <c r="C162" s="184" t="s">
        <v>203</v>
      </c>
      <c r="D162" s="183"/>
      <c r="E162" s="182">
        <v>0.42000000000000004</v>
      </c>
      <c r="F162" s="162"/>
      <c r="G162" s="162"/>
      <c r="H162" s="162"/>
      <c r="I162" s="162"/>
      <c r="J162" s="162"/>
      <c r="K162" s="162"/>
      <c r="L162" s="162"/>
      <c r="M162" s="162"/>
      <c r="N162" s="162"/>
      <c r="O162" s="162"/>
      <c r="P162" s="162"/>
      <c r="Q162" s="162"/>
      <c r="R162" s="162"/>
      <c r="S162" s="162"/>
      <c r="T162" s="162"/>
      <c r="U162" s="162"/>
      <c r="V162" s="162"/>
      <c r="W162" s="162"/>
      <c r="X162" s="161"/>
      <c r="Y162" s="161"/>
      <c r="Z162" s="161"/>
      <c r="AA162" s="161"/>
      <c r="AB162" s="161"/>
      <c r="AC162" s="161"/>
      <c r="AD162" s="161"/>
      <c r="AE162" s="161"/>
      <c r="AF162" s="161"/>
      <c r="AG162" s="161" t="s">
        <v>130</v>
      </c>
      <c r="AH162" s="161">
        <v>0</v>
      </c>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row>
    <row r="163" spans="1:60" outlineLevel="1">
      <c r="A163" s="164"/>
      <c r="B163" s="163"/>
      <c r="C163" s="184" t="s">
        <v>202</v>
      </c>
      <c r="D163" s="183"/>
      <c r="E163" s="182">
        <v>0.21000000000000002</v>
      </c>
      <c r="F163" s="162"/>
      <c r="G163" s="162"/>
      <c r="H163" s="162"/>
      <c r="I163" s="162"/>
      <c r="J163" s="162"/>
      <c r="K163" s="162"/>
      <c r="L163" s="162"/>
      <c r="M163" s="162"/>
      <c r="N163" s="162"/>
      <c r="O163" s="162"/>
      <c r="P163" s="162"/>
      <c r="Q163" s="162"/>
      <c r="R163" s="162"/>
      <c r="S163" s="162"/>
      <c r="T163" s="162"/>
      <c r="U163" s="162"/>
      <c r="V163" s="162"/>
      <c r="W163" s="162"/>
      <c r="X163" s="161"/>
      <c r="Y163" s="161"/>
      <c r="Z163" s="161"/>
      <c r="AA163" s="161"/>
      <c r="AB163" s="161"/>
      <c r="AC163" s="161"/>
      <c r="AD163" s="161"/>
      <c r="AE163" s="161"/>
      <c r="AF163" s="161"/>
      <c r="AG163" s="161" t="s">
        <v>130</v>
      </c>
      <c r="AH163" s="161">
        <v>0</v>
      </c>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row>
    <row r="164" spans="1:60" outlineLevel="1">
      <c r="A164" s="164"/>
      <c r="B164" s="163"/>
      <c r="C164" s="461"/>
      <c r="D164" s="462"/>
      <c r="E164" s="462"/>
      <c r="F164" s="462"/>
      <c r="G164" s="462"/>
      <c r="H164" s="162"/>
      <c r="I164" s="162"/>
      <c r="J164" s="162"/>
      <c r="K164" s="162"/>
      <c r="L164" s="162"/>
      <c r="M164" s="162"/>
      <c r="N164" s="162"/>
      <c r="O164" s="162"/>
      <c r="P164" s="162"/>
      <c r="Q164" s="162"/>
      <c r="R164" s="162"/>
      <c r="S164" s="162"/>
      <c r="T164" s="162"/>
      <c r="U164" s="162"/>
      <c r="V164" s="162"/>
      <c r="W164" s="162"/>
      <c r="X164" s="161"/>
      <c r="Y164" s="161"/>
      <c r="Z164" s="161"/>
      <c r="AA164" s="161"/>
      <c r="AB164" s="161"/>
      <c r="AC164" s="161"/>
      <c r="AD164" s="161"/>
      <c r="AE164" s="161"/>
      <c r="AF164" s="161"/>
      <c r="AG164" s="161" t="s">
        <v>89</v>
      </c>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row>
    <row r="165" spans="1:60" outlineLevel="1">
      <c r="A165" s="172">
        <v>20</v>
      </c>
      <c r="B165" s="171" t="s">
        <v>201</v>
      </c>
      <c r="C165" s="170" t="s">
        <v>200</v>
      </c>
      <c r="D165" s="169" t="s">
        <v>189</v>
      </c>
      <c r="E165" s="168">
        <v>1.7250000000000001</v>
      </c>
      <c r="F165" s="167"/>
      <c r="G165" s="166">
        <f>ROUND(E165*F165,2)</f>
        <v>0</v>
      </c>
      <c r="H165" s="167"/>
      <c r="I165" s="166">
        <f>ROUND(E165*H165,2)</f>
        <v>0</v>
      </c>
      <c r="J165" s="167"/>
      <c r="K165" s="166">
        <f>ROUND(E165*J165,2)</f>
        <v>0</v>
      </c>
      <c r="L165" s="166">
        <v>21</v>
      </c>
      <c r="M165" s="166">
        <f>G165*(1+L165/100)</f>
        <v>0</v>
      </c>
      <c r="N165" s="166">
        <v>0</v>
      </c>
      <c r="O165" s="166">
        <f>ROUND(E165*N165,2)</f>
        <v>0</v>
      </c>
      <c r="P165" s="166">
        <v>3.6170000000000001E-2</v>
      </c>
      <c r="Q165" s="166">
        <f>ROUND(E165*P165,2)</f>
        <v>0.06</v>
      </c>
      <c r="R165" s="166" t="s">
        <v>111</v>
      </c>
      <c r="S165" s="166" t="s">
        <v>92</v>
      </c>
      <c r="T165" s="165" t="s">
        <v>92</v>
      </c>
      <c r="U165" s="162">
        <v>4</v>
      </c>
      <c r="V165" s="162">
        <f>ROUND(E165*U165,2)</f>
        <v>6.9</v>
      </c>
      <c r="W165" s="162"/>
      <c r="X165" s="161"/>
      <c r="Y165" s="161"/>
      <c r="Z165" s="161"/>
      <c r="AA165" s="161"/>
      <c r="AB165" s="161"/>
      <c r="AC165" s="161"/>
      <c r="AD165" s="161"/>
      <c r="AE165" s="161"/>
      <c r="AF165" s="161"/>
      <c r="AG165" s="161" t="s">
        <v>134</v>
      </c>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row>
    <row r="166" spans="1:60" outlineLevel="1">
      <c r="A166" s="164"/>
      <c r="B166" s="163"/>
      <c r="C166" s="184" t="s">
        <v>195</v>
      </c>
      <c r="D166" s="183"/>
      <c r="E166" s="182">
        <v>0.15000000000000002</v>
      </c>
      <c r="F166" s="162"/>
      <c r="G166" s="162"/>
      <c r="H166" s="162"/>
      <c r="I166" s="162"/>
      <c r="J166" s="162"/>
      <c r="K166" s="162"/>
      <c r="L166" s="162"/>
      <c r="M166" s="162"/>
      <c r="N166" s="162"/>
      <c r="O166" s="162"/>
      <c r="P166" s="162"/>
      <c r="Q166" s="162"/>
      <c r="R166" s="162"/>
      <c r="S166" s="162"/>
      <c r="T166" s="162"/>
      <c r="U166" s="162"/>
      <c r="V166" s="162"/>
      <c r="W166" s="162"/>
      <c r="X166" s="161"/>
      <c r="Y166" s="161"/>
      <c r="Z166" s="161"/>
      <c r="AA166" s="161"/>
      <c r="AB166" s="161"/>
      <c r="AC166" s="161"/>
      <c r="AD166" s="161"/>
      <c r="AE166" s="161"/>
      <c r="AF166" s="161"/>
      <c r="AG166" s="161" t="s">
        <v>130</v>
      </c>
      <c r="AH166" s="161">
        <v>0</v>
      </c>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row>
    <row r="167" spans="1:60" outlineLevel="1">
      <c r="A167" s="164"/>
      <c r="B167" s="163"/>
      <c r="C167" s="184" t="s">
        <v>194</v>
      </c>
      <c r="D167" s="183"/>
      <c r="E167" s="182">
        <v>0.75</v>
      </c>
      <c r="F167" s="162"/>
      <c r="G167" s="162"/>
      <c r="H167" s="162"/>
      <c r="I167" s="162"/>
      <c r="J167" s="162"/>
      <c r="K167" s="162"/>
      <c r="L167" s="162"/>
      <c r="M167" s="162"/>
      <c r="N167" s="162"/>
      <c r="O167" s="162"/>
      <c r="P167" s="162"/>
      <c r="Q167" s="162"/>
      <c r="R167" s="162"/>
      <c r="S167" s="162"/>
      <c r="T167" s="162"/>
      <c r="U167" s="162"/>
      <c r="V167" s="162"/>
      <c r="W167" s="162"/>
      <c r="X167" s="161"/>
      <c r="Y167" s="161"/>
      <c r="Z167" s="161"/>
      <c r="AA167" s="161"/>
      <c r="AB167" s="161"/>
      <c r="AC167" s="161"/>
      <c r="AD167" s="161"/>
      <c r="AE167" s="161"/>
      <c r="AF167" s="161"/>
      <c r="AG167" s="161" t="s">
        <v>130</v>
      </c>
      <c r="AH167" s="161">
        <v>0</v>
      </c>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row>
    <row r="168" spans="1:60" outlineLevel="1">
      <c r="A168" s="164"/>
      <c r="B168" s="163"/>
      <c r="C168" s="187" t="s">
        <v>139</v>
      </c>
      <c r="D168" s="186"/>
      <c r="E168" s="185">
        <v>0.9</v>
      </c>
      <c r="F168" s="162"/>
      <c r="G168" s="162"/>
      <c r="H168" s="162"/>
      <c r="I168" s="162"/>
      <c r="J168" s="162"/>
      <c r="K168" s="162"/>
      <c r="L168" s="162"/>
      <c r="M168" s="162"/>
      <c r="N168" s="162"/>
      <c r="O168" s="162"/>
      <c r="P168" s="162"/>
      <c r="Q168" s="162"/>
      <c r="R168" s="162"/>
      <c r="S168" s="162"/>
      <c r="T168" s="162"/>
      <c r="U168" s="162"/>
      <c r="V168" s="162"/>
      <c r="W168" s="162"/>
      <c r="X168" s="161"/>
      <c r="Y168" s="161"/>
      <c r="Z168" s="161"/>
      <c r="AA168" s="161"/>
      <c r="AB168" s="161"/>
      <c r="AC168" s="161"/>
      <c r="AD168" s="161"/>
      <c r="AE168" s="161"/>
      <c r="AF168" s="161"/>
      <c r="AG168" s="161" t="s">
        <v>130</v>
      </c>
      <c r="AH168" s="161">
        <v>1</v>
      </c>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row>
    <row r="169" spans="1:60" outlineLevel="1">
      <c r="A169" s="164"/>
      <c r="B169" s="163"/>
      <c r="C169" s="184" t="s">
        <v>193</v>
      </c>
      <c r="D169" s="183"/>
      <c r="E169" s="182">
        <v>0.27500000000000002</v>
      </c>
      <c r="F169" s="162"/>
      <c r="G169" s="162"/>
      <c r="H169" s="162"/>
      <c r="I169" s="162"/>
      <c r="J169" s="162"/>
      <c r="K169" s="162"/>
      <c r="L169" s="162"/>
      <c r="M169" s="162"/>
      <c r="N169" s="162"/>
      <c r="O169" s="162"/>
      <c r="P169" s="162"/>
      <c r="Q169" s="162"/>
      <c r="R169" s="162"/>
      <c r="S169" s="162"/>
      <c r="T169" s="162"/>
      <c r="U169" s="162"/>
      <c r="V169" s="162"/>
      <c r="W169" s="162"/>
      <c r="X169" s="161"/>
      <c r="Y169" s="161"/>
      <c r="Z169" s="161"/>
      <c r="AA169" s="161"/>
      <c r="AB169" s="161"/>
      <c r="AC169" s="161"/>
      <c r="AD169" s="161"/>
      <c r="AE169" s="161"/>
      <c r="AF169" s="161"/>
      <c r="AG169" s="161" t="s">
        <v>130</v>
      </c>
      <c r="AH169" s="161">
        <v>0</v>
      </c>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row>
    <row r="170" spans="1:60" outlineLevel="1">
      <c r="A170" s="164"/>
      <c r="B170" s="163"/>
      <c r="C170" s="184" t="s">
        <v>192</v>
      </c>
      <c r="D170" s="183"/>
      <c r="E170" s="182">
        <v>0.55000000000000004</v>
      </c>
      <c r="F170" s="162"/>
      <c r="G170" s="162"/>
      <c r="H170" s="162"/>
      <c r="I170" s="162"/>
      <c r="J170" s="162"/>
      <c r="K170" s="162"/>
      <c r="L170" s="162"/>
      <c r="M170" s="162"/>
      <c r="N170" s="162"/>
      <c r="O170" s="162"/>
      <c r="P170" s="162"/>
      <c r="Q170" s="162"/>
      <c r="R170" s="162"/>
      <c r="S170" s="162"/>
      <c r="T170" s="162"/>
      <c r="U170" s="162"/>
      <c r="V170" s="162"/>
      <c r="W170" s="162"/>
      <c r="X170" s="161"/>
      <c r="Y170" s="161"/>
      <c r="Z170" s="161"/>
      <c r="AA170" s="161"/>
      <c r="AB170" s="161"/>
      <c r="AC170" s="161"/>
      <c r="AD170" s="161"/>
      <c r="AE170" s="161"/>
      <c r="AF170" s="161"/>
      <c r="AG170" s="161" t="s">
        <v>130</v>
      </c>
      <c r="AH170" s="161">
        <v>0</v>
      </c>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row>
    <row r="171" spans="1:60" outlineLevel="1">
      <c r="A171" s="164"/>
      <c r="B171" s="163"/>
      <c r="C171" s="461"/>
      <c r="D171" s="462"/>
      <c r="E171" s="462"/>
      <c r="F171" s="462"/>
      <c r="G171" s="462"/>
      <c r="H171" s="162"/>
      <c r="I171" s="162"/>
      <c r="J171" s="162"/>
      <c r="K171" s="162"/>
      <c r="L171" s="162"/>
      <c r="M171" s="162"/>
      <c r="N171" s="162"/>
      <c r="O171" s="162"/>
      <c r="P171" s="162"/>
      <c r="Q171" s="162"/>
      <c r="R171" s="162"/>
      <c r="S171" s="162"/>
      <c r="T171" s="162"/>
      <c r="U171" s="162"/>
      <c r="V171" s="162"/>
      <c r="W171" s="162"/>
      <c r="X171" s="161"/>
      <c r="Y171" s="161"/>
      <c r="Z171" s="161"/>
      <c r="AA171" s="161"/>
      <c r="AB171" s="161"/>
      <c r="AC171" s="161"/>
      <c r="AD171" s="161"/>
      <c r="AE171" s="161"/>
      <c r="AF171" s="161"/>
      <c r="AG171" s="161" t="s">
        <v>89</v>
      </c>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row>
    <row r="172" spans="1:60" ht="22.5" outlineLevel="1">
      <c r="A172" s="172">
        <v>21</v>
      </c>
      <c r="B172" s="171" t="s">
        <v>199</v>
      </c>
      <c r="C172" s="170" t="s">
        <v>198</v>
      </c>
      <c r="D172" s="169" t="s">
        <v>189</v>
      </c>
      <c r="E172" s="168">
        <v>1.7250000000000001</v>
      </c>
      <c r="F172" s="167"/>
      <c r="G172" s="166">
        <f>ROUND(E172*F172,2)</f>
        <v>0</v>
      </c>
      <c r="H172" s="167"/>
      <c r="I172" s="166">
        <f>ROUND(E172*H172,2)</f>
        <v>0</v>
      </c>
      <c r="J172" s="167"/>
      <c r="K172" s="166">
        <f>ROUND(E172*J172,2)</f>
        <v>0</v>
      </c>
      <c r="L172" s="166">
        <v>21</v>
      </c>
      <c r="M172" s="166">
        <f>G172*(1+L172/100)</f>
        <v>0</v>
      </c>
      <c r="N172" s="166">
        <v>8.9000000000000006E-4</v>
      </c>
      <c r="O172" s="166">
        <f>ROUND(E172*N172,2)</f>
        <v>0</v>
      </c>
      <c r="P172" s="166">
        <v>0</v>
      </c>
      <c r="Q172" s="166">
        <f>ROUND(E172*P172,2)</f>
        <v>0</v>
      </c>
      <c r="R172" s="166" t="s">
        <v>111</v>
      </c>
      <c r="S172" s="166" t="s">
        <v>92</v>
      </c>
      <c r="T172" s="165" t="s">
        <v>92</v>
      </c>
      <c r="U172" s="162">
        <v>0.79</v>
      </c>
      <c r="V172" s="162">
        <f>ROUND(E172*U172,2)</f>
        <v>1.36</v>
      </c>
      <c r="W172" s="162"/>
      <c r="X172" s="161"/>
      <c r="Y172" s="161"/>
      <c r="Z172" s="161"/>
      <c r="AA172" s="161"/>
      <c r="AB172" s="161"/>
      <c r="AC172" s="161"/>
      <c r="AD172" s="161"/>
      <c r="AE172" s="161"/>
      <c r="AF172" s="161"/>
      <c r="AG172" s="161" t="s">
        <v>134</v>
      </c>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row>
    <row r="173" spans="1:60" outlineLevel="1">
      <c r="A173" s="164"/>
      <c r="B173" s="163"/>
      <c r="C173" s="184" t="s">
        <v>195</v>
      </c>
      <c r="D173" s="183"/>
      <c r="E173" s="182">
        <v>0.15000000000000002</v>
      </c>
      <c r="F173" s="162"/>
      <c r="G173" s="162"/>
      <c r="H173" s="162"/>
      <c r="I173" s="162"/>
      <c r="J173" s="162"/>
      <c r="K173" s="162"/>
      <c r="L173" s="162"/>
      <c r="M173" s="162"/>
      <c r="N173" s="162"/>
      <c r="O173" s="162"/>
      <c r="P173" s="162"/>
      <c r="Q173" s="162"/>
      <c r="R173" s="162"/>
      <c r="S173" s="162"/>
      <c r="T173" s="162"/>
      <c r="U173" s="162"/>
      <c r="V173" s="162"/>
      <c r="W173" s="162"/>
      <c r="X173" s="161"/>
      <c r="Y173" s="161"/>
      <c r="Z173" s="161"/>
      <c r="AA173" s="161"/>
      <c r="AB173" s="161"/>
      <c r="AC173" s="161"/>
      <c r="AD173" s="161"/>
      <c r="AE173" s="161"/>
      <c r="AF173" s="161"/>
      <c r="AG173" s="161" t="s">
        <v>130</v>
      </c>
      <c r="AH173" s="161">
        <v>0</v>
      </c>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row>
    <row r="174" spans="1:60" outlineLevel="1">
      <c r="A174" s="164"/>
      <c r="B174" s="163"/>
      <c r="C174" s="184" t="s">
        <v>194</v>
      </c>
      <c r="D174" s="183"/>
      <c r="E174" s="182">
        <v>0.75</v>
      </c>
      <c r="F174" s="162"/>
      <c r="G174" s="162"/>
      <c r="H174" s="162"/>
      <c r="I174" s="162"/>
      <c r="J174" s="162"/>
      <c r="K174" s="162"/>
      <c r="L174" s="162"/>
      <c r="M174" s="162"/>
      <c r="N174" s="162"/>
      <c r="O174" s="162"/>
      <c r="P174" s="162"/>
      <c r="Q174" s="162"/>
      <c r="R174" s="162"/>
      <c r="S174" s="162"/>
      <c r="T174" s="162"/>
      <c r="U174" s="162"/>
      <c r="V174" s="162"/>
      <c r="W174" s="162"/>
      <c r="X174" s="161"/>
      <c r="Y174" s="161"/>
      <c r="Z174" s="161"/>
      <c r="AA174" s="161"/>
      <c r="AB174" s="161"/>
      <c r="AC174" s="161"/>
      <c r="AD174" s="161"/>
      <c r="AE174" s="161"/>
      <c r="AF174" s="161"/>
      <c r="AG174" s="161" t="s">
        <v>130</v>
      </c>
      <c r="AH174" s="161">
        <v>0</v>
      </c>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row>
    <row r="175" spans="1:60" outlineLevel="1">
      <c r="A175" s="164"/>
      <c r="B175" s="163"/>
      <c r="C175" s="187" t="s">
        <v>139</v>
      </c>
      <c r="D175" s="186"/>
      <c r="E175" s="185">
        <v>0.9</v>
      </c>
      <c r="F175" s="162"/>
      <c r="G175" s="162"/>
      <c r="H175" s="162"/>
      <c r="I175" s="162"/>
      <c r="J175" s="162"/>
      <c r="K175" s="162"/>
      <c r="L175" s="162"/>
      <c r="M175" s="162"/>
      <c r="N175" s="162"/>
      <c r="O175" s="162"/>
      <c r="P175" s="162"/>
      <c r="Q175" s="162"/>
      <c r="R175" s="162"/>
      <c r="S175" s="162"/>
      <c r="T175" s="162"/>
      <c r="U175" s="162"/>
      <c r="V175" s="162"/>
      <c r="W175" s="162"/>
      <c r="X175" s="161"/>
      <c r="Y175" s="161"/>
      <c r="Z175" s="161"/>
      <c r="AA175" s="161"/>
      <c r="AB175" s="161"/>
      <c r="AC175" s="161"/>
      <c r="AD175" s="161"/>
      <c r="AE175" s="161"/>
      <c r="AF175" s="161"/>
      <c r="AG175" s="161" t="s">
        <v>130</v>
      </c>
      <c r="AH175" s="161">
        <v>1</v>
      </c>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row>
    <row r="176" spans="1:60" outlineLevel="1">
      <c r="A176" s="164"/>
      <c r="B176" s="163"/>
      <c r="C176" s="184" t="s">
        <v>193</v>
      </c>
      <c r="D176" s="183"/>
      <c r="E176" s="182">
        <v>0.27500000000000002</v>
      </c>
      <c r="F176" s="162"/>
      <c r="G176" s="162"/>
      <c r="H176" s="162"/>
      <c r="I176" s="162"/>
      <c r="J176" s="162"/>
      <c r="K176" s="162"/>
      <c r="L176" s="162"/>
      <c r="M176" s="162"/>
      <c r="N176" s="162"/>
      <c r="O176" s="162"/>
      <c r="P176" s="162"/>
      <c r="Q176" s="162"/>
      <c r="R176" s="162"/>
      <c r="S176" s="162"/>
      <c r="T176" s="162"/>
      <c r="U176" s="162"/>
      <c r="V176" s="162"/>
      <c r="W176" s="162"/>
      <c r="X176" s="161"/>
      <c r="Y176" s="161"/>
      <c r="Z176" s="161"/>
      <c r="AA176" s="161"/>
      <c r="AB176" s="161"/>
      <c r="AC176" s="161"/>
      <c r="AD176" s="161"/>
      <c r="AE176" s="161"/>
      <c r="AF176" s="161"/>
      <c r="AG176" s="161" t="s">
        <v>130</v>
      </c>
      <c r="AH176" s="161">
        <v>0</v>
      </c>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row>
    <row r="177" spans="1:60" outlineLevel="1">
      <c r="A177" s="164"/>
      <c r="B177" s="163"/>
      <c r="C177" s="184" t="s">
        <v>192</v>
      </c>
      <c r="D177" s="183"/>
      <c r="E177" s="182">
        <v>0.55000000000000004</v>
      </c>
      <c r="F177" s="162"/>
      <c r="G177" s="162"/>
      <c r="H177" s="162"/>
      <c r="I177" s="162"/>
      <c r="J177" s="162"/>
      <c r="K177" s="162"/>
      <c r="L177" s="162"/>
      <c r="M177" s="162"/>
      <c r="N177" s="162"/>
      <c r="O177" s="162"/>
      <c r="P177" s="162"/>
      <c r="Q177" s="162"/>
      <c r="R177" s="162"/>
      <c r="S177" s="162"/>
      <c r="T177" s="162"/>
      <c r="U177" s="162"/>
      <c r="V177" s="162"/>
      <c r="W177" s="162"/>
      <c r="X177" s="161"/>
      <c r="Y177" s="161"/>
      <c r="Z177" s="161"/>
      <c r="AA177" s="161"/>
      <c r="AB177" s="161"/>
      <c r="AC177" s="161"/>
      <c r="AD177" s="161"/>
      <c r="AE177" s="161"/>
      <c r="AF177" s="161"/>
      <c r="AG177" s="161" t="s">
        <v>130</v>
      </c>
      <c r="AH177" s="161">
        <v>0</v>
      </c>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row>
    <row r="178" spans="1:60" outlineLevel="1">
      <c r="A178" s="164"/>
      <c r="B178" s="163"/>
      <c r="C178" s="461"/>
      <c r="D178" s="462"/>
      <c r="E178" s="462"/>
      <c r="F178" s="462"/>
      <c r="G178" s="462"/>
      <c r="H178" s="162"/>
      <c r="I178" s="162"/>
      <c r="J178" s="162"/>
      <c r="K178" s="162"/>
      <c r="L178" s="162"/>
      <c r="M178" s="162"/>
      <c r="N178" s="162"/>
      <c r="O178" s="162"/>
      <c r="P178" s="162"/>
      <c r="Q178" s="162"/>
      <c r="R178" s="162"/>
      <c r="S178" s="162"/>
      <c r="T178" s="162"/>
      <c r="U178" s="162"/>
      <c r="V178" s="162"/>
      <c r="W178" s="162"/>
      <c r="X178" s="161"/>
      <c r="Y178" s="161"/>
      <c r="Z178" s="161"/>
      <c r="AA178" s="161"/>
      <c r="AB178" s="161"/>
      <c r="AC178" s="161"/>
      <c r="AD178" s="161"/>
      <c r="AE178" s="161"/>
      <c r="AF178" s="161"/>
      <c r="AG178" s="161" t="s">
        <v>89</v>
      </c>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row>
    <row r="179" spans="1:60" ht="22.5" outlineLevel="1">
      <c r="A179" s="172">
        <v>22</v>
      </c>
      <c r="B179" s="171" t="s">
        <v>197</v>
      </c>
      <c r="C179" s="170" t="s">
        <v>196</v>
      </c>
      <c r="D179" s="169" t="s">
        <v>189</v>
      </c>
      <c r="E179" s="168">
        <v>1.7250000000000001</v>
      </c>
      <c r="F179" s="167"/>
      <c r="G179" s="166">
        <f>ROUND(E179*F179,2)</f>
        <v>0</v>
      </c>
      <c r="H179" s="167"/>
      <c r="I179" s="166">
        <f>ROUND(E179*H179,2)</f>
        <v>0</v>
      </c>
      <c r="J179" s="167"/>
      <c r="K179" s="166">
        <f>ROUND(E179*J179,2)</f>
        <v>0</v>
      </c>
      <c r="L179" s="166">
        <v>21</v>
      </c>
      <c r="M179" s="166">
        <f>G179*(1+L179/100)</f>
        <v>0</v>
      </c>
      <c r="N179" s="166">
        <v>1.0000000000000001E-5</v>
      </c>
      <c r="O179" s="166">
        <f>ROUND(E179*N179,2)</f>
        <v>0</v>
      </c>
      <c r="P179" s="166">
        <v>0</v>
      </c>
      <c r="Q179" s="166">
        <f>ROUND(E179*P179,2)</f>
        <v>0</v>
      </c>
      <c r="R179" s="166" t="s">
        <v>111</v>
      </c>
      <c r="S179" s="166" t="s">
        <v>92</v>
      </c>
      <c r="T179" s="165" t="s">
        <v>92</v>
      </c>
      <c r="U179" s="162">
        <v>1.2690000000000001</v>
      </c>
      <c r="V179" s="162">
        <f>ROUND(E179*U179,2)</f>
        <v>2.19</v>
      </c>
      <c r="W179" s="162"/>
      <c r="X179" s="161"/>
      <c r="Y179" s="161"/>
      <c r="Z179" s="161"/>
      <c r="AA179" s="161"/>
      <c r="AB179" s="161"/>
      <c r="AC179" s="161"/>
      <c r="AD179" s="161"/>
      <c r="AE179" s="161"/>
      <c r="AF179" s="161"/>
      <c r="AG179" s="161" t="s">
        <v>134</v>
      </c>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row>
    <row r="180" spans="1:60" outlineLevel="1">
      <c r="A180" s="164"/>
      <c r="B180" s="163"/>
      <c r="C180" s="184" t="s">
        <v>195</v>
      </c>
      <c r="D180" s="183"/>
      <c r="E180" s="182">
        <v>0.15000000000000002</v>
      </c>
      <c r="F180" s="162"/>
      <c r="G180" s="162"/>
      <c r="H180" s="162"/>
      <c r="I180" s="162"/>
      <c r="J180" s="162"/>
      <c r="K180" s="162"/>
      <c r="L180" s="162"/>
      <c r="M180" s="162"/>
      <c r="N180" s="162"/>
      <c r="O180" s="162"/>
      <c r="P180" s="162"/>
      <c r="Q180" s="162"/>
      <c r="R180" s="162"/>
      <c r="S180" s="162"/>
      <c r="T180" s="162"/>
      <c r="U180" s="162"/>
      <c r="V180" s="162"/>
      <c r="W180" s="162"/>
      <c r="X180" s="161"/>
      <c r="Y180" s="161"/>
      <c r="Z180" s="161"/>
      <c r="AA180" s="161"/>
      <c r="AB180" s="161"/>
      <c r="AC180" s="161"/>
      <c r="AD180" s="161"/>
      <c r="AE180" s="161"/>
      <c r="AF180" s="161"/>
      <c r="AG180" s="161" t="s">
        <v>130</v>
      </c>
      <c r="AH180" s="161">
        <v>0</v>
      </c>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row>
    <row r="181" spans="1:60" outlineLevel="1">
      <c r="A181" s="164"/>
      <c r="B181" s="163"/>
      <c r="C181" s="184" t="s">
        <v>194</v>
      </c>
      <c r="D181" s="183"/>
      <c r="E181" s="182">
        <v>0.75</v>
      </c>
      <c r="F181" s="162"/>
      <c r="G181" s="162"/>
      <c r="H181" s="162"/>
      <c r="I181" s="162"/>
      <c r="J181" s="162"/>
      <c r="K181" s="162"/>
      <c r="L181" s="162"/>
      <c r="M181" s="162"/>
      <c r="N181" s="162"/>
      <c r="O181" s="162"/>
      <c r="P181" s="162"/>
      <c r="Q181" s="162"/>
      <c r="R181" s="162"/>
      <c r="S181" s="162"/>
      <c r="T181" s="162"/>
      <c r="U181" s="162"/>
      <c r="V181" s="162"/>
      <c r="W181" s="162"/>
      <c r="X181" s="161"/>
      <c r="Y181" s="161"/>
      <c r="Z181" s="161"/>
      <c r="AA181" s="161"/>
      <c r="AB181" s="161"/>
      <c r="AC181" s="161"/>
      <c r="AD181" s="161"/>
      <c r="AE181" s="161"/>
      <c r="AF181" s="161"/>
      <c r="AG181" s="161" t="s">
        <v>130</v>
      </c>
      <c r="AH181" s="161">
        <v>0</v>
      </c>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row>
    <row r="182" spans="1:60" outlineLevel="1">
      <c r="A182" s="164"/>
      <c r="B182" s="163"/>
      <c r="C182" s="187" t="s">
        <v>139</v>
      </c>
      <c r="D182" s="186"/>
      <c r="E182" s="185">
        <v>0.9</v>
      </c>
      <c r="F182" s="162"/>
      <c r="G182" s="162"/>
      <c r="H182" s="162"/>
      <c r="I182" s="162"/>
      <c r="J182" s="162"/>
      <c r="K182" s="162"/>
      <c r="L182" s="162"/>
      <c r="M182" s="162"/>
      <c r="N182" s="162"/>
      <c r="O182" s="162"/>
      <c r="P182" s="162"/>
      <c r="Q182" s="162"/>
      <c r="R182" s="162"/>
      <c r="S182" s="162"/>
      <c r="T182" s="162"/>
      <c r="U182" s="162"/>
      <c r="V182" s="162"/>
      <c r="W182" s="162"/>
      <c r="X182" s="161"/>
      <c r="Y182" s="161"/>
      <c r="Z182" s="161"/>
      <c r="AA182" s="161"/>
      <c r="AB182" s="161"/>
      <c r="AC182" s="161"/>
      <c r="AD182" s="161"/>
      <c r="AE182" s="161"/>
      <c r="AF182" s="161"/>
      <c r="AG182" s="161" t="s">
        <v>130</v>
      </c>
      <c r="AH182" s="161">
        <v>1</v>
      </c>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row>
    <row r="183" spans="1:60" outlineLevel="1">
      <c r="A183" s="164"/>
      <c r="B183" s="163"/>
      <c r="C183" s="184" t="s">
        <v>193</v>
      </c>
      <c r="D183" s="183"/>
      <c r="E183" s="182">
        <v>0.27500000000000002</v>
      </c>
      <c r="F183" s="162"/>
      <c r="G183" s="162"/>
      <c r="H183" s="162"/>
      <c r="I183" s="162"/>
      <c r="J183" s="162"/>
      <c r="K183" s="162"/>
      <c r="L183" s="162"/>
      <c r="M183" s="162"/>
      <c r="N183" s="162"/>
      <c r="O183" s="162"/>
      <c r="P183" s="162"/>
      <c r="Q183" s="162"/>
      <c r="R183" s="162"/>
      <c r="S183" s="162"/>
      <c r="T183" s="162"/>
      <c r="U183" s="162"/>
      <c r="V183" s="162"/>
      <c r="W183" s="162"/>
      <c r="X183" s="161"/>
      <c r="Y183" s="161"/>
      <c r="Z183" s="161"/>
      <c r="AA183" s="161"/>
      <c r="AB183" s="161"/>
      <c r="AC183" s="161"/>
      <c r="AD183" s="161"/>
      <c r="AE183" s="161"/>
      <c r="AF183" s="161"/>
      <c r="AG183" s="161" t="s">
        <v>130</v>
      </c>
      <c r="AH183" s="161">
        <v>0</v>
      </c>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row>
    <row r="184" spans="1:60" outlineLevel="1">
      <c r="A184" s="164"/>
      <c r="B184" s="163"/>
      <c r="C184" s="184" t="s">
        <v>192</v>
      </c>
      <c r="D184" s="183"/>
      <c r="E184" s="182">
        <v>0.55000000000000004</v>
      </c>
      <c r="F184" s="162"/>
      <c r="G184" s="162"/>
      <c r="H184" s="162"/>
      <c r="I184" s="162"/>
      <c r="J184" s="162"/>
      <c r="K184" s="162"/>
      <c r="L184" s="162"/>
      <c r="M184" s="162"/>
      <c r="N184" s="162"/>
      <c r="O184" s="162"/>
      <c r="P184" s="162"/>
      <c r="Q184" s="162"/>
      <c r="R184" s="162"/>
      <c r="S184" s="162"/>
      <c r="T184" s="162"/>
      <c r="U184" s="162"/>
      <c r="V184" s="162"/>
      <c r="W184" s="162"/>
      <c r="X184" s="161"/>
      <c r="Y184" s="161"/>
      <c r="Z184" s="161"/>
      <c r="AA184" s="161"/>
      <c r="AB184" s="161"/>
      <c r="AC184" s="161"/>
      <c r="AD184" s="161"/>
      <c r="AE184" s="161"/>
      <c r="AF184" s="161"/>
      <c r="AG184" s="161" t="s">
        <v>130</v>
      </c>
      <c r="AH184" s="161">
        <v>0</v>
      </c>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row>
    <row r="185" spans="1:60" outlineLevel="1">
      <c r="A185" s="164"/>
      <c r="B185" s="163"/>
      <c r="C185" s="461"/>
      <c r="D185" s="462"/>
      <c r="E185" s="462"/>
      <c r="F185" s="462"/>
      <c r="G185" s="462"/>
      <c r="H185" s="162"/>
      <c r="I185" s="162"/>
      <c r="J185" s="162"/>
      <c r="K185" s="162"/>
      <c r="L185" s="162"/>
      <c r="M185" s="162"/>
      <c r="N185" s="162"/>
      <c r="O185" s="162"/>
      <c r="P185" s="162"/>
      <c r="Q185" s="162"/>
      <c r="R185" s="162"/>
      <c r="S185" s="162"/>
      <c r="T185" s="162"/>
      <c r="U185" s="162"/>
      <c r="V185" s="162"/>
      <c r="W185" s="162"/>
      <c r="X185" s="161"/>
      <c r="Y185" s="161"/>
      <c r="Z185" s="161"/>
      <c r="AA185" s="161"/>
      <c r="AB185" s="161"/>
      <c r="AC185" s="161"/>
      <c r="AD185" s="161"/>
      <c r="AE185" s="161"/>
      <c r="AF185" s="161"/>
      <c r="AG185" s="161" t="s">
        <v>89</v>
      </c>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row>
    <row r="186" spans="1:60" outlineLevel="1">
      <c r="A186" s="172">
        <v>23</v>
      </c>
      <c r="B186" s="171" t="s">
        <v>191</v>
      </c>
      <c r="C186" s="170" t="s">
        <v>190</v>
      </c>
      <c r="D186" s="169" t="s">
        <v>189</v>
      </c>
      <c r="E186" s="168">
        <v>2.8000000000000003</v>
      </c>
      <c r="F186" s="167"/>
      <c r="G186" s="166">
        <f>ROUND(E186*F186,2)</f>
        <v>0</v>
      </c>
      <c r="H186" s="167"/>
      <c r="I186" s="166">
        <f>ROUND(E186*H186,2)</f>
        <v>0</v>
      </c>
      <c r="J186" s="167"/>
      <c r="K186" s="166">
        <f>ROUND(E186*J186,2)</f>
        <v>0</v>
      </c>
      <c r="L186" s="166">
        <v>21</v>
      </c>
      <c r="M186" s="166">
        <f>G186*(1+L186/100)</f>
        <v>0</v>
      </c>
      <c r="N186" s="166">
        <v>0</v>
      </c>
      <c r="O186" s="166">
        <f>ROUND(E186*N186,2)</f>
        <v>0</v>
      </c>
      <c r="P186" s="166">
        <v>4.6000000000000001E-4</v>
      </c>
      <c r="Q186" s="166">
        <f>ROUND(E186*P186,2)</f>
        <v>0</v>
      </c>
      <c r="R186" s="166" t="s">
        <v>111</v>
      </c>
      <c r="S186" s="166" t="s">
        <v>92</v>
      </c>
      <c r="T186" s="165" t="s">
        <v>92</v>
      </c>
      <c r="U186" s="162">
        <v>1</v>
      </c>
      <c r="V186" s="162">
        <f>ROUND(E186*U186,2)</f>
        <v>2.8</v>
      </c>
      <c r="W186" s="162"/>
      <c r="X186" s="161"/>
      <c r="Y186" s="161"/>
      <c r="Z186" s="161"/>
      <c r="AA186" s="161"/>
      <c r="AB186" s="161"/>
      <c r="AC186" s="161"/>
      <c r="AD186" s="161"/>
      <c r="AE186" s="161"/>
      <c r="AF186" s="161"/>
      <c r="AG186" s="161" t="s">
        <v>134</v>
      </c>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row>
    <row r="187" spans="1:60" outlineLevel="1">
      <c r="A187" s="164"/>
      <c r="B187" s="163"/>
      <c r="C187" s="184" t="s">
        <v>188</v>
      </c>
      <c r="D187" s="183"/>
      <c r="E187" s="182">
        <v>1</v>
      </c>
      <c r="F187" s="162"/>
      <c r="G187" s="162"/>
      <c r="H187" s="162"/>
      <c r="I187" s="162"/>
      <c r="J187" s="162"/>
      <c r="K187" s="162"/>
      <c r="L187" s="162"/>
      <c r="M187" s="162"/>
      <c r="N187" s="162"/>
      <c r="O187" s="162"/>
      <c r="P187" s="162"/>
      <c r="Q187" s="162"/>
      <c r="R187" s="162"/>
      <c r="S187" s="162"/>
      <c r="T187" s="162"/>
      <c r="U187" s="162"/>
      <c r="V187" s="162"/>
      <c r="W187" s="162"/>
      <c r="X187" s="161"/>
      <c r="Y187" s="161"/>
      <c r="Z187" s="161"/>
      <c r="AA187" s="161"/>
      <c r="AB187" s="161"/>
      <c r="AC187" s="161"/>
      <c r="AD187" s="161"/>
      <c r="AE187" s="161"/>
      <c r="AF187" s="161"/>
      <c r="AG187" s="161" t="s">
        <v>130</v>
      </c>
      <c r="AH187" s="161">
        <v>0</v>
      </c>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row>
    <row r="188" spans="1:60" outlineLevel="1">
      <c r="A188" s="164"/>
      <c r="B188" s="163"/>
      <c r="C188" s="184" t="s">
        <v>187</v>
      </c>
      <c r="D188" s="183"/>
      <c r="E188" s="182">
        <v>1.8</v>
      </c>
      <c r="F188" s="162"/>
      <c r="G188" s="162"/>
      <c r="H188" s="162"/>
      <c r="I188" s="162"/>
      <c r="J188" s="162"/>
      <c r="K188" s="162"/>
      <c r="L188" s="162"/>
      <c r="M188" s="162"/>
      <c r="N188" s="162"/>
      <c r="O188" s="162"/>
      <c r="P188" s="162"/>
      <c r="Q188" s="162"/>
      <c r="R188" s="162"/>
      <c r="S188" s="162"/>
      <c r="T188" s="162"/>
      <c r="U188" s="162"/>
      <c r="V188" s="162"/>
      <c r="W188" s="162"/>
      <c r="X188" s="161"/>
      <c r="Y188" s="161"/>
      <c r="Z188" s="161"/>
      <c r="AA188" s="161"/>
      <c r="AB188" s="161"/>
      <c r="AC188" s="161"/>
      <c r="AD188" s="161"/>
      <c r="AE188" s="161"/>
      <c r="AF188" s="161"/>
      <c r="AG188" s="161" t="s">
        <v>130</v>
      </c>
      <c r="AH188" s="161">
        <v>0</v>
      </c>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row>
    <row r="189" spans="1:60" outlineLevel="1">
      <c r="A189" s="164"/>
      <c r="B189" s="163"/>
      <c r="C189" s="461"/>
      <c r="D189" s="462"/>
      <c r="E189" s="462"/>
      <c r="F189" s="462"/>
      <c r="G189" s="462"/>
      <c r="H189" s="162"/>
      <c r="I189" s="162"/>
      <c r="J189" s="162"/>
      <c r="K189" s="162"/>
      <c r="L189" s="162"/>
      <c r="M189" s="162"/>
      <c r="N189" s="162"/>
      <c r="O189" s="162"/>
      <c r="P189" s="162"/>
      <c r="Q189" s="162"/>
      <c r="R189" s="162"/>
      <c r="S189" s="162"/>
      <c r="T189" s="162"/>
      <c r="U189" s="162"/>
      <c r="V189" s="162"/>
      <c r="W189" s="162"/>
      <c r="X189" s="161"/>
      <c r="Y189" s="161"/>
      <c r="Z189" s="161"/>
      <c r="AA189" s="161"/>
      <c r="AB189" s="161"/>
      <c r="AC189" s="161"/>
      <c r="AD189" s="161"/>
      <c r="AE189" s="161"/>
      <c r="AF189" s="161"/>
      <c r="AG189" s="161" t="s">
        <v>89</v>
      </c>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row>
    <row r="190" spans="1:60" ht="22.5" outlineLevel="1">
      <c r="A190" s="172">
        <v>24</v>
      </c>
      <c r="B190" s="171" t="s">
        <v>186</v>
      </c>
      <c r="C190" s="170" t="s">
        <v>185</v>
      </c>
      <c r="D190" s="169" t="s">
        <v>184</v>
      </c>
      <c r="E190" s="168">
        <v>2</v>
      </c>
      <c r="F190" s="167"/>
      <c r="G190" s="166">
        <f>ROUND(E190*F190,2)</f>
        <v>0</v>
      </c>
      <c r="H190" s="167"/>
      <c r="I190" s="166">
        <f>ROUND(E190*H190,2)</f>
        <v>0</v>
      </c>
      <c r="J190" s="167"/>
      <c r="K190" s="166">
        <f>ROUND(E190*J190,2)</f>
        <v>0</v>
      </c>
      <c r="L190" s="166">
        <v>21</v>
      </c>
      <c r="M190" s="166">
        <f>G190*(1+L190/100)</f>
        <v>0</v>
      </c>
      <c r="N190" s="166">
        <v>3.4000000000000002E-4</v>
      </c>
      <c r="O190" s="166">
        <f>ROUND(E190*N190,2)</f>
        <v>0</v>
      </c>
      <c r="P190" s="166">
        <v>9.3000000000000013E-2</v>
      </c>
      <c r="Q190" s="166">
        <f>ROUND(E190*P190,2)</f>
        <v>0.19</v>
      </c>
      <c r="R190" s="166" t="s">
        <v>111</v>
      </c>
      <c r="S190" s="166" t="s">
        <v>92</v>
      </c>
      <c r="T190" s="165" t="s">
        <v>92</v>
      </c>
      <c r="U190" s="162">
        <v>1.9600000000000002</v>
      </c>
      <c r="V190" s="162">
        <f>ROUND(E190*U190,2)</f>
        <v>3.92</v>
      </c>
      <c r="W190" s="162"/>
      <c r="X190" s="161"/>
      <c r="Y190" s="161"/>
      <c r="Z190" s="161"/>
      <c r="AA190" s="161"/>
      <c r="AB190" s="161"/>
      <c r="AC190" s="161"/>
      <c r="AD190" s="161"/>
      <c r="AE190" s="161"/>
      <c r="AF190" s="161"/>
      <c r="AG190" s="161" t="s">
        <v>134</v>
      </c>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row>
    <row r="191" spans="1:60" outlineLevel="1">
      <c r="A191" s="164"/>
      <c r="B191" s="163"/>
      <c r="C191" s="463" t="s">
        <v>183</v>
      </c>
      <c r="D191" s="464"/>
      <c r="E191" s="464"/>
      <c r="F191" s="464"/>
      <c r="G191" s="464"/>
      <c r="H191" s="162"/>
      <c r="I191" s="162"/>
      <c r="J191" s="162"/>
      <c r="K191" s="162"/>
      <c r="L191" s="162"/>
      <c r="M191" s="162"/>
      <c r="N191" s="162"/>
      <c r="O191" s="162"/>
      <c r="P191" s="162"/>
      <c r="Q191" s="162"/>
      <c r="R191" s="162"/>
      <c r="S191" s="162"/>
      <c r="T191" s="162"/>
      <c r="U191" s="162"/>
      <c r="V191" s="162"/>
      <c r="W191" s="162"/>
      <c r="X191" s="161"/>
      <c r="Y191" s="161"/>
      <c r="Z191" s="161"/>
      <c r="AA191" s="161"/>
      <c r="AB191" s="161"/>
      <c r="AC191" s="161"/>
      <c r="AD191" s="161"/>
      <c r="AE191" s="161"/>
      <c r="AF191" s="161"/>
      <c r="AG191" s="161" t="s">
        <v>123</v>
      </c>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row>
    <row r="192" spans="1:60" outlineLevel="1">
      <c r="A192" s="164"/>
      <c r="B192" s="163"/>
      <c r="C192" s="184" t="s">
        <v>182</v>
      </c>
      <c r="D192" s="183"/>
      <c r="E192" s="182">
        <v>2</v>
      </c>
      <c r="F192" s="162"/>
      <c r="G192" s="162"/>
      <c r="H192" s="162"/>
      <c r="I192" s="162"/>
      <c r="J192" s="162"/>
      <c r="K192" s="162"/>
      <c r="L192" s="162"/>
      <c r="M192" s="162"/>
      <c r="N192" s="162"/>
      <c r="O192" s="162"/>
      <c r="P192" s="162"/>
      <c r="Q192" s="162"/>
      <c r="R192" s="162"/>
      <c r="S192" s="162"/>
      <c r="T192" s="162"/>
      <c r="U192" s="162"/>
      <c r="V192" s="162"/>
      <c r="W192" s="162"/>
      <c r="X192" s="161"/>
      <c r="Y192" s="161"/>
      <c r="Z192" s="161"/>
      <c r="AA192" s="161"/>
      <c r="AB192" s="161"/>
      <c r="AC192" s="161"/>
      <c r="AD192" s="161"/>
      <c r="AE192" s="161"/>
      <c r="AF192" s="161"/>
      <c r="AG192" s="161" t="s">
        <v>130</v>
      </c>
      <c r="AH192" s="161">
        <v>0</v>
      </c>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row>
    <row r="193" spans="1:60" outlineLevel="1">
      <c r="A193" s="164"/>
      <c r="B193" s="163"/>
      <c r="C193" s="461"/>
      <c r="D193" s="462"/>
      <c r="E193" s="462"/>
      <c r="F193" s="462"/>
      <c r="G193" s="462"/>
      <c r="H193" s="162"/>
      <c r="I193" s="162"/>
      <c r="J193" s="162"/>
      <c r="K193" s="162"/>
      <c r="L193" s="162"/>
      <c r="M193" s="162"/>
      <c r="N193" s="162"/>
      <c r="O193" s="162"/>
      <c r="P193" s="162"/>
      <c r="Q193" s="162"/>
      <c r="R193" s="162"/>
      <c r="S193" s="162"/>
      <c r="T193" s="162"/>
      <c r="U193" s="162"/>
      <c r="V193" s="162"/>
      <c r="W193" s="162"/>
      <c r="X193" s="161"/>
      <c r="Y193" s="161"/>
      <c r="Z193" s="161"/>
      <c r="AA193" s="161"/>
      <c r="AB193" s="161"/>
      <c r="AC193" s="161"/>
      <c r="AD193" s="161"/>
      <c r="AE193" s="161"/>
      <c r="AF193" s="161"/>
      <c r="AG193" s="161" t="s">
        <v>89</v>
      </c>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row>
    <row r="194" spans="1:60" ht="22.5" outlineLevel="1">
      <c r="A194" s="172">
        <v>25</v>
      </c>
      <c r="B194" s="171" t="s">
        <v>181</v>
      </c>
      <c r="C194" s="170" t="s">
        <v>180</v>
      </c>
      <c r="D194" s="169" t="s">
        <v>179</v>
      </c>
      <c r="E194" s="168">
        <v>2</v>
      </c>
      <c r="F194" s="167"/>
      <c r="G194" s="166">
        <f>ROUND(E194*F194,2)</f>
        <v>0</v>
      </c>
      <c r="H194" s="167"/>
      <c r="I194" s="166">
        <f>ROUND(E194*H194,2)</f>
        <v>0</v>
      </c>
      <c r="J194" s="167"/>
      <c r="K194" s="166">
        <f>ROUND(E194*J194,2)</f>
        <v>0</v>
      </c>
      <c r="L194" s="166">
        <v>21</v>
      </c>
      <c r="M194" s="166">
        <f>G194*(1+L194/100)</f>
        <v>0</v>
      </c>
      <c r="N194" s="166">
        <v>0</v>
      </c>
      <c r="O194" s="166">
        <f>ROUND(E194*N194,2)</f>
        <v>0</v>
      </c>
      <c r="P194" s="166">
        <v>0</v>
      </c>
      <c r="Q194" s="166">
        <f>ROUND(E194*P194,2)</f>
        <v>0</v>
      </c>
      <c r="R194" s="166"/>
      <c r="S194" s="166" t="s">
        <v>154</v>
      </c>
      <c r="T194" s="165" t="s">
        <v>91</v>
      </c>
      <c r="U194" s="162">
        <v>0</v>
      </c>
      <c r="V194" s="162">
        <f>ROUND(E194*U194,2)</f>
        <v>0</v>
      </c>
      <c r="W194" s="162"/>
      <c r="X194" s="161"/>
      <c r="Y194" s="161"/>
      <c r="Z194" s="161"/>
      <c r="AA194" s="161"/>
      <c r="AB194" s="161"/>
      <c r="AC194" s="161"/>
      <c r="AD194" s="161"/>
      <c r="AE194" s="161"/>
      <c r="AF194" s="161"/>
      <c r="AG194" s="161" t="s">
        <v>134</v>
      </c>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row>
    <row r="195" spans="1:60" outlineLevel="1">
      <c r="A195" s="164"/>
      <c r="B195" s="163"/>
      <c r="C195" s="184" t="s">
        <v>178</v>
      </c>
      <c r="D195" s="183"/>
      <c r="E195" s="182">
        <v>1</v>
      </c>
      <c r="F195" s="162"/>
      <c r="G195" s="162"/>
      <c r="H195" s="162"/>
      <c r="I195" s="162"/>
      <c r="J195" s="162"/>
      <c r="K195" s="162"/>
      <c r="L195" s="162"/>
      <c r="M195" s="162"/>
      <c r="N195" s="162"/>
      <c r="O195" s="162"/>
      <c r="P195" s="162"/>
      <c r="Q195" s="162"/>
      <c r="R195" s="162"/>
      <c r="S195" s="162"/>
      <c r="T195" s="162"/>
      <c r="U195" s="162"/>
      <c r="V195" s="162"/>
      <c r="W195" s="162"/>
      <c r="X195" s="161"/>
      <c r="Y195" s="161"/>
      <c r="Z195" s="161"/>
      <c r="AA195" s="161"/>
      <c r="AB195" s="161"/>
      <c r="AC195" s="161"/>
      <c r="AD195" s="161"/>
      <c r="AE195" s="161"/>
      <c r="AF195" s="161"/>
      <c r="AG195" s="161" t="s">
        <v>130</v>
      </c>
      <c r="AH195" s="161">
        <v>0</v>
      </c>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row>
    <row r="196" spans="1:60" outlineLevel="1">
      <c r="A196" s="164"/>
      <c r="B196" s="163"/>
      <c r="C196" s="184" t="s">
        <v>177</v>
      </c>
      <c r="D196" s="183"/>
      <c r="E196" s="182">
        <v>1</v>
      </c>
      <c r="F196" s="162"/>
      <c r="G196" s="162"/>
      <c r="H196" s="162"/>
      <c r="I196" s="162"/>
      <c r="J196" s="162"/>
      <c r="K196" s="162"/>
      <c r="L196" s="162"/>
      <c r="M196" s="162"/>
      <c r="N196" s="162"/>
      <c r="O196" s="162"/>
      <c r="P196" s="162"/>
      <c r="Q196" s="162"/>
      <c r="R196" s="162"/>
      <c r="S196" s="162"/>
      <c r="T196" s="162"/>
      <c r="U196" s="162"/>
      <c r="V196" s="162"/>
      <c r="W196" s="162"/>
      <c r="X196" s="161"/>
      <c r="Y196" s="161"/>
      <c r="Z196" s="161"/>
      <c r="AA196" s="161"/>
      <c r="AB196" s="161"/>
      <c r="AC196" s="161"/>
      <c r="AD196" s="161"/>
      <c r="AE196" s="161"/>
      <c r="AF196" s="161"/>
      <c r="AG196" s="161" t="s">
        <v>130</v>
      </c>
      <c r="AH196" s="161">
        <v>0</v>
      </c>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row>
    <row r="197" spans="1:60" outlineLevel="1">
      <c r="A197" s="164"/>
      <c r="B197" s="163"/>
      <c r="C197" s="187" t="s">
        <v>139</v>
      </c>
      <c r="D197" s="186"/>
      <c r="E197" s="185">
        <v>2</v>
      </c>
      <c r="F197" s="162"/>
      <c r="G197" s="162"/>
      <c r="H197" s="162"/>
      <c r="I197" s="162"/>
      <c r="J197" s="162"/>
      <c r="K197" s="162"/>
      <c r="L197" s="162"/>
      <c r="M197" s="162"/>
      <c r="N197" s="162"/>
      <c r="O197" s="162"/>
      <c r="P197" s="162"/>
      <c r="Q197" s="162"/>
      <c r="R197" s="162"/>
      <c r="S197" s="162"/>
      <c r="T197" s="162"/>
      <c r="U197" s="162"/>
      <c r="V197" s="162"/>
      <c r="W197" s="162"/>
      <c r="X197" s="161"/>
      <c r="Y197" s="161"/>
      <c r="Z197" s="161"/>
      <c r="AA197" s="161"/>
      <c r="AB197" s="161"/>
      <c r="AC197" s="161"/>
      <c r="AD197" s="161"/>
      <c r="AE197" s="161"/>
      <c r="AF197" s="161"/>
      <c r="AG197" s="161" t="s">
        <v>130</v>
      </c>
      <c r="AH197" s="161">
        <v>1</v>
      </c>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row>
    <row r="198" spans="1:60" outlineLevel="1">
      <c r="A198" s="164"/>
      <c r="B198" s="163"/>
      <c r="C198" s="461"/>
      <c r="D198" s="462"/>
      <c r="E198" s="462"/>
      <c r="F198" s="462"/>
      <c r="G198" s="462"/>
      <c r="H198" s="162"/>
      <c r="I198" s="162"/>
      <c r="J198" s="162"/>
      <c r="K198" s="162"/>
      <c r="L198" s="162"/>
      <c r="M198" s="162"/>
      <c r="N198" s="162"/>
      <c r="O198" s="162"/>
      <c r="P198" s="162"/>
      <c r="Q198" s="162"/>
      <c r="R198" s="162"/>
      <c r="S198" s="162"/>
      <c r="T198" s="162"/>
      <c r="U198" s="162"/>
      <c r="V198" s="162"/>
      <c r="W198" s="162"/>
      <c r="X198" s="161"/>
      <c r="Y198" s="161"/>
      <c r="Z198" s="161"/>
      <c r="AA198" s="161"/>
      <c r="AB198" s="161"/>
      <c r="AC198" s="161"/>
      <c r="AD198" s="161"/>
      <c r="AE198" s="161"/>
      <c r="AF198" s="161"/>
      <c r="AG198" s="161" t="s">
        <v>89</v>
      </c>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row>
    <row r="199" spans="1:60">
      <c r="A199" s="180" t="s">
        <v>109</v>
      </c>
      <c r="B199" s="179" t="s">
        <v>30</v>
      </c>
      <c r="C199" s="178" t="s">
        <v>29</v>
      </c>
      <c r="D199" s="177"/>
      <c r="E199" s="176"/>
      <c r="F199" s="175"/>
      <c r="G199" s="175">
        <f>SUMIF(AG200:AG202,"&lt;&gt;NOR",G200:G202)</f>
        <v>0</v>
      </c>
      <c r="H199" s="175"/>
      <c r="I199" s="175">
        <f>SUM(I200:I202)</f>
        <v>0</v>
      </c>
      <c r="J199" s="175"/>
      <c r="K199" s="175">
        <f>SUM(K200:K202)</f>
        <v>0</v>
      </c>
      <c r="L199" s="175"/>
      <c r="M199" s="175">
        <f>SUM(M200:M202)</f>
        <v>0</v>
      </c>
      <c r="N199" s="175"/>
      <c r="O199" s="175">
        <f>SUM(O200:O202)</f>
        <v>0</v>
      </c>
      <c r="P199" s="175"/>
      <c r="Q199" s="175">
        <f>SUM(Q200:Q202)</f>
        <v>0</v>
      </c>
      <c r="R199" s="175"/>
      <c r="S199" s="175"/>
      <c r="T199" s="174"/>
      <c r="U199" s="173"/>
      <c r="V199" s="173">
        <f>SUM(V200:V202)</f>
        <v>10.33</v>
      </c>
      <c r="W199" s="173"/>
      <c r="AG199" t="s">
        <v>108</v>
      </c>
    </row>
    <row r="200" spans="1:60" ht="33.75" outlineLevel="1">
      <c r="A200" s="172">
        <v>26</v>
      </c>
      <c r="B200" s="171" t="s">
        <v>176</v>
      </c>
      <c r="C200" s="170" t="s">
        <v>175</v>
      </c>
      <c r="D200" s="169" t="s">
        <v>112</v>
      </c>
      <c r="E200" s="168">
        <v>5.4585900000000001</v>
      </c>
      <c r="F200" s="167"/>
      <c r="G200" s="166">
        <f>ROUND(E200*F200,2)</f>
        <v>0</v>
      </c>
      <c r="H200" s="167"/>
      <c r="I200" s="166">
        <f>ROUND(E200*H200,2)</f>
        <v>0</v>
      </c>
      <c r="J200" s="167"/>
      <c r="K200" s="166">
        <f>ROUND(E200*J200,2)</f>
        <v>0</v>
      </c>
      <c r="L200" s="166">
        <v>21</v>
      </c>
      <c r="M200" s="166">
        <f>G200*(1+L200/100)</f>
        <v>0</v>
      </c>
      <c r="N200" s="166">
        <v>0</v>
      </c>
      <c r="O200" s="166">
        <f>ROUND(E200*N200,2)</f>
        <v>0</v>
      </c>
      <c r="P200" s="166">
        <v>0</v>
      </c>
      <c r="Q200" s="166">
        <f>ROUND(E200*P200,2)</f>
        <v>0</v>
      </c>
      <c r="R200" s="166" t="s">
        <v>174</v>
      </c>
      <c r="S200" s="166" t="s">
        <v>92</v>
      </c>
      <c r="T200" s="165" t="s">
        <v>92</v>
      </c>
      <c r="U200" s="162">
        <v>1.8920000000000001</v>
      </c>
      <c r="V200" s="162">
        <f>ROUND(E200*U200,2)</f>
        <v>10.33</v>
      </c>
      <c r="W200" s="162"/>
      <c r="X200" s="161"/>
      <c r="Y200" s="161"/>
      <c r="Z200" s="161"/>
      <c r="AA200" s="161"/>
      <c r="AB200" s="161"/>
      <c r="AC200" s="161"/>
      <c r="AD200" s="161"/>
      <c r="AE200" s="161"/>
      <c r="AF200" s="161"/>
      <c r="AG200" s="161" t="s">
        <v>173</v>
      </c>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row>
    <row r="201" spans="1:60" outlineLevel="1">
      <c r="A201" s="164"/>
      <c r="B201" s="163"/>
      <c r="C201" s="463" t="s">
        <v>172</v>
      </c>
      <c r="D201" s="464"/>
      <c r="E201" s="464"/>
      <c r="F201" s="464"/>
      <c r="G201" s="464"/>
      <c r="H201" s="162"/>
      <c r="I201" s="162"/>
      <c r="J201" s="162"/>
      <c r="K201" s="162"/>
      <c r="L201" s="162"/>
      <c r="M201" s="162"/>
      <c r="N201" s="162"/>
      <c r="O201" s="162"/>
      <c r="P201" s="162"/>
      <c r="Q201" s="162"/>
      <c r="R201" s="162"/>
      <c r="S201" s="162"/>
      <c r="T201" s="162"/>
      <c r="U201" s="162"/>
      <c r="V201" s="162"/>
      <c r="W201" s="162"/>
      <c r="X201" s="161"/>
      <c r="Y201" s="161"/>
      <c r="Z201" s="161"/>
      <c r="AA201" s="161"/>
      <c r="AB201" s="161"/>
      <c r="AC201" s="161"/>
      <c r="AD201" s="161"/>
      <c r="AE201" s="161"/>
      <c r="AF201" s="161"/>
      <c r="AG201" s="161" t="s">
        <v>123</v>
      </c>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row>
    <row r="202" spans="1:60" outlineLevel="1">
      <c r="A202" s="164"/>
      <c r="B202" s="163"/>
      <c r="C202" s="461"/>
      <c r="D202" s="462"/>
      <c r="E202" s="462"/>
      <c r="F202" s="462"/>
      <c r="G202" s="462"/>
      <c r="H202" s="162"/>
      <c r="I202" s="162"/>
      <c r="J202" s="162"/>
      <c r="K202" s="162"/>
      <c r="L202" s="162"/>
      <c r="M202" s="162"/>
      <c r="N202" s="162"/>
      <c r="O202" s="162"/>
      <c r="P202" s="162"/>
      <c r="Q202" s="162"/>
      <c r="R202" s="162"/>
      <c r="S202" s="162"/>
      <c r="T202" s="162"/>
      <c r="U202" s="162"/>
      <c r="V202" s="162"/>
      <c r="W202" s="162"/>
      <c r="X202" s="161"/>
      <c r="Y202" s="161"/>
      <c r="Z202" s="161"/>
      <c r="AA202" s="161"/>
      <c r="AB202" s="161"/>
      <c r="AC202" s="161"/>
      <c r="AD202" s="161"/>
      <c r="AE202" s="161"/>
      <c r="AF202" s="161"/>
      <c r="AG202" s="161" t="s">
        <v>89</v>
      </c>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row>
    <row r="203" spans="1:60">
      <c r="A203" s="180" t="s">
        <v>109</v>
      </c>
      <c r="B203" s="179" t="s">
        <v>27</v>
      </c>
      <c r="C203" s="178" t="s">
        <v>26</v>
      </c>
      <c r="D203" s="177"/>
      <c r="E203" s="176"/>
      <c r="F203" s="175"/>
      <c r="G203" s="175">
        <f>SUMIF(AG204:AG244,"&lt;&gt;NOR",G204:G244)</f>
        <v>0</v>
      </c>
      <c r="H203" s="175"/>
      <c r="I203" s="175">
        <f>SUM(I204:I244)</f>
        <v>0</v>
      </c>
      <c r="J203" s="175"/>
      <c r="K203" s="175">
        <f>SUM(K204:K244)</f>
        <v>0</v>
      </c>
      <c r="L203" s="175"/>
      <c r="M203" s="175">
        <f>SUM(M204:M244)</f>
        <v>0</v>
      </c>
      <c r="N203" s="175"/>
      <c r="O203" s="175">
        <f>SUM(O204:O244)</f>
        <v>0.01</v>
      </c>
      <c r="P203" s="175"/>
      <c r="Q203" s="175">
        <f>SUM(Q204:Q244)</f>
        <v>0.34</v>
      </c>
      <c r="R203" s="175"/>
      <c r="S203" s="175"/>
      <c r="T203" s="174"/>
      <c r="U203" s="173"/>
      <c r="V203" s="173">
        <f>SUM(V204:V244)</f>
        <v>126.16</v>
      </c>
      <c r="W203" s="173"/>
      <c r="AG203" t="s">
        <v>108</v>
      </c>
    </row>
    <row r="204" spans="1:60" ht="33.75" outlineLevel="1">
      <c r="A204" s="172">
        <v>27</v>
      </c>
      <c r="B204" s="171" t="s">
        <v>171</v>
      </c>
      <c r="C204" s="170" t="s">
        <v>170</v>
      </c>
      <c r="D204" s="169" t="s">
        <v>136</v>
      </c>
      <c r="E204" s="168">
        <v>83.989060000000009</v>
      </c>
      <c r="F204" s="167"/>
      <c r="G204" s="166">
        <f>ROUND(E204*F204,2)</f>
        <v>0</v>
      </c>
      <c r="H204" s="167"/>
      <c r="I204" s="166">
        <f>ROUND(E204*H204,2)</f>
        <v>0</v>
      </c>
      <c r="J204" s="167"/>
      <c r="K204" s="166">
        <f>ROUND(E204*J204,2)</f>
        <v>0</v>
      </c>
      <c r="L204" s="166">
        <v>21</v>
      </c>
      <c r="M204" s="166">
        <f>G204*(1+L204/100)</f>
        <v>0</v>
      </c>
      <c r="N204" s="166">
        <v>6.0000000000000002E-5</v>
      </c>
      <c r="O204" s="166">
        <f>ROUND(E204*N204,2)</f>
        <v>0.01</v>
      </c>
      <c r="P204" s="166">
        <v>0</v>
      </c>
      <c r="Q204" s="166">
        <f>ROUND(E204*P204,2)</f>
        <v>0</v>
      </c>
      <c r="R204" s="166" t="s">
        <v>167</v>
      </c>
      <c r="S204" s="166" t="s">
        <v>92</v>
      </c>
      <c r="T204" s="165" t="s">
        <v>92</v>
      </c>
      <c r="U204" s="162">
        <v>0.87000000000000011</v>
      </c>
      <c r="V204" s="162">
        <f>ROUND(E204*U204,2)</f>
        <v>73.069999999999993</v>
      </c>
      <c r="W204" s="162"/>
      <c r="X204" s="161"/>
      <c r="Y204" s="161"/>
      <c r="Z204" s="161"/>
      <c r="AA204" s="161"/>
      <c r="AB204" s="161"/>
      <c r="AC204" s="161"/>
      <c r="AD204" s="161"/>
      <c r="AE204" s="161"/>
      <c r="AF204" s="161"/>
      <c r="AG204" s="161" t="s">
        <v>134</v>
      </c>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row>
    <row r="205" spans="1:60" outlineLevel="1">
      <c r="A205" s="164"/>
      <c r="B205" s="163"/>
      <c r="C205" s="184" t="s">
        <v>153</v>
      </c>
      <c r="D205" s="183"/>
      <c r="E205" s="182"/>
      <c r="F205" s="162"/>
      <c r="G205" s="162"/>
      <c r="H205" s="162"/>
      <c r="I205" s="162"/>
      <c r="J205" s="162"/>
      <c r="K205" s="162"/>
      <c r="L205" s="162"/>
      <c r="M205" s="162"/>
      <c r="N205" s="162"/>
      <c r="O205" s="162"/>
      <c r="P205" s="162"/>
      <c r="Q205" s="162"/>
      <c r="R205" s="162"/>
      <c r="S205" s="162"/>
      <c r="T205" s="162"/>
      <c r="U205" s="162"/>
      <c r="V205" s="162"/>
      <c r="W205" s="162"/>
      <c r="X205" s="161"/>
      <c r="Y205" s="161"/>
      <c r="Z205" s="161"/>
      <c r="AA205" s="161"/>
      <c r="AB205" s="161"/>
      <c r="AC205" s="161"/>
      <c r="AD205" s="161"/>
      <c r="AE205" s="161"/>
      <c r="AF205" s="161"/>
      <c r="AG205" s="161" t="s">
        <v>130</v>
      </c>
      <c r="AH205" s="161">
        <v>0</v>
      </c>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row>
    <row r="206" spans="1:60" outlineLevel="1">
      <c r="A206" s="164"/>
      <c r="B206" s="163"/>
      <c r="C206" s="184" t="s">
        <v>152</v>
      </c>
      <c r="D206" s="183"/>
      <c r="E206" s="182">
        <v>14.82</v>
      </c>
      <c r="F206" s="162"/>
      <c r="G206" s="162"/>
      <c r="H206" s="162"/>
      <c r="I206" s="162"/>
      <c r="J206" s="162"/>
      <c r="K206" s="162"/>
      <c r="L206" s="162"/>
      <c r="M206" s="162"/>
      <c r="N206" s="162"/>
      <c r="O206" s="162"/>
      <c r="P206" s="162"/>
      <c r="Q206" s="162"/>
      <c r="R206" s="162"/>
      <c r="S206" s="162"/>
      <c r="T206" s="162"/>
      <c r="U206" s="162"/>
      <c r="V206" s="162"/>
      <c r="W206" s="162"/>
      <c r="X206" s="161"/>
      <c r="Y206" s="161"/>
      <c r="Z206" s="161"/>
      <c r="AA206" s="161"/>
      <c r="AB206" s="161"/>
      <c r="AC206" s="161"/>
      <c r="AD206" s="161"/>
      <c r="AE206" s="161"/>
      <c r="AF206" s="161"/>
      <c r="AG206" s="161" t="s">
        <v>130</v>
      </c>
      <c r="AH206" s="161">
        <v>0</v>
      </c>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row>
    <row r="207" spans="1:60" outlineLevel="1">
      <c r="A207" s="164"/>
      <c r="B207" s="163"/>
      <c r="C207" s="184" t="s">
        <v>151</v>
      </c>
      <c r="D207" s="183"/>
      <c r="E207" s="182">
        <v>46.035000000000004</v>
      </c>
      <c r="F207" s="162"/>
      <c r="G207" s="162"/>
      <c r="H207" s="162"/>
      <c r="I207" s="162"/>
      <c r="J207" s="162"/>
      <c r="K207" s="162"/>
      <c r="L207" s="162"/>
      <c r="M207" s="162"/>
      <c r="N207" s="162"/>
      <c r="O207" s="162"/>
      <c r="P207" s="162"/>
      <c r="Q207" s="162"/>
      <c r="R207" s="162"/>
      <c r="S207" s="162"/>
      <c r="T207" s="162"/>
      <c r="U207" s="162"/>
      <c r="V207" s="162"/>
      <c r="W207" s="162"/>
      <c r="X207" s="161"/>
      <c r="Y207" s="161"/>
      <c r="Z207" s="161"/>
      <c r="AA207" s="161"/>
      <c r="AB207" s="161"/>
      <c r="AC207" s="161"/>
      <c r="AD207" s="161"/>
      <c r="AE207" s="161"/>
      <c r="AF207" s="161"/>
      <c r="AG207" s="161" t="s">
        <v>130</v>
      </c>
      <c r="AH207" s="161">
        <v>0</v>
      </c>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row>
    <row r="208" spans="1:60" outlineLevel="1">
      <c r="A208" s="164"/>
      <c r="B208" s="163"/>
      <c r="C208" s="184" t="s">
        <v>150</v>
      </c>
      <c r="D208" s="183"/>
      <c r="E208" s="182">
        <v>3.10406</v>
      </c>
      <c r="F208" s="162"/>
      <c r="G208" s="162"/>
      <c r="H208" s="162"/>
      <c r="I208" s="162"/>
      <c r="J208" s="162"/>
      <c r="K208" s="162"/>
      <c r="L208" s="162"/>
      <c r="M208" s="162"/>
      <c r="N208" s="162"/>
      <c r="O208" s="162"/>
      <c r="P208" s="162"/>
      <c r="Q208" s="162"/>
      <c r="R208" s="162"/>
      <c r="S208" s="162"/>
      <c r="T208" s="162"/>
      <c r="U208" s="162"/>
      <c r="V208" s="162"/>
      <c r="W208" s="162"/>
      <c r="X208" s="161"/>
      <c r="Y208" s="161"/>
      <c r="Z208" s="161"/>
      <c r="AA208" s="161"/>
      <c r="AB208" s="161"/>
      <c r="AC208" s="161"/>
      <c r="AD208" s="161"/>
      <c r="AE208" s="161"/>
      <c r="AF208" s="161"/>
      <c r="AG208" s="161" t="s">
        <v>130</v>
      </c>
      <c r="AH208" s="161">
        <v>0</v>
      </c>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row>
    <row r="209" spans="1:60" outlineLevel="1">
      <c r="A209" s="164"/>
      <c r="B209" s="163"/>
      <c r="C209" s="187" t="s">
        <v>139</v>
      </c>
      <c r="D209" s="186"/>
      <c r="E209" s="185">
        <v>63.959060000000001</v>
      </c>
      <c r="F209" s="162"/>
      <c r="G209" s="162"/>
      <c r="H209" s="162"/>
      <c r="I209" s="162"/>
      <c r="J209" s="162"/>
      <c r="K209" s="162"/>
      <c r="L209" s="162"/>
      <c r="M209" s="162"/>
      <c r="N209" s="162"/>
      <c r="O209" s="162"/>
      <c r="P209" s="162"/>
      <c r="Q209" s="162"/>
      <c r="R209" s="162"/>
      <c r="S209" s="162"/>
      <c r="T209" s="162"/>
      <c r="U209" s="162"/>
      <c r="V209" s="162"/>
      <c r="W209" s="162"/>
      <c r="X209" s="161"/>
      <c r="Y209" s="161"/>
      <c r="Z209" s="161"/>
      <c r="AA209" s="161"/>
      <c r="AB209" s="161"/>
      <c r="AC209" s="161"/>
      <c r="AD209" s="161"/>
      <c r="AE209" s="161"/>
      <c r="AF209" s="161"/>
      <c r="AG209" s="161" t="s">
        <v>130</v>
      </c>
      <c r="AH209" s="161">
        <v>1</v>
      </c>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row>
    <row r="210" spans="1:60" outlineLevel="1">
      <c r="A210" s="164"/>
      <c r="B210" s="163"/>
      <c r="C210" s="184" t="s">
        <v>149</v>
      </c>
      <c r="D210" s="183"/>
      <c r="E210" s="182"/>
      <c r="F210" s="162"/>
      <c r="G210" s="162"/>
      <c r="H210" s="162"/>
      <c r="I210" s="162"/>
      <c r="J210" s="162"/>
      <c r="K210" s="162"/>
      <c r="L210" s="162"/>
      <c r="M210" s="162"/>
      <c r="N210" s="162"/>
      <c r="O210" s="162"/>
      <c r="P210" s="162"/>
      <c r="Q210" s="162"/>
      <c r="R210" s="162"/>
      <c r="S210" s="162"/>
      <c r="T210" s="162"/>
      <c r="U210" s="162"/>
      <c r="V210" s="162"/>
      <c r="W210" s="162"/>
      <c r="X210" s="161"/>
      <c r="Y210" s="161"/>
      <c r="Z210" s="161"/>
      <c r="AA210" s="161"/>
      <c r="AB210" s="161"/>
      <c r="AC210" s="161"/>
      <c r="AD210" s="161"/>
      <c r="AE210" s="161"/>
      <c r="AF210" s="161"/>
      <c r="AG210" s="161" t="s">
        <v>130</v>
      </c>
      <c r="AH210" s="161">
        <v>0</v>
      </c>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row>
    <row r="211" spans="1:60" outlineLevel="1">
      <c r="A211" s="164"/>
      <c r="B211" s="163"/>
      <c r="C211" s="184" t="s">
        <v>148</v>
      </c>
      <c r="D211" s="183"/>
      <c r="E211" s="182">
        <v>3.9200000000000004</v>
      </c>
      <c r="F211" s="162"/>
      <c r="G211" s="162"/>
      <c r="H211" s="162"/>
      <c r="I211" s="162"/>
      <c r="J211" s="162"/>
      <c r="K211" s="162"/>
      <c r="L211" s="162"/>
      <c r="M211" s="162"/>
      <c r="N211" s="162"/>
      <c r="O211" s="162"/>
      <c r="P211" s="162"/>
      <c r="Q211" s="162"/>
      <c r="R211" s="162"/>
      <c r="S211" s="162"/>
      <c r="T211" s="162"/>
      <c r="U211" s="162"/>
      <c r="V211" s="162"/>
      <c r="W211" s="162"/>
      <c r="X211" s="161"/>
      <c r="Y211" s="161"/>
      <c r="Z211" s="161"/>
      <c r="AA211" s="161"/>
      <c r="AB211" s="161"/>
      <c r="AC211" s="161"/>
      <c r="AD211" s="161"/>
      <c r="AE211" s="161"/>
      <c r="AF211" s="161"/>
      <c r="AG211" s="161" t="s">
        <v>130</v>
      </c>
      <c r="AH211" s="161">
        <v>0</v>
      </c>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row>
    <row r="212" spans="1:60" outlineLevel="1">
      <c r="A212" s="164"/>
      <c r="B212" s="163"/>
      <c r="C212" s="187" t="s">
        <v>139</v>
      </c>
      <c r="D212" s="186"/>
      <c r="E212" s="185">
        <v>3.9200000000000004</v>
      </c>
      <c r="F212" s="162"/>
      <c r="G212" s="162"/>
      <c r="H212" s="162"/>
      <c r="I212" s="162"/>
      <c r="J212" s="162"/>
      <c r="K212" s="162"/>
      <c r="L212" s="162"/>
      <c r="M212" s="162"/>
      <c r="N212" s="162"/>
      <c r="O212" s="162"/>
      <c r="P212" s="162"/>
      <c r="Q212" s="162"/>
      <c r="R212" s="162"/>
      <c r="S212" s="162"/>
      <c r="T212" s="162"/>
      <c r="U212" s="162"/>
      <c r="V212" s="162"/>
      <c r="W212" s="162"/>
      <c r="X212" s="161"/>
      <c r="Y212" s="161"/>
      <c r="Z212" s="161"/>
      <c r="AA212" s="161"/>
      <c r="AB212" s="161"/>
      <c r="AC212" s="161"/>
      <c r="AD212" s="161"/>
      <c r="AE212" s="161"/>
      <c r="AF212" s="161"/>
      <c r="AG212" s="161" t="s">
        <v>130</v>
      </c>
      <c r="AH212" s="161">
        <v>1</v>
      </c>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row>
    <row r="213" spans="1:60" outlineLevel="1">
      <c r="A213" s="164"/>
      <c r="B213" s="163"/>
      <c r="C213" s="184" t="s">
        <v>159</v>
      </c>
      <c r="D213" s="183"/>
      <c r="E213" s="182"/>
      <c r="F213" s="162"/>
      <c r="G213" s="162"/>
      <c r="H213" s="162"/>
      <c r="I213" s="162"/>
      <c r="J213" s="162"/>
      <c r="K213" s="162"/>
      <c r="L213" s="162"/>
      <c r="M213" s="162"/>
      <c r="N213" s="162"/>
      <c r="O213" s="162"/>
      <c r="P213" s="162"/>
      <c r="Q213" s="162"/>
      <c r="R213" s="162"/>
      <c r="S213" s="162"/>
      <c r="T213" s="162"/>
      <c r="U213" s="162"/>
      <c r="V213" s="162"/>
      <c r="W213" s="162"/>
      <c r="X213" s="161"/>
      <c r="Y213" s="161"/>
      <c r="Z213" s="161"/>
      <c r="AA213" s="161"/>
      <c r="AB213" s="161"/>
      <c r="AC213" s="161"/>
      <c r="AD213" s="161"/>
      <c r="AE213" s="161"/>
      <c r="AF213" s="161"/>
      <c r="AG213" s="161" t="s">
        <v>130</v>
      </c>
      <c r="AH213" s="161">
        <v>0</v>
      </c>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row>
    <row r="214" spans="1:60" outlineLevel="1">
      <c r="A214" s="164"/>
      <c r="B214" s="163"/>
      <c r="C214" s="184" t="s">
        <v>158</v>
      </c>
      <c r="D214" s="183"/>
      <c r="E214" s="182">
        <v>16.110000000000003</v>
      </c>
      <c r="F214" s="162"/>
      <c r="G214" s="162"/>
      <c r="H214" s="162"/>
      <c r="I214" s="162"/>
      <c r="J214" s="162"/>
      <c r="K214" s="162"/>
      <c r="L214" s="162"/>
      <c r="M214" s="162"/>
      <c r="N214" s="162"/>
      <c r="O214" s="162"/>
      <c r="P214" s="162"/>
      <c r="Q214" s="162"/>
      <c r="R214" s="162"/>
      <c r="S214" s="162"/>
      <c r="T214" s="162"/>
      <c r="U214" s="162"/>
      <c r="V214" s="162"/>
      <c r="W214" s="162"/>
      <c r="X214" s="161"/>
      <c r="Y214" s="161"/>
      <c r="Z214" s="161"/>
      <c r="AA214" s="161"/>
      <c r="AB214" s="161"/>
      <c r="AC214" s="161"/>
      <c r="AD214" s="161"/>
      <c r="AE214" s="161"/>
      <c r="AF214" s="161"/>
      <c r="AG214" s="161" t="s">
        <v>130</v>
      </c>
      <c r="AH214" s="161">
        <v>0</v>
      </c>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row>
    <row r="215" spans="1:60" outlineLevel="1">
      <c r="A215" s="164"/>
      <c r="B215" s="163"/>
      <c r="C215" s="187" t="s">
        <v>139</v>
      </c>
      <c r="D215" s="186"/>
      <c r="E215" s="185">
        <v>16.110000000000003</v>
      </c>
      <c r="F215" s="162"/>
      <c r="G215" s="162"/>
      <c r="H215" s="162"/>
      <c r="I215" s="162"/>
      <c r="J215" s="162"/>
      <c r="K215" s="162"/>
      <c r="L215" s="162"/>
      <c r="M215" s="162"/>
      <c r="N215" s="162"/>
      <c r="O215" s="162"/>
      <c r="P215" s="162"/>
      <c r="Q215" s="162"/>
      <c r="R215" s="162"/>
      <c r="S215" s="162"/>
      <c r="T215" s="162"/>
      <c r="U215" s="162"/>
      <c r="V215" s="162"/>
      <c r="W215" s="162"/>
      <c r="X215" s="161"/>
      <c r="Y215" s="161"/>
      <c r="Z215" s="161"/>
      <c r="AA215" s="161"/>
      <c r="AB215" s="161"/>
      <c r="AC215" s="161"/>
      <c r="AD215" s="161"/>
      <c r="AE215" s="161"/>
      <c r="AF215" s="161"/>
      <c r="AG215" s="161" t="s">
        <v>130</v>
      </c>
      <c r="AH215" s="161">
        <v>1</v>
      </c>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row>
    <row r="216" spans="1:60" outlineLevel="1">
      <c r="A216" s="164"/>
      <c r="B216" s="163"/>
      <c r="C216" s="461"/>
      <c r="D216" s="462"/>
      <c r="E216" s="462"/>
      <c r="F216" s="462"/>
      <c r="G216" s="462"/>
      <c r="H216" s="162"/>
      <c r="I216" s="162"/>
      <c r="J216" s="162"/>
      <c r="K216" s="162"/>
      <c r="L216" s="162"/>
      <c r="M216" s="162"/>
      <c r="N216" s="162"/>
      <c r="O216" s="162"/>
      <c r="P216" s="162"/>
      <c r="Q216" s="162"/>
      <c r="R216" s="162"/>
      <c r="S216" s="162"/>
      <c r="T216" s="162"/>
      <c r="U216" s="162"/>
      <c r="V216" s="162"/>
      <c r="W216" s="162"/>
      <c r="X216" s="161"/>
      <c r="Y216" s="161"/>
      <c r="Z216" s="161"/>
      <c r="AA216" s="161"/>
      <c r="AB216" s="161"/>
      <c r="AC216" s="161"/>
      <c r="AD216" s="161"/>
      <c r="AE216" s="161"/>
      <c r="AF216" s="161"/>
      <c r="AG216" s="161" t="s">
        <v>89</v>
      </c>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row>
    <row r="217" spans="1:60" outlineLevel="1">
      <c r="A217" s="172">
        <v>28</v>
      </c>
      <c r="B217" s="171" t="s">
        <v>169</v>
      </c>
      <c r="C217" s="170" t="s">
        <v>168</v>
      </c>
      <c r="D217" s="169" t="s">
        <v>136</v>
      </c>
      <c r="E217" s="168">
        <v>67.87906000000001</v>
      </c>
      <c r="F217" s="167"/>
      <c r="G217" s="166">
        <f>ROUND(E217*F217,2)</f>
        <v>0</v>
      </c>
      <c r="H217" s="167"/>
      <c r="I217" s="166">
        <f>ROUND(E217*H217,2)</f>
        <v>0</v>
      </c>
      <c r="J217" s="167"/>
      <c r="K217" s="166">
        <f>ROUND(E217*J217,2)</f>
        <v>0</v>
      </c>
      <c r="L217" s="166">
        <v>21</v>
      </c>
      <c r="M217" s="166">
        <f>G217*(1+L217/100)</f>
        <v>0</v>
      </c>
      <c r="N217" s="166">
        <v>0</v>
      </c>
      <c r="O217" s="166">
        <f>ROUND(E217*N217,2)</f>
        <v>0</v>
      </c>
      <c r="P217" s="166">
        <v>5.0000000000000001E-3</v>
      </c>
      <c r="Q217" s="166">
        <f>ROUND(E217*P217,2)</f>
        <v>0.34</v>
      </c>
      <c r="R217" s="166" t="s">
        <v>167</v>
      </c>
      <c r="S217" s="166" t="s">
        <v>92</v>
      </c>
      <c r="T217" s="165" t="s">
        <v>92</v>
      </c>
      <c r="U217" s="162">
        <v>0.51</v>
      </c>
      <c r="V217" s="162">
        <f>ROUND(E217*U217,2)</f>
        <v>34.619999999999997</v>
      </c>
      <c r="W217" s="162"/>
      <c r="X217" s="161"/>
      <c r="Y217" s="161"/>
      <c r="Z217" s="161"/>
      <c r="AA217" s="161"/>
      <c r="AB217" s="161"/>
      <c r="AC217" s="161"/>
      <c r="AD217" s="161"/>
      <c r="AE217" s="161"/>
      <c r="AF217" s="161"/>
      <c r="AG217" s="161" t="s">
        <v>134</v>
      </c>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row>
    <row r="218" spans="1:60" outlineLevel="1">
      <c r="A218" s="164"/>
      <c r="B218" s="163"/>
      <c r="C218" s="184" t="s">
        <v>153</v>
      </c>
      <c r="D218" s="183"/>
      <c r="E218" s="182"/>
      <c r="F218" s="162"/>
      <c r="G218" s="162"/>
      <c r="H218" s="162"/>
      <c r="I218" s="162"/>
      <c r="J218" s="162"/>
      <c r="K218" s="162"/>
      <c r="L218" s="162"/>
      <c r="M218" s="162"/>
      <c r="N218" s="162"/>
      <c r="O218" s="162"/>
      <c r="P218" s="162"/>
      <c r="Q218" s="162"/>
      <c r="R218" s="162"/>
      <c r="S218" s="162"/>
      <c r="T218" s="162"/>
      <c r="U218" s="162"/>
      <c r="V218" s="162"/>
      <c r="W218" s="162"/>
      <c r="X218" s="161"/>
      <c r="Y218" s="161"/>
      <c r="Z218" s="161"/>
      <c r="AA218" s="161"/>
      <c r="AB218" s="161"/>
      <c r="AC218" s="161"/>
      <c r="AD218" s="161"/>
      <c r="AE218" s="161"/>
      <c r="AF218" s="161"/>
      <c r="AG218" s="161" t="s">
        <v>130</v>
      </c>
      <c r="AH218" s="161">
        <v>0</v>
      </c>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row>
    <row r="219" spans="1:60" outlineLevel="1">
      <c r="A219" s="164"/>
      <c r="B219" s="163"/>
      <c r="C219" s="184" t="s">
        <v>152</v>
      </c>
      <c r="D219" s="183"/>
      <c r="E219" s="182">
        <v>14.82</v>
      </c>
      <c r="F219" s="162"/>
      <c r="G219" s="162"/>
      <c r="H219" s="162"/>
      <c r="I219" s="162"/>
      <c r="J219" s="162"/>
      <c r="K219" s="162"/>
      <c r="L219" s="162"/>
      <c r="M219" s="162"/>
      <c r="N219" s="162"/>
      <c r="O219" s="162"/>
      <c r="P219" s="162"/>
      <c r="Q219" s="162"/>
      <c r="R219" s="162"/>
      <c r="S219" s="162"/>
      <c r="T219" s="162"/>
      <c r="U219" s="162"/>
      <c r="V219" s="162"/>
      <c r="W219" s="162"/>
      <c r="X219" s="161"/>
      <c r="Y219" s="161"/>
      <c r="Z219" s="161"/>
      <c r="AA219" s="161"/>
      <c r="AB219" s="161"/>
      <c r="AC219" s="161"/>
      <c r="AD219" s="161"/>
      <c r="AE219" s="161"/>
      <c r="AF219" s="161"/>
      <c r="AG219" s="161" t="s">
        <v>130</v>
      </c>
      <c r="AH219" s="161">
        <v>0</v>
      </c>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row>
    <row r="220" spans="1:60" outlineLevel="1">
      <c r="A220" s="164"/>
      <c r="B220" s="163"/>
      <c r="C220" s="184" t="s">
        <v>151</v>
      </c>
      <c r="D220" s="183"/>
      <c r="E220" s="182">
        <v>46.035000000000004</v>
      </c>
      <c r="F220" s="162"/>
      <c r="G220" s="162"/>
      <c r="H220" s="162"/>
      <c r="I220" s="162"/>
      <c r="J220" s="162"/>
      <c r="K220" s="162"/>
      <c r="L220" s="162"/>
      <c r="M220" s="162"/>
      <c r="N220" s="162"/>
      <c r="O220" s="162"/>
      <c r="P220" s="162"/>
      <c r="Q220" s="162"/>
      <c r="R220" s="162"/>
      <c r="S220" s="162"/>
      <c r="T220" s="162"/>
      <c r="U220" s="162"/>
      <c r="V220" s="162"/>
      <c r="W220" s="162"/>
      <c r="X220" s="161"/>
      <c r="Y220" s="161"/>
      <c r="Z220" s="161"/>
      <c r="AA220" s="161"/>
      <c r="AB220" s="161"/>
      <c r="AC220" s="161"/>
      <c r="AD220" s="161"/>
      <c r="AE220" s="161"/>
      <c r="AF220" s="161"/>
      <c r="AG220" s="161" t="s">
        <v>130</v>
      </c>
      <c r="AH220" s="161">
        <v>0</v>
      </c>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row>
    <row r="221" spans="1:60" outlineLevel="1">
      <c r="A221" s="164"/>
      <c r="B221" s="163"/>
      <c r="C221" s="184" t="s">
        <v>150</v>
      </c>
      <c r="D221" s="183"/>
      <c r="E221" s="182">
        <v>3.10406</v>
      </c>
      <c r="F221" s="162"/>
      <c r="G221" s="162"/>
      <c r="H221" s="162"/>
      <c r="I221" s="162"/>
      <c r="J221" s="162"/>
      <c r="K221" s="162"/>
      <c r="L221" s="162"/>
      <c r="M221" s="162"/>
      <c r="N221" s="162"/>
      <c r="O221" s="162"/>
      <c r="P221" s="162"/>
      <c r="Q221" s="162"/>
      <c r="R221" s="162"/>
      <c r="S221" s="162"/>
      <c r="T221" s="162"/>
      <c r="U221" s="162"/>
      <c r="V221" s="162"/>
      <c r="W221" s="162"/>
      <c r="X221" s="161"/>
      <c r="Y221" s="161"/>
      <c r="Z221" s="161"/>
      <c r="AA221" s="161"/>
      <c r="AB221" s="161"/>
      <c r="AC221" s="161"/>
      <c r="AD221" s="161"/>
      <c r="AE221" s="161"/>
      <c r="AF221" s="161"/>
      <c r="AG221" s="161" t="s">
        <v>130</v>
      </c>
      <c r="AH221" s="161">
        <v>0</v>
      </c>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row>
    <row r="222" spans="1:60" outlineLevel="1">
      <c r="A222" s="164"/>
      <c r="B222" s="163"/>
      <c r="C222" s="187" t="s">
        <v>139</v>
      </c>
      <c r="D222" s="186"/>
      <c r="E222" s="185">
        <v>63.959060000000001</v>
      </c>
      <c r="F222" s="162"/>
      <c r="G222" s="162"/>
      <c r="H222" s="162"/>
      <c r="I222" s="162"/>
      <c r="J222" s="162"/>
      <c r="K222" s="162"/>
      <c r="L222" s="162"/>
      <c r="M222" s="162"/>
      <c r="N222" s="162"/>
      <c r="O222" s="162"/>
      <c r="P222" s="162"/>
      <c r="Q222" s="162"/>
      <c r="R222" s="162"/>
      <c r="S222" s="162"/>
      <c r="T222" s="162"/>
      <c r="U222" s="162"/>
      <c r="V222" s="162"/>
      <c r="W222" s="162"/>
      <c r="X222" s="161"/>
      <c r="Y222" s="161"/>
      <c r="Z222" s="161"/>
      <c r="AA222" s="161"/>
      <c r="AB222" s="161"/>
      <c r="AC222" s="161"/>
      <c r="AD222" s="161"/>
      <c r="AE222" s="161"/>
      <c r="AF222" s="161"/>
      <c r="AG222" s="161" t="s">
        <v>130</v>
      </c>
      <c r="AH222" s="161">
        <v>1</v>
      </c>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row>
    <row r="223" spans="1:60" outlineLevel="1">
      <c r="A223" s="164"/>
      <c r="B223" s="163"/>
      <c r="C223" s="184" t="s">
        <v>149</v>
      </c>
      <c r="D223" s="183"/>
      <c r="E223" s="182"/>
      <c r="F223" s="162"/>
      <c r="G223" s="162"/>
      <c r="H223" s="162"/>
      <c r="I223" s="162"/>
      <c r="J223" s="162"/>
      <c r="K223" s="162"/>
      <c r="L223" s="162"/>
      <c r="M223" s="162"/>
      <c r="N223" s="162"/>
      <c r="O223" s="162"/>
      <c r="P223" s="162"/>
      <c r="Q223" s="162"/>
      <c r="R223" s="162"/>
      <c r="S223" s="162"/>
      <c r="T223" s="162"/>
      <c r="U223" s="162"/>
      <c r="V223" s="162"/>
      <c r="W223" s="162"/>
      <c r="X223" s="161"/>
      <c r="Y223" s="161"/>
      <c r="Z223" s="161"/>
      <c r="AA223" s="161"/>
      <c r="AB223" s="161"/>
      <c r="AC223" s="161"/>
      <c r="AD223" s="161"/>
      <c r="AE223" s="161"/>
      <c r="AF223" s="161"/>
      <c r="AG223" s="161" t="s">
        <v>130</v>
      </c>
      <c r="AH223" s="161">
        <v>0</v>
      </c>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row>
    <row r="224" spans="1:60" outlineLevel="1">
      <c r="A224" s="164"/>
      <c r="B224" s="163"/>
      <c r="C224" s="184" t="s">
        <v>148</v>
      </c>
      <c r="D224" s="183"/>
      <c r="E224" s="182">
        <v>3.9200000000000004</v>
      </c>
      <c r="F224" s="162"/>
      <c r="G224" s="162"/>
      <c r="H224" s="162"/>
      <c r="I224" s="162"/>
      <c r="J224" s="162"/>
      <c r="K224" s="162"/>
      <c r="L224" s="162"/>
      <c r="M224" s="162"/>
      <c r="N224" s="162"/>
      <c r="O224" s="162"/>
      <c r="P224" s="162"/>
      <c r="Q224" s="162"/>
      <c r="R224" s="162"/>
      <c r="S224" s="162"/>
      <c r="T224" s="162"/>
      <c r="U224" s="162"/>
      <c r="V224" s="162"/>
      <c r="W224" s="162"/>
      <c r="X224" s="161"/>
      <c r="Y224" s="161"/>
      <c r="Z224" s="161"/>
      <c r="AA224" s="161"/>
      <c r="AB224" s="161"/>
      <c r="AC224" s="161"/>
      <c r="AD224" s="161"/>
      <c r="AE224" s="161"/>
      <c r="AF224" s="161"/>
      <c r="AG224" s="161" t="s">
        <v>130</v>
      </c>
      <c r="AH224" s="161">
        <v>0</v>
      </c>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row>
    <row r="225" spans="1:60" outlineLevel="1">
      <c r="A225" s="164"/>
      <c r="B225" s="163"/>
      <c r="C225" s="187" t="s">
        <v>139</v>
      </c>
      <c r="D225" s="186"/>
      <c r="E225" s="185">
        <v>3.9200000000000004</v>
      </c>
      <c r="F225" s="162"/>
      <c r="G225" s="162"/>
      <c r="H225" s="162"/>
      <c r="I225" s="162"/>
      <c r="J225" s="162"/>
      <c r="K225" s="162"/>
      <c r="L225" s="162"/>
      <c r="M225" s="162"/>
      <c r="N225" s="162"/>
      <c r="O225" s="162"/>
      <c r="P225" s="162"/>
      <c r="Q225" s="162"/>
      <c r="R225" s="162"/>
      <c r="S225" s="162"/>
      <c r="T225" s="162"/>
      <c r="U225" s="162"/>
      <c r="V225" s="162"/>
      <c r="W225" s="162"/>
      <c r="X225" s="161"/>
      <c r="Y225" s="161"/>
      <c r="Z225" s="161"/>
      <c r="AA225" s="161"/>
      <c r="AB225" s="161"/>
      <c r="AC225" s="161"/>
      <c r="AD225" s="161"/>
      <c r="AE225" s="161"/>
      <c r="AF225" s="161"/>
      <c r="AG225" s="161" t="s">
        <v>130</v>
      </c>
      <c r="AH225" s="161">
        <v>1</v>
      </c>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row>
    <row r="226" spans="1:60" outlineLevel="1">
      <c r="A226" s="164"/>
      <c r="B226" s="163"/>
      <c r="C226" s="461"/>
      <c r="D226" s="462"/>
      <c r="E226" s="462"/>
      <c r="F226" s="462"/>
      <c r="G226" s="462"/>
      <c r="H226" s="162"/>
      <c r="I226" s="162"/>
      <c r="J226" s="162"/>
      <c r="K226" s="162"/>
      <c r="L226" s="162"/>
      <c r="M226" s="162"/>
      <c r="N226" s="162"/>
      <c r="O226" s="162"/>
      <c r="P226" s="162"/>
      <c r="Q226" s="162"/>
      <c r="R226" s="162"/>
      <c r="S226" s="162"/>
      <c r="T226" s="162"/>
      <c r="U226" s="162"/>
      <c r="V226" s="162"/>
      <c r="W226" s="162"/>
      <c r="X226" s="161"/>
      <c r="Y226" s="161"/>
      <c r="Z226" s="161"/>
      <c r="AA226" s="161"/>
      <c r="AB226" s="161"/>
      <c r="AC226" s="161"/>
      <c r="AD226" s="161"/>
      <c r="AE226" s="161"/>
      <c r="AF226" s="161"/>
      <c r="AG226" s="161" t="s">
        <v>89</v>
      </c>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row>
    <row r="227" spans="1:60" ht="22.5" outlineLevel="1">
      <c r="A227" s="172">
        <v>29</v>
      </c>
      <c r="B227" s="171" t="s">
        <v>166</v>
      </c>
      <c r="C227" s="170" t="s">
        <v>165</v>
      </c>
      <c r="D227" s="169" t="s">
        <v>164</v>
      </c>
      <c r="E227" s="168">
        <v>79</v>
      </c>
      <c r="F227" s="167"/>
      <c r="G227" s="166">
        <f>ROUND(E227*F227,2)</f>
        <v>0</v>
      </c>
      <c r="H227" s="167"/>
      <c r="I227" s="166">
        <f>ROUND(E227*H227,2)</f>
        <v>0</v>
      </c>
      <c r="J227" s="167"/>
      <c r="K227" s="166">
        <f>ROUND(E227*J227,2)</f>
        <v>0</v>
      </c>
      <c r="L227" s="166">
        <v>21</v>
      </c>
      <c r="M227" s="166">
        <f>G227*(1+L227/100)</f>
        <v>0</v>
      </c>
      <c r="N227" s="166">
        <v>0</v>
      </c>
      <c r="O227" s="166">
        <f>ROUND(E227*N227,2)</f>
        <v>0</v>
      </c>
      <c r="P227" s="166">
        <v>0</v>
      </c>
      <c r="Q227" s="166">
        <f>ROUND(E227*P227,2)</f>
        <v>0</v>
      </c>
      <c r="R227" s="166"/>
      <c r="S227" s="166" t="s">
        <v>154</v>
      </c>
      <c r="T227" s="165" t="s">
        <v>91</v>
      </c>
      <c r="U227" s="162">
        <v>0</v>
      </c>
      <c r="V227" s="162">
        <f>ROUND(E227*U227,2)</f>
        <v>0</v>
      </c>
      <c r="W227" s="162"/>
      <c r="X227" s="161"/>
      <c r="Y227" s="161"/>
      <c r="Z227" s="161"/>
      <c r="AA227" s="161"/>
      <c r="AB227" s="161"/>
      <c r="AC227" s="161"/>
      <c r="AD227" s="161"/>
      <c r="AE227" s="161"/>
      <c r="AF227" s="161"/>
      <c r="AG227" s="161" t="s">
        <v>134</v>
      </c>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row>
    <row r="228" spans="1:60" outlineLevel="1">
      <c r="A228" s="164"/>
      <c r="B228" s="163"/>
      <c r="C228" s="184" t="s">
        <v>163</v>
      </c>
      <c r="D228" s="183"/>
      <c r="E228" s="182"/>
      <c r="F228" s="162"/>
      <c r="G228" s="162"/>
      <c r="H228" s="162"/>
      <c r="I228" s="162"/>
      <c r="J228" s="162"/>
      <c r="K228" s="162"/>
      <c r="L228" s="162"/>
      <c r="M228" s="162"/>
      <c r="N228" s="162"/>
      <c r="O228" s="162"/>
      <c r="P228" s="162"/>
      <c r="Q228" s="162"/>
      <c r="R228" s="162"/>
      <c r="S228" s="162"/>
      <c r="T228" s="162"/>
      <c r="U228" s="162"/>
      <c r="V228" s="162"/>
      <c r="W228" s="162"/>
      <c r="X228" s="161"/>
      <c r="Y228" s="161"/>
      <c r="Z228" s="161"/>
      <c r="AA228" s="161"/>
      <c r="AB228" s="161"/>
      <c r="AC228" s="161"/>
      <c r="AD228" s="161"/>
      <c r="AE228" s="161"/>
      <c r="AF228" s="161"/>
      <c r="AG228" s="161" t="s">
        <v>130</v>
      </c>
      <c r="AH228" s="161">
        <v>0</v>
      </c>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row>
    <row r="229" spans="1:60" outlineLevel="1">
      <c r="A229" s="164"/>
      <c r="B229" s="163"/>
      <c r="C229" s="184" t="s">
        <v>162</v>
      </c>
      <c r="D229" s="183"/>
      <c r="E229" s="182">
        <v>79</v>
      </c>
      <c r="F229" s="162"/>
      <c r="G229" s="162"/>
      <c r="H229" s="162"/>
      <c r="I229" s="162"/>
      <c r="J229" s="162"/>
      <c r="K229" s="162"/>
      <c r="L229" s="162"/>
      <c r="M229" s="162"/>
      <c r="N229" s="162"/>
      <c r="O229" s="162"/>
      <c r="P229" s="162"/>
      <c r="Q229" s="162"/>
      <c r="R229" s="162"/>
      <c r="S229" s="162"/>
      <c r="T229" s="162"/>
      <c r="U229" s="162"/>
      <c r="V229" s="162"/>
      <c r="W229" s="162"/>
      <c r="X229" s="161"/>
      <c r="Y229" s="161"/>
      <c r="Z229" s="161"/>
      <c r="AA229" s="161"/>
      <c r="AB229" s="161"/>
      <c r="AC229" s="161"/>
      <c r="AD229" s="161"/>
      <c r="AE229" s="161"/>
      <c r="AF229" s="161"/>
      <c r="AG229" s="161" t="s">
        <v>130</v>
      </c>
      <c r="AH229" s="161">
        <v>0</v>
      </c>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row>
    <row r="230" spans="1:60" outlineLevel="1">
      <c r="A230" s="164"/>
      <c r="B230" s="163"/>
      <c r="C230" s="461"/>
      <c r="D230" s="462"/>
      <c r="E230" s="462"/>
      <c r="F230" s="462"/>
      <c r="G230" s="462"/>
      <c r="H230" s="162"/>
      <c r="I230" s="162"/>
      <c r="J230" s="162"/>
      <c r="K230" s="162"/>
      <c r="L230" s="162"/>
      <c r="M230" s="162"/>
      <c r="N230" s="162"/>
      <c r="O230" s="162"/>
      <c r="P230" s="162"/>
      <c r="Q230" s="162"/>
      <c r="R230" s="162"/>
      <c r="S230" s="162"/>
      <c r="T230" s="162"/>
      <c r="U230" s="162"/>
      <c r="V230" s="162"/>
      <c r="W230" s="162"/>
      <c r="X230" s="161"/>
      <c r="Y230" s="161"/>
      <c r="Z230" s="161"/>
      <c r="AA230" s="161"/>
      <c r="AB230" s="161"/>
      <c r="AC230" s="161"/>
      <c r="AD230" s="161"/>
      <c r="AE230" s="161"/>
      <c r="AF230" s="161"/>
      <c r="AG230" s="161" t="s">
        <v>89</v>
      </c>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row>
    <row r="231" spans="1:60" outlineLevel="1">
      <c r="A231" s="172">
        <v>30</v>
      </c>
      <c r="B231" s="171" t="s">
        <v>161</v>
      </c>
      <c r="C231" s="170" t="s">
        <v>160</v>
      </c>
      <c r="D231" s="169" t="s">
        <v>155</v>
      </c>
      <c r="E231" s="168">
        <v>16.110000000000003</v>
      </c>
      <c r="F231" s="167"/>
      <c r="G231" s="166">
        <f>ROUND(E231*F231,2)</f>
        <v>0</v>
      </c>
      <c r="H231" s="167"/>
      <c r="I231" s="166">
        <f>ROUND(E231*H231,2)</f>
        <v>0</v>
      </c>
      <c r="J231" s="167"/>
      <c r="K231" s="166">
        <f>ROUND(E231*J231,2)</f>
        <v>0</v>
      </c>
      <c r="L231" s="166">
        <v>21</v>
      </c>
      <c r="M231" s="166">
        <f>G231*(1+L231/100)</f>
        <v>0</v>
      </c>
      <c r="N231" s="166">
        <v>2.2000000000000001E-4</v>
      </c>
      <c r="O231" s="166">
        <f>ROUND(E231*N231,2)</f>
        <v>0</v>
      </c>
      <c r="P231" s="166">
        <v>0</v>
      </c>
      <c r="Q231" s="166">
        <f>ROUND(E231*P231,2)</f>
        <v>0</v>
      </c>
      <c r="R231" s="166"/>
      <c r="S231" s="166" t="s">
        <v>154</v>
      </c>
      <c r="T231" s="165" t="s">
        <v>91</v>
      </c>
      <c r="U231" s="162">
        <v>0.43000000000000005</v>
      </c>
      <c r="V231" s="162">
        <f>ROUND(E231*U231,2)</f>
        <v>6.93</v>
      </c>
      <c r="W231" s="162"/>
      <c r="X231" s="161"/>
      <c r="Y231" s="161"/>
      <c r="Z231" s="161"/>
      <c r="AA231" s="161"/>
      <c r="AB231" s="161"/>
      <c r="AC231" s="161"/>
      <c r="AD231" s="161"/>
      <c r="AE231" s="161"/>
      <c r="AF231" s="161"/>
      <c r="AG231" s="161" t="s">
        <v>134</v>
      </c>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row>
    <row r="232" spans="1:60" outlineLevel="1">
      <c r="A232" s="164"/>
      <c r="B232" s="163"/>
      <c r="C232" s="184" t="s">
        <v>159</v>
      </c>
      <c r="D232" s="183"/>
      <c r="E232" s="182"/>
      <c r="F232" s="162"/>
      <c r="G232" s="162"/>
      <c r="H232" s="162"/>
      <c r="I232" s="162"/>
      <c r="J232" s="162"/>
      <c r="K232" s="162"/>
      <c r="L232" s="162"/>
      <c r="M232" s="162"/>
      <c r="N232" s="162"/>
      <c r="O232" s="162"/>
      <c r="P232" s="162"/>
      <c r="Q232" s="162"/>
      <c r="R232" s="162"/>
      <c r="S232" s="162"/>
      <c r="T232" s="162"/>
      <c r="U232" s="162"/>
      <c r="V232" s="162"/>
      <c r="W232" s="162"/>
      <c r="X232" s="161"/>
      <c r="Y232" s="161"/>
      <c r="Z232" s="161"/>
      <c r="AA232" s="161"/>
      <c r="AB232" s="161"/>
      <c r="AC232" s="161"/>
      <c r="AD232" s="161"/>
      <c r="AE232" s="161"/>
      <c r="AF232" s="161"/>
      <c r="AG232" s="161" t="s">
        <v>130</v>
      </c>
      <c r="AH232" s="161">
        <v>0</v>
      </c>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row>
    <row r="233" spans="1:60" outlineLevel="1">
      <c r="A233" s="164"/>
      <c r="B233" s="163"/>
      <c r="C233" s="184" t="s">
        <v>158</v>
      </c>
      <c r="D233" s="183"/>
      <c r="E233" s="182">
        <v>16.110000000000003</v>
      </c>
      <c r="F233" s="162"/>
      <c r="G233" s="162"/>
      <c r="H233" s="162"/>
      <c r="I233" s="162"/>
      <c r="J233" s="162"/>
      <c r="K233" s="162"/>
      <c r="L233" s="162"/>
      <c r="M233" s="162"/>
      <c r="N233" s="162"/>
      <c r="O233" s="162"/>
      <c r="P233" s="162"/>
      <c r="Q233" s="162"/>
      <c r="R233" s="162"/>
      <c r="S233" s="162"/>
      <c r="T233" s="162"/>
      <c r="U233" s="162"/>
      <c r="V233" s="162"/>
      <c r="W233" s="162"/>
      <c r="X233" s="161"/>
      <c r="Y233" s="161"/>
      <c r="Z233" s="161"/>
      <c r="AA233" s="161"/>
      <c r="AB233" s="161"/>
      <c r="AC233" s="161"/>
      <c r="AD233" s="161"/>
      <c r="AE233" s="161"/>
      <c r="AF233" s="161"/>
      <c r="AG233" s="161" t="s">
        <v>130</v>
      </c>
      <c r="AH233" s="161">
        <v>0</v>
      </c>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row>
    <row r="234" spans="1:60" outlineLevel="1">
      <c r="A234" s="164"/>
      <c r="B234" s="163"/>
      <c r="C234" s="461"/>
      <c r="D234" s="462"/>
      <c r="E234" s="462"/>
      <c r="F234" s="462"/>
      <c r="G234" s="462"/>
      <c r="H234" s="162"/>
      <c r="I234" s="162"/>
      <c r="J234" s="162"/>
      <c r="K234" s="162"/>
      <c r="L234" s="162"/>
      <c r="M234" s="162"/>
      <c r="N234" s="162"/>
      <c r="O234" s="162"/>
      <c r="P234" s="162"/>
      <c r="Q234" s="162"/>
      <c r="R234" s="162"/>
      <c r="S234" s="162"/>
      <c r="T234" s="162"/>
      <c r="U234" s="162"/>
      <c r="V234" s="162"/>
      <c r="W234" s="162"/>
      <c r="X234" s="161"/>
      <c r="Y234" s="161"/>
      <c r="Z234" s="161"/>
      <c r="AA234" s="161"/>
      <c r="AB234" s="161"/>
      <c r="AC234" s="161"/>
      <c r="AD234" s="161"/>
      <c r="AE234" s="161"/>
      <c r="AF234" s="161"/>
      <c r="AG234" s="161" t="s">
        <v>89</v>
      </c>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row>
    <row r="235" spans="1:60" ht="22.5" outlineLevel="1">
      <c r="A235" s="172">
        <v>31</v>
      </c>
      <c r="B235" s="171" t="s">
        <v>157</v>
      </c>
      <c r="C235" s="170" t="s">
        <v>156</v>
      </c>
      <c r="D235" s="169" t="s">
        <v>155</v>
      </c>
      <c r="E235" s="168">
        <v>67.87906000000001</v>
      </c>
      <c r="F235" s="167"/>
      <c r="G235" s="166">
        <f>ROUND(E235*F235,2)</f>
        <v>0</v>
      </c>
      <c r="H235" s="167"/>
      <c r="I235" s="166">
        <f>ROUND(E235*H235,2)</f>
        <v>0</v>
      </c>
      <c r="J235" s="167"/>
      <c r="K235" s="166">
        <f>ROUND(E235*J235,2)</f>
        <v>0</v>
      </c>
      <c r="L235" s="166">
        <v>21</v>
      </c>
      <c r="M235" s="166">
        <f>G235*(1+L235/100)</f>
        <v>0</v>
      </c>
      <c r="N235" s="166">
        <v>0</v>
      </c>
      <c r="O235" s="166">
        <f>ROUND(E235*N235,2)</f>
        <v>0</v>
      </c>
      <c r="P235" s="166">
        <v>0</v>
      </c>
      <c r="Q235" s="166">
        <f>ROUND(E235*P235,2)</f>
        <v>0</v>
      </c>
      <c r="R235" s="166"/>
      <c r="S235" s="166" t="s">
        <v>154</v>
      </c>
      <c r="T235" s="165" t="s">
        <v>91</v>
      </c>
      <c r="U235" s="162">
        <v>0.17</v>
      </c>
      <c r="V235" s="162">
        <f>ROUND(E235*U235,2)</f>
        <v>11.54</v>
      </c>
      <c r="W235" s="162"/>
      <c r="X235" s="161"/>
      <c r="Y235" s="161"/>
      <c r="Z235" s="161"/>
      <c r="AA235" s="161"/>
      <c r="AB235" s="161"/>
      <c r="AC235" s="161"/>
      <c r="AD235" s="161"/>
      <c r="AE235" s="161"/>
      <c r="AF235" s="161"/>
      <c r="AG235" s="161" t="s">
        <v>134</v>
      </c>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row>
    <row r="236" spans="1:60" outlineLevel="1">
      <c r="A236" s="164"/>
      <c r="B236" s="163"/>
      <c r="C236" s="184" t="s">
        <v>153</v>
      </c>
      <c r="D236" s="183"/>
      <c r="E236" s="182"/>
      <c r="F236" s="162"/>
      <c r="G236" s="162"/>
      <c r="H236" s="162"/>
      <c r="I236" s="162"/>
      <c r="J236" s="162"/>
      <c r="K236" s="162"/>
      <c r="L236" s="162"/>
      <c r="M236" s="162"/>
      <c r="N236" s="162"/>
      <c r="O236" s="162"/>
      <c r="P236" s="162"/>
      <c r="Q236" s="162"/>
      <c r="R236" s="162"/>
      <c r="S236" s="162"/>
      <c r="T236" s="162"/>
      <c r="U236" s="162"/>
      <c r="V236" s="162"/>
      <c r="W236" s="162"/>
      <c r="X236" s="161"/>
      <c r="Y236" s="161"/>
      <c r="Z236" s="161"/>
      <c r="AA236" s="161"/>
      <c r="AB236" s="161"/>
      <c r="AC236" s="161"/>
      <c r="AD236" s="161"/>
      <c r="AE236" s="161"/>
      <c r="AF236" s="161"/>
      <c r="AG236" s="161" t="s">
        <v>130</v>
      </c>
      <c r="AH236" s="161">
        <v>0</v>
      </c>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row>
    <row r="237" spans="1:60" outlineLevel="1">
      <c r="A237" s="164"/>
      <c r="B237" s="163"/>
      <c r="C237" s="184" t="s">
        <v>152</v>
      </c>
      <c r="D237" s="183"/>
      <c r="E237" s="182">
        <v>14.82</v>
      </c>
      <c r="F237" s="162"/>
      <c r="G237" s="162"/>
      <c r="H237" s="162"/>
      <c r="I237" s="162"/>
      <c r="J237" s="162"/>
      <c r="K237" s="162"/>
      <c r="L237" s="162"/>
      <c r="M237" s="162"/>
      <c r="N237" s="162"/>
      <c r="O237" s="162"/>
      <c r="P237" s="162"/>
      <c r="Q237" s="162"/>
      <c r="R237" s="162"/>
      <c r="S237" s="162"/>
      <c r="T237" s="162"/>
      <c r="U237" s="162"/>
      <c r="V237" s="162"/>
      <c r="W237" s="162"/>
      <c r="X237" s="161"/>
      <c r="Y237" s="161"/>
      <c r="Z237" s="161"/>
      <c r="AA237" s="161"/>
      <c r="AB237" s="161"/>
      <c r="AC237" s="161"/>
      <c r="AD237" s="161"/>
      <c r="AE237" s="161"/>
      <c r="AF237" s="161"/>
      <c r="AG237" s="161" t="s">
        <v>130</v>
      </c>
      <c r="AH237" s="161">
        <v>0</v>
      </c>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row>
    <row r="238" spans="1:60" outlineLevel="1">
      <c r="A238" s="164"/>
      <c r="B238" s="163"/>
      <c r="C238" s="184" t="s">
        <v>151</v>
      </c>
      <c r="D238" s="183"/>
      <c r="E238" s="182">
        <v>46.035000000000004</v>
      </c>
      <c r="F238" s="162"/>
      <c r="G238" s="162"/>
      <c r="H238" s="162"/>
      <c r="I238" s="162"/>
      <c r="J238" s="162"/>
      <c r="K238" s="162"/>
      <c r="L238" s="162"/>
      <c r="M238" s="162"/>
      <c r="N238" s="162"/>
      <c r="O238" s="162"/>
      <c r="P238" s="162"/>
      <c r="Q238" s="162"/>
      <c r="R238" s="162"/>
      <c r="S238" s="162"/>
      <c r="T238" s="162"/>
      <c r="U238" s="162"/>
      <c r="V238" s="162"/>
      <c r="W238" s="162"/>
      <c r="X238" s="161"/>
      <c r="Y238" s="161"/>
      <c r="Z238" s="161"/>
      <c r="AA238" s="161"/>
      <c r="AB238" s="161"/>
      <c r="AC238" s="161"/>
      <c r="AD238" s="161"/>
      <c r="AE238" s="161"/>
      <c r="AF238" s="161"/>
      <c r="AG238" s="161" t="s">
        <v>130</v>
      </c>
      <c r="AH238" s="161">
        <v>0</v>
      </c>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row>
    <row r="239" spans="1:60" outlineLevel="1">
      <c r="A239" s="164"/>
      <c r="B239" s="163"/>
      <c r="C239" s="184" t="s">
        <v>150</v>
      </c>
      <c r="D239" s="183"/>
      <c r="E239" s="182">
        <v>3.10406</v>
      </c>
      <c r="F239" s="162"/>
      <c r="G239" s="162"/>
      <c r="H239" s="162"/>
      <c r="I239" s="162"/>
      <c r="J239" s="162"/>
      <c r="K239" s="162"/>
      <c r="L239" s="162"/>
      <c r="M239" s="162"/>
      <c r="N239" s="162"/>
      <c r="O239" s="162"/>
      <c r="P239" s="162"/>
      <c r="Q239" s="162"/>
      <c r="R239" s="162"/>
      <c r="S239" s="162"/>
      <c r="T239" s="162"/>
      <c r="U239" s="162"/>
      <c r="V239" s="162"/>
      <c r="W239" s="162"/>
      <c r="X239" s="161"/>
      <c r="Y239" s="161"/>
      <c r="Z239" s="161"/>
      <c r="AA239" s="161"/>
      <c r="AB239" s="161"/>
      <c r="AC239" s="161"/>
      <c r="AD239" s="161"/>
      <c r="AE239" s="161"/>
      <c r="AF239" s="161"/>
      <c r="AG239" s="161" t="s">
        <v>130</v>
      </c>
      <c r="AH239" s="161">
        <v>0</v>
      </c>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row>
    <row r="240" spans="1:60" outlineLevel="1">
      <c r="A240" s="164"/>
      <c r="B240" s="163"/>
      <c r="C240" s="187" t="s">
        <v>139</v>
      </c>
      <c r="D240" s="186"/>
      <c r="E240" s="185">
        <v>63.959060000000001</v>
      </c>
      <c r="F240" s="162"/>
      <c r="G240" s="162"/>
      <c r="H240" s="162"/>
      <c r="I240" s="162"/>
      <c r="J240" s="162"/>
      <c r="K240" s="162"/>
      <c r="L240" s="162"/>
      <c r="M240" s="162"/>
      <c r="N240" s="162"/>
      <c r="O240" s="162"/>
      <c r="P240" s="162"/>
      <c r="Q240" s="162"/>
      <c r="R240" s="162"/>
      <c r="S240" s="162"/>
      <c r="T240" s="162"/>
      <c r="U240" s="162"/>
      <c r="V240" s="162"/>
      <c r="W240" s="162"/>
      <c r="X240" s="161"/>
      <c r="Y240" s="161"/>
      <c r="Z240" s="161"/>
      <c r="AA240" s="161"/>
      <c r="AB240" s="161"/>
      <c r="AC240" s="161"/>
      <c r="AD240" s="161"/>
      <c r="AE240" s="161"/>
      <c r="AF240" s="161"/>
      <c r="AG240" s="161" t="s">
        <v>130</v>
      </c>
      <c r="AH240" s="161">
        <v>1</v>
      </c>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row>
    <row r="241" spans="1:60" outlineLevel="1">
      <c r="A241" s="164"/>
      <c r="B241" s="163"/>
      <c r="C241" s="184" t="s">
        <v>149</v>
      </c>
      <c r="D241" s="183"/>
      <c r="E241" s="182"/>
      <c r="F241" s="162"/>
      <c r="G241" s="162"/>
      <c r="H241" s="162"/>
      <c r="I241" s="162"/>
      <c r="J241" s="162"/>
      <c r="K241" s="162"/>
      <c r="L241" s="162"/>
      <c r="M241" s="162"/>
      <c r="N241" s="162"/>
      <c r="O241" s="162"/>
      <c r="P241" s="162"/>
      <c r="Q241" s="162"/>
      <c r="R241" s="162"/>
      <c r="S241" s="162"/>
      <c r="T241" s="162"/>
      <c r="U241" s="162"/>
      <c r="V241" s="162"/>
      <c r="W241" s="162"/>
      <c r="X241" s="161"/>
      <c r="Y241" s="161"/>
      <c r="Z241" s="161"/>
      <c r="AA241" s="161"/>
      <c r="AB241" s="161"/>
      <c r="AC241" s="161"/>
      <c r="AD241" s="161"/>
      <c r="AE241" s="161"/>
      <c r="AF241" s="161"/>
      <c r="AG241" s="161" t="s">
        <v>130</v>
      </c>
      <c r="AH241" s="161">
        <v>0</v>
      </c>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row>
    <row r="242" spans="1:60" outlineLevel="1">
      <c r="A242" s="164"/>
      <c r="B242" s="163"/>
      <c r="C242" s="184" t="s">
        <v>148</v>
      </c>
      <c r="D242" s="183"/>
      <c r="E242" s="182">
        <v>3.9200000000000004</v>
      </c>
      <c r="F242" s="162"/>
      <c r="G242" s="162"/>
      <c r="H242" s="162"/>
      <c r="I242" s="162"/>
      <c r="J242" s="162"/>
      <c r="K242" s="162"/>
      <c r="L242" s="162"/>
      <c r="M242" s="162"/>
      <c r="N242" s="162"/>
      <c r="O242" s="162"/>
      <c r="P242" s="162"/>
      <c r="Q242" s="162"/>
      <c r="R242" s="162"/>
      <c r="S242" s="162"/>
      <c r="T242" s="162"/>
      <c r="U242" s="162"/>
      <c r="V242" s="162"/>
      <c r="W242" s="162"/>
      <c r="X242" s="161"/>
      <c r="Y242" s="161"/>
      <c r="Z242" s="161"/>
      <c r="AA242" s="161"/>
      <c r="AB242" s="161"/>
      <c r="AC242" s="161"/>
      <c r="AD242" s="161"/>
      <c r="AE242" s="161"/>
      <c r="AF242" s="161"/>
      <c r="AG242" s="161" t="s">
        <v>130</v>
      </c>
      <c r="AH242" s="161">
        <v>0</v>
      </c>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row>
    <row r="243" spans="1:60" outlineLevel="1">
      <c r="A243" s="164"/>
      <c r="B243" s="163"/>
      <c r="C243" s="187" t="s">
        <v>139</v>
      </c>
      <c r="D243" s="186"/>
      <c r="E243" s="185">
        <v>3.9200000000000004</v>
      </c>
      <c r="F243" s="162"/>
      <c r="G243" s="162"/>
      <c r="H243" s="162"/>
      <c r="I243" s="162"/>
      <c r="J243" s="162"/>
      <c r="K243" s="162"/>
      <c r="L243" s="162"/>
      <c r="M243" s="162"/>
      <c r="N243" s="162"/>
      <c r="O243" s="162"/>
      <c r="P243" s="162"/>
      <c r="Q243" s="162"/>
      <c r="R243" s="162"/>
      <c r="S243" s="162"/>
      <c r="T243" s="162"/>
      <c r="U243" s="162"/>
      <c r="V243" s="162"/>
      <c r="W243" s="162"/>
      <c r="X243" s="161"/>
      <c r="Y243" s="161"/>
      <c r="Z243" s="161"/>
      <c r="AA243" s="161"/>
      <c r="AB243" s="161"/>
      <c r="AC243" s="161"/>
      <c r="AD243" s="161"/>
      <c r="AE243" s="161"/>
      <c r="AF243" s="161"/>
      <c r="AG243" s="161" t="s">
        <v>130</v>
      </c>
      <c r="AH243" s="161">
        <v>1</v>
      </c>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row>
    <row r="244" spans="1:60" outlineLevel="1">
      <c r="A244" s="164"/>
      <c r="B244" s="163"/>
      <c r="C244" s="461"/>
      <c r="D244" s="462"/>
      <c r="E244" s="462"/>
      <c r="F244" s="462"/>
      <c r="G244" s="462"/>
      <c r="H244" s="162"/>
      <c r="I244" s="162"/>
      <c r="J244" s="162"/>
      <c r="K244" s="162"/>
      <c r="L244" s="162"/>
      <c r="M244" s="162"/>
      <c r="N244" s="162"/>
      <c r="O244" s="162"/>
      <c r="P244" s="162"/>
      <c r="Q244" s="162"/>
      <c r="R244" s="162"/>
      <c r="S244" s="162"/>
      <c r="T244" s="162"/>
      <c r="U244" s="162"/>
      <c r="V244" s="162"/>
      <c r="W244" s="162"/>
      <c r="X244" s="161"/>
      <c r="Y244" s="161"/>
      <c r="Z244" s="161"/>
      <c r="AA244" s="161"/>
      <c r="AB244" s="161"/>
      <c r="AC244" s="161"/>
      <c r="AD244" s="161"/>
      <c r="AE244" s="161"/>
      <c r="AF244" s="161"/>
      <c r="AG244" s="161" t="s">
        <v>89</v>
      </c>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row>
    <row r="245" spans="1:60">
      <c r="A245" s="180" t="s">
        <v>109</v>
      </c>
      <c r="B245" s="179" t="s">
        <v>25</v>
      </c>
      <c r="C245" s="178" t="s">
        <v>24</v>
      </c>
      <c r="D245" s="177"/>
      <c r="E245" s="176"/>
      <c r="F245" s="175"/>
      <c r="G245" s="175">
        <f>SUMIF(AG246:AG259,"&lt;&gt;NOR",G246:G259)</f>
        <v>0</v>
      </c>
      <c r="H245" s="175"/>
      <c r="I245" s="175">
        <f>SUM(I246:I259)</f>
        <v>0</v>
      </c>
      <c r="J245" s="175"/>
      <c r="K245" s="175">
        <f>SUM(K246:K259)</f>
        <v>0</v>
      </c>
      <c r="L245" s="175"/>
      <c r="M245" s="175">
        <f>SUM(M246:M259)</f>
        <v>0</v>
      </c>
      <c r="N245" s="175"/>
      <c r="O245" s="175">
        <f>SUM(O246:O259)</f>
        <v>0.23</v>
      </c>
      <c r="P245" s="175"/>
      <c r="Q245" s="175">
        <f>SUM(Q246:Q259)</f>
        <v>0</v>
      </c>
      <c r="R245" s="175"/>
      <c r="S245" s="175"/>
      <c r="T245" s="174"/>
      <c r="U245" s="173"/>
      <c r="V245" s="173">
        <f>SUM(V246:V259)</f>
        <v>112.5</v>
      </c>
      <c r="W245" s="173"/>
      <c r="AG245" t="s">
        <v>108</v>
      </c>
    </row>
    <row r="246" spans="1:60" ht="22.5" outlineLevel="1">
      <c r="A246" s="172">
        <v>32</v>
      </c>
      <c r="B246" s="171" t="s">
        <v>147</v>
      </c>
      <c r="C246" s="170" t="s">
        <v>146</v>
      </c>
      <c r="D246" s="169" t="s">
        <v>136</v>
      </c>
      <c r="E246" s="168">
        <v>321.25878</v>
      </c>
      <c r="F246" s="167"/>
      <c r="G246" s="166">
        <f>ROUND(E246*F246,2)</f>
        <v>0</v>
      </c>
      <c r="H246" s="167"/>
      <c r="I246" s="166">
        <f>ROUND(E246*H246,2)</f>
        <v>0</v>
      </c>
      <c r="J246" s="167"/>
      <c r="K246" s="166">
        <f>ROUND(E246*J246,2)</f>
        <v>0</v>
      </c>
      <c r="L246" s="166">
        <v>21</v>
      </c>
      <c r="M246" s="166">
        <f>G246*(1+L246/100)</f>
        <v>0</v>
      </c>
      <c r="N246" s="166">
        <v>3.2000000000000003E-4</v>
      </c>
      <c r="O246" s="166">
        <f>ROUND(E246*N246,2)</f>
        <v>0.1</v>
      </c>
      <c r="P246" s="166">
        <v>0</v>
      </c>
      <c r="Q246" s="166">
        <f>ROUND(E246*P246,2)</f>
        <v>0</v>
      </c>
      <c r="R246" s="166" t="s">
        <v>135</v>
      </c>
      <c r="S246" s="166" t="s">
        <v>92</v>
      </c>
      <c r="T246" s="165" t="s">
        <v>92</v>
      </c>
      <c r="U246" s="162">
        <v>0.13440000000000002</v>
      </c>
      <c r="V246" s="162">
        <f>ROUND(E246*U246,2)</f>
        <v>43.18</v>
      </c>
      <c r="W246" s="162"/>
      <c r="X246" s="161"/>
      <c r="Y246" s="161"/>
      <c r="Z246" s="161"/>
      <c r="AA246" s="161"/>
      <c r="AB246" s="161"/>
      <c r="AC246" s="161"/>
      <c r="AD246" s="161"/>
      <c r="AE246" s="161"/>
      <c r="AF246" s="161"/>
      <c r="AG246" s="161" t="s">
        <v>134</v>
      </c>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row>
    <row r="247" spans="1:60" outlineLevel="1">
      <c r="A247" s="164"/>
      <c r="B247" s="163"/>
      <c r="C247" s="184" t="s">
        <v>145</v>
      </c>
      <c r="D247" s="183"/>
      <c r="E247" s="182"/>
      <c r="F247" s="162"/>
      <c r="G247" s="162"/>
      <c r="H247" s="162"/>
      <c r="I247" s="162"/>
      <c r="J247" s="162"/>
      <c r="K247" s="162"/>
      <c r="L247" s="162"/>
      <c r="M247" s="162"/>
      <c r="N247" s="162"/>
      <c r="O247" s="162"/>
      <c r="P247" s="162"/>
      <c r="Q247" s="162"/>
      <c r="R247" s="162"/>
      <c r="S247" s="162"/>
      <c r="T247" s="162"/>
      <c r="U247" s="162"/>
      <c r="V247" s="162"/>
      <c r="W247" s="162"/>
      <c r="X247" s="161"/>
      <c r="Y247" s="161"/>
      <c r="Z247" s="161"/>
      <c r="AA247" s="161"/>
      <c r="AB247" s="161"/>
      <c r="AC247" s="161"/>
      <c r="AD247" s="161"/>
      <c r="AE247" s="161"/>
      <c r="AF247" s="161"/>
      <c r="AG247" s="161" t="s">
        <v>130</v>
      </c>
      <c r="AH247" s="161">
        <v>0</v>
      </c>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row>
    <row r="248" spans="1:60" outlineLevel="1">
      <c r="A248" s="164"/>
      <c r="B248" s="163"/>
      <c r="C248" s="184" t="s">
        <v>144</v>
      </c>
      <c r="D248" s="183"/>
      <c r="E248" s="182">
        <v>3.75</v>
      </c>
      <c r="F248" s="162"/>
      <c r="G248" s="162"/>
      <c r="H248" s="162"/>
      <c r="I248" s="162"/>
      <c r="J248" s="162"/>
      <c r="K248" s="162"/>
      <c r="L248" s="162"/>
      <c r="M248" s="162"/>
      <c r="N248" s="162"/>
      <c r="O248" s="162"/>
      <c r="P248" s="162"/>
      <c r="Q248" s="162"/>
      <c r="R248" s="162"/>
      <c r="S248" s="162"/>
      <c r="T248" s="162"/>
      <c r="U248" s="162"/>
      <c r="V248" s="162"/>
      <c r="W248" s="162"/>
      <c r="X248" s="161"/>
      <c r="Y248" s="161"/>
      <c r="Z248" s="161"/>
      <c r="AA248" s="161"/>
      <c r="AB248" s="161"/>
      <c r="AC248" s="161"/>
      <c r="AD248" s="161"/>
      <c r="AE248" s="161"/>
      <c r="AF248" s="161"/>
      <c r="AG248" s="161" t="s">
        <v>130</v>
      </c>
      <c r="AH248" s="161">
        <v>0</v>
      </c>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row>
    <row r="249" spans="1:60" outlineLevel="1">
      <c r="A249" s="164"/>
      <c r="B249" s="163"/>
      <c r="C249" s="184" t="s">
        <v>143</v>
      </c>
      <c r="D249" s="183"/>
      <c r="E249" s="182"/>
      <c r="F249" s="162"/>
      <c r="G249" s="162"/>
      <c r="H249" s="162"/>
      <c r="I249" s="162"/>
      <c r="J249" s="162"/>
      <c r="K249" s="162"/>
      <c r="L249" s="162"/>
      <c r="M249" s="162"/>
      <c r="N249" s="162"/>
      <c r="O249" s="162"/>
      <c r="P249" s="162"/>
      <c r="Q249" s="162"/>
      <c r="R249" s="162"/>
      <c r="S249" s="162"/>
      <c r="T249" s="162"/>
      <c r="U249" s="162"/>
      <c r="V249" s="162"/>
      <c r="W249" s="162"/>
      <c r="X249" s="161"/>
      <c r="Y249" s="161"/>
      <c r="Z249" s="161"/>
      <c r="AA249" s="161"/>
      <c r="AB249" s="161"/>
      <c r="AC249" s="161"/>
      <c r="AD249" s="161"/>
      <c r="AE249" s="161"/>
      <c r="AF249" s="161"/>
      <c r="AG249" s="161" t="s">
        <v>130</v>
      </c>
      <c r="AH249" s="161">
        <v>0</v>
      </c>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row>
    <row r="250" spans="1:60" outlineLevel="1">
      <c r="A250" s="164"/>
      <c r="B250" s="163"/>
      <c r="C250" s="184" t="s">
        <v>142</v>
      </c>
      <c r="D250" s="183"/>
      <c r="E250" s="182">
        <v>75.866400000000013</v>
      </c>
      <c r="F250" s="162"/>
      <c r="G250" s="162"/>
      <c r="H250" s="162"/>
      <c r="I250" s="162"/>
      <c r="J250" s="162"/>
      <c r="K250" s="162"/>
      <c r="L250" s="162"/>
      <c r="M250" s="162"/>
      <c r="N250" s="162"/>
      <c r="O250" s="162"/>
      <c r="P250" s="162"/>
      <c r="Q250" s="162"/>
      <c r="R250" s="162"/>
      <c r="S250" s="162"/>
      <c r="T250" s="162"/>
      <c r="U250" s="162"/>
      <c r="V250" s="162"/>
      <c r="W250" s="162"/>
      <c r="X250" s="161"/>
      <c r="Y250" s="161"/>
      <c r="Z250" s="161"/>
      <c r="AA250" s="161"/>
      <c r="AB250" s="161"/>
      <c r="AC250" s="161"/>
      <c r="AD250" s="161"/>
      <c r="AE250" s="161"/>
      <c r="AF250" s="161"/>
      <c r="AG250" s="161" t="s">
        <v>130</v>
      </c>
      <c r="AH250" s="161">
        <v>0</v>
      </c>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row>
    <row r="251" spans="1:60" outlineLevel="1">
      <c r="A251" s="164"/>
      <c r="B251" s="163"/>
      <c r="C251" s="184" t="s">
        <v>141</v>
      </c>
      <c r="D251" s="183"/>
      <c r="E251" s="182">
        <v>164.54238000000001</v>
      </c>
      <c r="F251" s="162"/>
      <c r="G251" s="162"/>
      <c r="H251" s="162"/>
      <c r="I251" s="162"/>
      <c r="J251" s="162"/>
      <c r="K251" s="162"/>
      <c r="L251" s="162"/>
      <c r="M251" s="162"/>
      <c r="N251" s="162"/>
      <c r="O251" s="162"/>
      <c r="P251" s="162"/>
      <c r="Q251" s="162"/>
      <c r="R251" s="162"/>
      <c r="S251" s="162"/>
      <c r="T251" s="162"/>
      <c r="U251" s="162"/>
      <c r="V251" s="162"/>
      <c r="W251" s="162"/>
      <c r="X251" s="161"/>
      <c r="Y251" s="161"/>
      <c r="Z251" s="161"/>
      <c r="AA251" s="161"/>
      <c r="AB251" s="161"/>
      <c r="AC251" s="161"/>
      <c r="AD251" s="161"/>
      <c r="AE251" s="161"/>
      <c r="AF251" s="161"/>
      <c r="AG251" s="161" t="s">
        <v>130</v>
      </c>
      <c r="AH251" s="161">
        <v>0</v>
      </c>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row>
    <row r="252" spans="1:60" outlineLevel="1">
      <c r="A252" s="164"/>
      <c r="B252" s="163"/>
      <c r="C252" s="184" t="s">
        <v>140</v>
      </c>
      <c r="D252" s="183"/>
      <c r="E252" s="182">
        <v>77.100000000000009</v>
      </c>
      <c r="F252" s="162"/>
      <c r="G252" s="162"/>
      <c r="H252" s="162"/>
      <c r="I252" s="162"/>
      <c r="J252" s="162"/>
      <c r="K252" s="162"/>
      <c r="L252" s="162"/>
      <c r="M252" s="162"/>
      <c r="N252" s="162"/>
      <c r="O252" s="162"/>
      <c r="P252" s="162"/>
      <c r="Q252" s="162"/>
      <c r="R252" s="162"/>
      <c r="S252" s="162"/>
      <c r="T252" s="162"/>
      <c r="U252" s="162"/>
      <c r="V252" s="162"/>
      <c r="W252" s="162"/>
      <c r="X252" s="161"/>
      <c r="Y252" s="161"/>
      <c r="Z252" s="161"/>
      <c r="AA252" s="161"/>
      <c r="AB252" s="161"/>
      <c r="AC252" s="161"/>
      <c r="AD252" s="161"/>
      <c r="AE252" s="161"/>
      <c r="AF252" s="161"/>
      <c r="AG252" s="161" t="s">
        <v>130</v>
      </c>
      <c r="AH252" s="161">
        <v>0</v>
      </c>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row>
    <row r="253" spans="1:60" outlineLevel="1">
      <c r="A253" s="164"/>
      <c r="B253" s="163"/>
      <c r="C253" s="187" t="s">
        <v>139</v>
      </c>
      <c r="D253" s="186"/>
      <c r="E253" s="185">
        <v>321.25878</v>
      </c>
      <c r="F253" s="162"/>
      <c r="G253" s="162"/>
      <c r="H253" s="162"/>
      <c r="I253" s="162"/>
      <c r="J253" s="162"/>
      <c r="K253" s="162"/>
      <c r="L253" s="162"/>
      <c r="M253" s="162"/>
      <c r="N253" s="162"/>
      <c r="O253" s="162"/>
      <c r="P253" s="162"/>
      <c r="Q253" s="162"/>
      <c r="R253" s="162"/>
      <c r="S253" s="162"/>
      <c r="T253" s="162"/>
      <c r="U253" s="162"/>
      <c r="V253" s="162"/>
      <c r="W253" s="162"/>
      <c r="X253" s="161"/>
      <c r="Y253" s="161"/>
      <c r="Z253" s="161"/>
      <c r="AA253" s="161"/>
      <c r="AB253" s="161"/>
      <c r="AC253" s="161"/>
      <c r="AD253" s="161"/>
      <c r="AE253" s="161"/>
      <c r="AF253" s="161"/>
      <c r="AG253" s="161" t="s">
        <v>130</v>
      </c>
      <c r="AH253" s="161">
        <v>1</v>
      </c>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row>
    <row r="254" spans="1:60" outlineLevel="1">
      <c r="A254" s="164"/>
      <c r="B254" s="163"/>
      <c r="C254" s="461"/>
      <c r="D254" s="462"/>
      <c r="E254" s="462"/>
      <c r="F254" s="462"/>
      <c r="G254" s="462"/>
      <c r="H254" s="162"/>
      <c r="I254" s="162"/>
      <c r="J254" s="162"/>
      <c r="K254" s="162"/>
      <c r="L254" s="162"/>
      <c r="M254" s="162"/>
      <c r="N254" s="162"/>
      <c r="O254" s="162"/>
      <c r="P254" s="162"/>
      <c r="Q254" s="162"/>
      <c r="R254" s="162"/>
      <c r="S254" s="162"/>
      <c r="T254" s="162"/>
      <c r="U254" s="162"/>
      <c r="V254" s="162"/>
      <c r="W254" s="162"/>
      <c r="X254" s="161"/>
      <c r="Y254" s="161"/>
      <c r="Z254" s="161"/>
      <c r="AA254" s="161"/>
      <c r="AB254" s="161"/>
      <c r="AC254" s="161"/>
      <c r="AD254" s="161"/>
      <c r="AE254" s="161"/>
      <c r="AF254" s="161"/>
      <c r="AG254" s="161" t="s">
        <v>89</v>
      </c>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row>
    <row r="255" spans="1:60" ht="33.75" outlineLevel="1">
      <c r="A255" s="172">
        <v>33</v>
      </c>
      <c r="B255" s="171" t="s">
        <v>138</v>
      </c>
      <c r="C255" s="170" t="s">
        <v>137</v>
      </c>
      <c r="D255" s="169" t="s">
        <v>136</v>
      </c>
      <c r="E255" s="168">
        <v>650</v>
      </c>
      <c r="F255" s="167"/>
      <c r="G255" s="166">
        <f>ROUND(E255*F255,2)</f>
        <v>0</v>
      </c>
      <c r="H255" s="167"/>
      <c r="I255" s="166">
        <f>ROUND(E255*H255,2)</f>
        <v>0</v>
      </c>
      <c r="J255" s="167"/>
      <c r="K255" s="166">
        <f>ROUND(E255*J255,2)</f>
        <v>0</v>
      </c>
      <c r="L255" s="166">
        <v>21</v>
      </c>
      <c r="M255" s="166">
        <f>G255*(1+L255/100)</f>
        <v>0</v>
      </c>
      <c r="N255" s="166">
        <v>2.0000000000000001E-4</v>
      </c>
      <c r="O255" s="166">
        <f>ROUND(E255*N255,2)</f>
        <v>0.13</v>
      </c>
      <c r="P255" s="166">
        <v>0</v>
      </c>
      <c r="Q255" s="166">
        <f>ROUND(E255*P255,2)</f>
        <v>0</v>
      </c>
      <c r="R255" s="166" t="s">
        <v>135</v>
      </c>
      <c r="S255" s="166" t="s">
        <v>92</v>
      </c>
      <c r="T255" s="165" t="s">
        <v>92</v>
      </c>
      <c r="U255" s="162">
        <v>0.10665000000000001</v>
      </c>
      <c r="V255" s="162">
        <f>ROUND(E255*U255,2)</f>
        <v>69.319999999999993</v>
      </c>
      <c r="W255" s="162"/>
      <c r="X255" s="161"/>
      <c r="Y255" s="161"/>
      <c r="Z255" s="161"/>
      <c r="AA255" s="161"/>
      <c r="AB255" s="161"/>
      <c r="AC255" s="161"/>
      <c r="AD255" s="161"/>
      <c r="AE255" s="161"/>
      <c r="AF255" s="161"/>
      <c r="AG255" s="161" t="s">
        <v>134</v>
      </c>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row>
    <row r="256" spans="1:60" outlineLevel="1">
      <c r="A256" s="164"/>
      <c r="B256" s="163"/>
      <c r="C256" s="184" t="s">
        <v>133</v>
      </c>
      <c r="D256" s="183"/>
      <c r="E256" s="182"/>
      <c r="F256" s="162"/>
      <c r="G256" s="162"/>
      <c r="H256" s="162"/>
      <c r="I256" s="162"/>
      <c r="J256" s="162"/>
      <c r="K256" s="162"/>
      <c r="L256" s="162"/>
      <c r="M256" s="162"/>
      <c r="N256" s="162"/>
      <c r="O256" s="162"/>
      <c r="P256" s="162"/>
      <c r="Q256" s="162"/>
      <c r="R256" s="162"/>
      <c r="S256" s="162"/>
      <c r="T256" s="162"/>
      <c r="U256" s="162"/>
      <c r="V256" s="162"/>
      <c r="W256" s="162"/>
      <c r="X256" s="161"/>
      <c r="Y256" s="161"/>
      <c r="Z256" s="161"/>
      <c r="AA256" s="161"/>
      <c r="AB256" s="161"/>
      <c r="AC256" s="161"/>
      <c r="AD256" s="161"/>
      <c r="AE256" s="161"/>
      <c r="AF256" s="161"/>
      <c r="AG256" s="161" t="s">
        <v>130</v>
      </c>
      <c r="AH256" s="161">
        <v>0</v>
      </c>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row>
    <row r="257" spans="1:60" outlineLevel="1">
      <c r="A257" s="164"/>
      <c r="B257" s="163"/>
      <c r="C257" s="184" t="s">
        <v>132</v>
      </c>
      <c r="D257" s="183"/>
      <c r="E257" s="182">
        <v>200</v>
      </c>
      <c r="F257" s="162"/>
      <c r="G257" s="162"/>
      <c r="H257" s="162"/>
      <c r="I257" s="162"/>
      <c r="J257" s="162"/>
      <c r="K257" s="162"/>
      <c r="L257" s="162"/>
      <c r="M257" s="162"/>
      <c r="N257" s="162"/>
      <c r="O257" s="162"/>
      <c r="P257" s="162"/>
      <c r="Q257" s="162"/>
      <c r="R257" s="162"/>
      <c r="S257" s="162"/>
      <c r="T257" s="162"/>
      <c r="U257" s="162"/>
      <c r="V257" s="162"/>
      <c r="W257" s="162"/>
      <c r="X257" s="161"/>
      <c r="Y257" s="161"/>
      <c r="Z257" s="161"/>
      <c r="AA257" s="161"/>
      <c r="AB257" s="161"/>
      <c r="AC257" s="161"/>
      <c r="AD257" s="161"/>
      <c r="AE257" s="161"/>
      <c r="AF257" s="161"/>
      <c r="AG257" s="161" t="s">
        <v>130</v>
      </c>
      <c r="AH257" s="161">
        <v>0</v>
      </c>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row>
    <row r="258" spans="1:60" outlineLevel="1">
      <c r="A258" s="164"/>
      <c r="B258" s="163"/>
      <c r="C258" s="184" t="s">
        <v>131</v>
      </c>
      <c r="D258" s="183"/>
      <c r="E258" s="182">
        <v>450</v>
      </c>
      <c r="F258" s="162"/>
      <c r="G258" s="162"/>
      <c r="H258" s="162"/>
      <c r="I258" s="162"/>
      <c r="J258" s="162"/>
      <c r="K258" s="162"/>
      <c r="L258" s="162"/>
      <c r="M258" s="162"/>
      <c r="N258" s="162"/>
      <c r="O258" s="162"/>
      <c r="P258" s="162"/>
      <c r="Q258" s="162"/>
      <c r="R258" s="162"/>
      <c r="S258" s="162"/>
      <c r="T258" s="162"/>
      <c r="U258" s="162"/>
      <c r="V258" s="162"/>
      <c r="W258" s="162"/>
      <c r="X258" s="161"/>
      <c r="Y258" s="161"/>
      <c r="Z258" s="161"/>
      <c r="AA258" s="161"/>
      <c r="AB258" s="161"/>
      <c r="AC258" s="161"/>
      <c r="AD258" s="161"/>
      <c r="AE258" s="161"/>
      <c r="AF258" s="161"/>
      <c r="AG258" s="161" t="s">
        <v>130</v>
      </c>
      <c r="AH258" s="161">
        <v>0</v>
      </c>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row>
    <row r="259" spans="1:60" outlineLevel="1">
      <c r="A259" s="164"/>
      <c r="B259" s="163"/>
      <c r="C259" s="461"/>
      <c r="D259" s="462"/>
      <c r="E259" s="462"/>
      <c r="F259" s="462"/>
      <c r="G259" s="462"/>
      <c r="H259" s="162"/>
      <c r="I259" s="162"/>
      <c r="J259" s="162"/>
      <c r="K259" s="162"/>
      <c r="L259" s="162"/>
      <c r="M259" s="162"/>
      <c r="N259" s="162"/>
      <c r="O259" s="162"/>
      <c r="P259" s="162"/>
      <c r="Q259" s="162"/>
      <c r="R259" s="162"/>
      <c r="S259" s="162"/>
      <c r="T259" s="162"/>
      <c r="U259" s="162"/>
      <c r="V259" s="162"/>
      <c r="W259" s="162"/>
      <c r="X259" s="161"/>
      <c r="Y259" s="161"/>
      <c r="Z259" s="161"/>
      <c r="AA259" s="161"/>
      <c r="AB259" s="161"/>
      <c r="AC259" s="161"/>
      <c r="AD259" s="161"/>
      <c r="AE259" s="161"/>
      <c r="AF259" s="161"/>
      <c r="AG259" s="161" t="s">
        <v>89</v>
      </c>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row>
    <row r="260" spans="1:60">
      <c r="A260" s="180" t="s">
        <v>109</v>
      </c>
      <c r="B260" s="179" t="s">
        <v>22</v>
      </c>
      <c r="C260" s="178" t="s">
        <v>21</v>
      </c>
      <c r="D260" s="177"/>
      <c r="E260" s="176"/>
      <c r="F260" s="175"/>
      <c r="G260" s="175">
        <f>SUMIF(AG261:AG275,"&lt;&gt;NOR",G261:G275)</f>
        <v>0</v>
      </c>
      <c r="H260" s="175"/>
      <c r="I260" s="175">
        <f>SUM(I261:I275)</f>
        <v>0</v>
      </c>
      <c r="J260" s="175"/>
      <c r="K260" s="175">
        <f>SUM(K261:K275)</f>
        <v>0</v>
      </c>
      <c r="L260" s="175"/>
      <c r="M260" s="175">
        <f>SUM(M261:M275)</f>
        <v>0</v>
      </c>
      <c r="N260" s="175"/>
      <c r="O260" s="175">
        <f>SUM(O261:O275)</f>
        <v>0</v>
      </c>
      <c r="P260" s="175"/>
      <c r="Q260" s="175">
        <f>SUM(Q261:Q275)</f>
        <v>0</v>
      </c>
      <c r="R260" s="175"/>
      <c r="S260" s="175"/>
      <c r="T260" s="174"/>
      <c r="U260" s="173"/>
      <c r="V260" s="173">
        <f>SUM(V261:V275)</f>
        <v>15.299999999999999</v>
      </c>
      <c r="W260" s="173"/>
      <c r="AG260" t="s">
        <v>108</v>
      </c>
    </row>
    <row r="261" spans="1:60" ht="22.5" outlineLevel="1">
      <c r="A261" s="172">
        <v>34</v>
      </c>
      <c r="B261" s="171" t="s">
        <v>129</v>
      </c>
      <c r="C261" s="170" t="s">
        <v>128</v>
      </c>
      <c r="D261" s="169" t="s">
        <v>112</v>
      </c>
      <c r="E261" s="168">
        <v>1.3910800000000001</v>
      </c>
      <c r="F261" s="167"/>
      <c r="G261" s="166">
        <f>ROUND(E261*F261,2)</f>
        <v>0</v>
      </c>
      <c r="H261" s="167"/>
      <c r="I261" s="166">
        <f>ROUND(E261*H261,2)</f>
        <v>0</v>
      </c>
      <c r="J261" s="167"/>
      <c r="K261" s="166">
        <f>ROUND(E261*J261,2)</f>
        <v>0</v>
      </c>
      <c r="L261" s="166">
        <v>21</v>
      </c>
      <c r="M261" s="166">
        <f>G261*(1+L261/100)</f>
        <v>0</v>
      </c>
      <c r="N261" s="166">
        <v>0</v>
      </c>
      <c r="O261" s="166">
        <f>ROUND(E261*N261,2)</f>
        <v>0</v>
      </c>
      <c r="P261" s="166">
        <v>0</v>
      </c>
      <c r="Q261" s="166">
        <f>ROUND(E261*P261,2)</f>
        <v>0</v>
      </c>
      <c r="R261" s="166" t="s">
        <v>111</v>
      </c>
      <c r="S261" s="166" t="s">
        <v>92</v>
      </c>
      <c r="T261" s="165" t="s">
        <v>92</v>
      </c>
      <c r="U261" s="162">
        <v>2.0670000000000002</v>
      </c>
      <c r="V261" s="162">
        <f>ROUND(E261*U261,2)</f>
        <v>2.88</v>
      </c>
      <c r="W261" s="162"/>
      <c r="X261" s="161"/>
      <c r="Y261" s="161"/>
      <c r="Z261" s="161"/>
      <c r="AA261" s="161"/>
      <c r="AB261" s="161"/>
      <c r="AC261" s="161"/>
      <c r="AD261" s="161"/>
      <c r="AE261" s="161"/>
      <c r="AF261" s="161"/>
      <c r="AG261" s="161" t="s">
        <v>110</v>
      </c>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row>
    <row r="262" spans="1:60" outlineLevel="1">
      <c r="A262" s="164"/>
      <c r="B262" s="163"/>
      <c r="C262" s="476"/>
      <c r="D262" s="477"/>
      <c r="E262" s="477"/>
      <c r="F262" s="477"/>
      <c r="G262" s="477"/>
      <c r="H262" s="162"/>
      <c r="I262" s="162"/>
      <c r="J262" s="162"/>
      <c r="K262" s="162"/>
      <c r="L262" s="162"/>
      <c r="M262" s="162"/>
      <c r="N262" s="162"/>
      <c r="O262" s="162"/>
      <c r="P262" s="162"/>
      <c r="Q262" s="162"/>
      <c r="R262" s="162"/>
      <c r="S262" s="162"/>
      <c r="T262" s="162"/>
      <c r="U262" s="162"/>
      <c r="V262" s="162"/>
      <c r="W262" s="162"/>
      <c r="X262" s="161"/>
      <c r="Y262" s="161"/>
      <c r="Z262" s="161"/>
      <c r="AA262" s="161"/>
      <c r="AB262" s="161"/>
      <c r="AC262" s="161"/>
      <c r="AD262" s="161"/>
      <c r="AE262" s="161"/>
      <c r="AF262" s="161"/>
      <c r="AG262" s="161" t="s">
        <v>89</v>
      </c>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row>
    <row r="263" spans="1:60" ht="22.5" outlineLevel="1">
      <c r="A263" s="172">
        <v>35</v>
      </c>
      <c r="B263" s="171" t="s">
        <v>127</v>
      </c>
      <c r="C263" s="170" t="s">
        <v>126</v>
      </c>
      <c r="D263" s="169" t="s">
        <v>112</v>
      </c>
      <c r="E263" s="168">
        <v>4.6369400000000001</v>
      </c>
      <c r="F263" s="167"/>
      <c r="G263" s="166">
        <f>ROUND(E263*F263,2)</f>
        <v>0</v>
      </c>
      <c r="H263" s="167"/>
      <c r="I263" s="166">
        <f>ROUND(E263*H263,2)</f>
        <v>0</v>
      </c>
      <c r="J263" s="167"/>
      <c r="K263" s="166">
        <f>ROUND(E263*J263,2)</f>
        <v>0</v>
      </c>
      <c r="L263" s="166">
        <v>21</v>
      </c>
      <c r="M263" s="166">
        <f>G263*(1+L263/100)</f>
        <v>0</v>
      </c>
      <c r="N263" s="166">
        <v>0</v>
      </c>
      <c r="O263" s="166">
        <f>ROUND(E263*N263,2)</f>
        <v>0</v>
      </c>
      <c r="P263" s="166">
        <v>0</v>
      </c>
      <c r="Q263" s="166">
        <f>ROUND(E263*P263,2)</f>
        <v>0</v>
      </c>
      <c r="R263" s="166" t="s">
        <v>125</v>
      </c>
      <c r="S263" s="166" t="s">
        <v>92</v>
      </c>
      <c r="T263" s="165" t="s">
        <v>92</v>
      </c>
      <c r="U263" s="162">
        <v>1.1400000000000001</v>
      </c>
      <c r="V263" s="162">
        <f>ROUND(E263*U263,2)</f>
        <v>5.29</v>
      </c>
      <c r="W263" s="162"/>
      <c r="X263" s="161"/>
      <c r="Y263" s="161"/>
      <c r="Z263" s="161"/>
      <c r="AA263" s="161"/>
      <c r="AB263" s="161"/>
      <c r="AC263" s="161"/>
      <c r="AD263" s="161"/>
      <c r="AE263" s="161"/>
      <c r="AF263" s="161"/>
      <c r="AG263" s="161" t="s">
        <v>110</v>
      </c>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row>
    <row r="264" spans="1:60" ht="22.5" outlineLevel="1">
      <c r="A264" s="164"/>
      <c r="B264" s="163"/>
      <c r="C264" s="463" t="s">
        <v>124</v>
      </c>
      <c r="D264" s="464"/>
      <c r="E264" s="464"/>
      <c r="F264" s="464"/>
      <c r="G264" s="464"/>
      <c r="H264" s="162"/>
      <c r="I264" s="162"/>
      <c r="J264" s="162"/>
      <c r="K264" s="162"/>
      <c r="L264" s="162"/>
      <c r="M264" s="162"/>
      <c r="N264" s="162"/>
      <c r="O264" s="162"/>
      <c r="P264" s="162"/>
      <c r="Q264" s="162"/>
      <c r="R264" s="162"/>
      <c r="S264" s="162"/>
      <c r="T264" s="162"/>
      <c r="U264" s="162"/>
      <c r="V264" s="162"/>
      <c r="W264" s="162"/>
      <c r="X264" s="161"/>
      <c r="Y264" s="161"/>
      <c r="Z264" s="161"/>
      <c r="AA264" s="161"/>
      <c r="AB264" s="161"/>
      <c r="AC264" s="161"/>
      <c r="AD264" s="161"/>
      <c r="AE264" s="161"/>
      <c r="AF264" s="161"/>
      <c r="AG264" s="161" t="s">
        <v>123</v>
      </c>
      <c r="AH264" s="161"/>
      <c r="AI264" s="161"/>
      <c r="AJ264" s="161"/>
      <c r="AK264" s="161"/>
      <c r="AL264" s="161"/>
      <c r="AM264" s="161"/>
      <c r="AN264" s="161"/>
      <c r="AO264" s="161"/>
      <c r="AP264" s="161"/>
      <c r="AQ264" s="161"/>
      <c r="AR264" s="161"/>
      <c r="AS264" s="161"/>
      <c r="AT264" s="161"/>
      <c r="AU264" s="161"/>
      <c r="AV264" s="161"/>
      <c r="AW264" s="161"/>
      <c r="AX264" s="161"/>
      <c r="AY264" s="161"/>
      <c r="AZ264" s="161"/>
      <c r="BA264" s="181" t="str">
        <f>C264</f>
        <v>vybouraných hmot se složením a hrubým urovnáním nebo přeložením na jiný dopravní prostředek, nebo nakládání na dopravní prostředek pro vodorovnou dopravu,</v>
      </c>
      <c r="BB264" s="161"/>
      <c r="BC264" s="161"/>
      <c r="BD264" s="161"/>
      <c r="BE264" s="161"/>
      <c r="BF264" s="161"/>
      <c r="BG264" s="161"/>
      <c r="BH264" s="161"/>
    </row>
    <row r="265" spans="1:60" outlineLevel="1">
      <c r="A265" s="164"/>
      <c r="B265" s="163"/>
      <c r="C265" s="461"/>
      <c r="D265" s="462"/>
      <c r="E265" s="462"/>
      <c r="F265" s="462"/>
      <c r="G265" s="462"/>
      <c r="H265" s="162"/>
      <c r="I265" s="162"/>
      <c r="J265" s="162"/>
      <c r="K265" s="162"/>
      <c r="L265" s="162"/>
      <c r="M265" s="162"/>
      <c r="N265" s="162"/>
      <c r="O265" s="162"/>
      <c r="P265" s="162"/>
      <c r="Q265" s="162"/>
      <c r="R265" s="162"/>
      <c r="S265" s="162"/>
      <c r="T265" s="162"/>
      <c r="U265" s="162"/>
      <c r="V265" s="162"/>
      <c r="W265" s="162"/>
      <c r="X265" s="161"/>
      <c r="Y265" s="161"/>
      <c r="Z265" s="161"/>
      <c r="AA265" s="161"/>
      <c r="AB265" s="161"/>
      <c r="AC265" s="161"/>
      <c r="AD265" s="161"/>
      <c r="AE265" s="161"/>
      <c r="AF265" s="161"/>
      <c r="AG265" s="161" t="s">
        <v>89</v>
      </c>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row>
    <row r="266" spans="1:60" outlineLevel="1">
      <c r="A266" s="172">
        <v>36</v>
      </c>
      <c r="B266" s="171" t="s">
        <v>122</v>
      </c>
      <c r="C266" s="170" t="s">
        <v>121</v>
      </c>
      <c r="D266" s="169" t="s">
        <v>112</v>
      </c>
      <c r="E266" s="168">
        <v>4.6369400000000001</v>
      </c>
      <c r="F266" s="167"/>
      <c r="G266" s="166">
        <f>ROUND(E266*F266,2)</f>
        <v>0</v>
      </c>
      <c r="H266" s="167"/>
      <c r="I266" s="166">
        <f>ROUND(E266*H266,2)</f>
        <v>0</v>
      </c>
      <c r="J266" s="167"/>
      <c r="K266" s="166">
        <f>ROUND(E266*J266,2)</f>
        <v>0</v>
      </c>
      <c r="L266" s="166">
        <v>21</v>
      </c>
      <c r="M266" s="166">
        <f>G266*(1+L266/100)</f>
        <v>0</v>
      </c>
      <c r="N266" s="166">
        <v>0</v>
      </c>
      <c r="O266" s="166">
        <f>ROUND(E266*N266,2)</f>
        <v>0</v>
      </c>
      <c r="P266" s="166">
        <v>0</v>
      </c>
      <c r="Q266" s="166">
        <f>ROUND(E266*P266,2)</f>
        <v>0</v>
      </c>
      <c r="R266" s="166" t="s">
        <v>111</v>
      </c>
      <c r="S266" s="166" t="s">
        <v>92</v>
      </c>
      <c r="T266" s="165" t="s">
        <v>92</v>
      </c>
      <c r="U266" s="162">
        <v>0.49000000000000005</v>
      </c>
      <c r="V266" s="162">
        <f>ROUND(E266*U266,2)</f>
        <v>2.27</v>
      </c>
      <c r="W266" s="162"/>
      <c r="X266" s="161"/>
      <c r="Y266" s="161"/>
      <c r="Z266" s="161"/>
      <c r="AA266" s="161"/>
      <c r="AB266" s="161"/>
      <c r="AC266" s="161"/>
      <c r="AD266" s="161"/>
      <c r="AE266" s="161"/>
      <c r="AF266" s="161"/>
      <c r="AG266" s="161" t="s">
        <v>110</v>
      </c>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row>
    <row r="267" spans="1:60" outlineLevel="1">
      <c r="A267" s="164"/>
      <c r="B267" s="163"/>
      <c r="C267" s="476"/>
      <c r="D267" s="477"/>
      <c r="E267" s="477"/>
      <c r="F267" s="477"/>
      <c r="G267" s="477"/>
      <c r="H267" s="162"/>
      <c r="I267" s="162"/>
      <c r="J267" s="162"/>
      <c r="K267" s="162"/>
      <c r="L267" s="162"/>
      <c r="M267" s="162"/>
      <c r="N267" s="162"/>
      <c r="O267" s="162"/>
      <c r="P267" s="162"/>
      <c r="Q267" s="162"/>
      <c r="R267" s="162"/>
      <c r="S267" s="162"/>
      <c r="T267" s="162"/>
      <c r="U267" s="162"/>
      <c r="V267" s="162"/>
      <c r="W267" s="162"/>
      <c r="X267" s="161"/>
      <c r="Y267" s="161"/>
      <c r="Z267" s="161"/>
      <c r="AA267" s="161"/>
      <c r="AB267" s="161"/>
      <c r="AC267" s="161"/>
      <c r="AD267" s="161"/>
      <c r="AE267" s="161"/>
      <c r="AF267" s="161"/>
      <c r="AG267" s="161" t="s">
        <v>89</v>
      </c>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row>
    <row r="268" spans="1:60" outlineLevel="1">
      <c r="A268" s="172">
        <v>37</v>
      </c>
      <c r="B268" s="171" t="s">
        <v>120</v>
      </c>
      <c r="C268" s="170" t="s">
        <v>119</v>
      </c>
      <c r="D268" s="169" t="s">
        <v>112</v>
      </c>
      <c r="E268" s="168">
        <v>51.006330000000005</v>
      </c>
      <c r="F268" s="167"/>
      <c r="G268" s="166">
        <f>ROUND(E268*F268,2)</f>
        <v>0</v>
      </c>
      <c r="H268" s="167"/>
      <c r="I268" s="166">
        <f>ROUND(E268*H268,2)</f>
        <v>0</v>
      </c>
      <c r="J268" s="167"/>
      <c r="K268" s="166">
        <f>ROUND(E268*J268,2)</f>
        <v>0</v>
      </c>
      <c r="L268" s="166">
        <v>21</v>
      </c>
      <c r="M268" s="166">
        <f>G268*(1+L268/100)</f>
        <v>0</v>
      </c>
      <c r="N268" s="166">
        <v>0</v>
      </c>
      <c r="O268" s="166">
        <f>ROUND(E268*N268,2)</f>
        <v>0</v>
      </c>
      <c r="P268" s="166">
        <v>0</v>
      </c>
      <c r="Q268" s="166">
        <f>ROUND(E268*P268,2)</f>
        <v>0</v>
      </c>
      <c r="R268" s="166" t="s">
        <v>111</v>
      </c>
      <c r="S268" s="166" t="s">
        <v>92</v>
      </c>
      <c r="T268" s="165" t="s">
        <v>92</v>
      </c>
      <c r="U268" s="162">
        <v>0</v>
      </c>
      <c r="V268" s="162">
        <f>ROUND(E268*U268,2)</f>
        <v>0</v>
      </c>
      <c r="W268" s="162"/>
      <c r="X268" s="161"/>
      <c r="Y268" s="161"/>
      <c r="Z268" s="161"/>
      <c r="AA268" s="161"/>
      <c r="AB268" s="161"/>
      <c r="AC268" s="161"/>
      <c r="AD268" s="161"/>
      <c r="AE268" s="161"/>
      <c r="AF268" s="161"/>
      <c r="AG268" s="161" t="s">
        <v>110</v>
      </c>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row>
    <row r="269" spans="1:60" outlineLevel="1">
      <c r="A269" s="164"/>
      <c r="B269" s="163"/>
      <c r="C269" s="476"/>
      <c r="D269" s="477"/>
      <c r="E269" s="477"/>
      <c r="F269" s="477"/>
      <c r="G269" s="477"/>
      <c r="H269" s="162"/>
      <c r="I269" s="162"/>
      <c r="J269" s="162"/>
      <c r="K269" s="162"/>
      <c r="L269" s="162"/>
      <c r="M269" s="162"/>
      <c r="N269" s="162"/>
      <c r="O269" s="162"/>
      <c r="P269" s="162"/>
      <c r="Q269" s="162"/>
      <c r="R269" s="162"/>
      <c r="S269" s="162"/>
      <c r="T269" s="162"/>
      <c r="U269" s="162"/>
      <c r="V269" s="162"/>
      <c r="W269" s="162"/>
      <c r="X269" s="161"/>
      <c r="Y269" s="161"/>
      <c r="Z269" s="161"/>
      <c r="AA269" s="161"/>
      <c r="AB269" s="161"/>
      <c r="AC269" s="161"/>
      <c r="AD269" s="161"/>
      <c r="AE269" s="161"/>
      <c r="AF269" s="161"/>
      <c r="AG269" s="161" t="s">
        <v>89</v>
      </c>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row>
    <row r="270" spans="1:60" outlineLevel="1">
      <c r="A270" s="172">
        <v>38</v>
      </c>
      <c r="B270" s="171" t="s">
        <v>118</v>
      </c>
      <c r="C270" s="170" t="s">
        <v>117</v>
      </c>
      <c r="D270" s="169" t="s">
        <v>112</v>
      </c>
      <c r="E270" s="168">
        <v>4.6369400000000001</v>
      </c>
      <c r="F270" s="167"/>
      <c r="G270" s="166">
        <f>ROUND(E270*F270,2)</f>
        <v>0</v>
      </c>
      <c r="H270" s="167"/>
      <c r="I270" s="166">
        <f>ROUND(E270*H270,2)</f>
        <v>0</v>
      </c>
      <c r="J270" s="167"/>
      <c r="K270" s="166">
        <f>ROUND(E270*J270,2)</f>
        <v>0</v>
      </c>
      <c r="L270" s="166">
        <v>21</v>
      </c>
      <c r="M270" s="166">
        <f>G270*(1+L270/100)</f>
        <v>0</v>
      </c>
      <c r="N270" s="166">
        <v>0</v>
      </c>
      <c r="O270" s="166">
        <f>ROUND(E270*N270,2)</f>
        <v>0</v>
      </c>
      <c r="P270" s="166">
        <v>0</v>
      </c>
      <c r="Q270" s="166">
        <f>ROUND(E270*P270,2)</f>
        <v>0</v>
      </c>
      <c r="R270" s="166" t="s">
        <v>111</v>
      </c>
      <c r="S270" s="166" t="s">
        <v>92</v>
      </c>
      <c r="T270" s="165" t="s">
        <v>92</v>
      </c>
      <c r="U270" s="162">
        <v>0.94200000000000006</v>
      </c>
      <c r="V270" s="162">
        <f>ROUND(E270*U270,2)</f>
        <v>4.37</v>
      </c>
      <c r="W270" s="162"/>
      <c r="X270" s="161"/>
      <c r="Y270" s="161"/>
      <c r="Z270" s="161"/>
      <c r="AA270" s="161"/>
      <c r="AB270" s="161"/>
      <c r="AC270" s="161"/>
      <c r="AD270" s="161"/>
      <c r="AE270" s="161"/>
      <c r="AF270" s="161"/>
      <c r="AG270" s="161" t="s">
        <v>110</v>
      </c>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row>
    <row r="271" spans="1:60" outlineLevel="1">
      <c r="A271" s="164"/>
      <c r="B271" s="163"/>
      <c r="C271" s="476"/>
      <c r="D271" s="477"/>
      <c r="E271" s="477"/>
      <c r="F271" s="477"/>
      <c r="G271" s="477"/>
      <c r="H271" s="162"/>
      <c r="I271" s="162"/>
      <c r="J271" s="162"/>
      <c r="K271" s="162"/>
      <c r="L271" s="162"/>
      <c r="M271" s="162"/>
      <c r="N271" s="162"/>
      <c r="O271" s="162"/>
      <c r="P271" s="162"/>
      <c r="Q271" s="162"/>
      <c r="R271" s="162"/>
      <c r="S271" s="162"/>
      <c r="T271" s="162"/>
      <c r="U271" s="162"/>
      <c r="V271" s="162"/>
      <c r="W271" s="162"/>
      <c r="X271" s="161"/>
      <c r="Y271" s="161"/>
      <c r="Z271" s="161"/>
      <c r="AA271" s="161"/>
      <c r="AB271" s="161"/>
      <c r="AC271" s="161"/>
      <c r="AD271" s="161"/>
      <c r="AE271" s="161"/>
      <c r="AF271" s="161"/>
      <c r="AG271" s="161" t="s">
        <v>89</v>
      </c>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row>
    <row r="272" spans="1:60" ht="22.5" outlineLevel="1">
      <c r="A272" s="172">
        <v>39</v>
      </c>
      <c r="B272" s="171" t="s">
        <v>116</v>
      </c>
      <c r="C272" s="170" t="s">
        <v>115</v>
      </c>
      <c r="D272" s="169" t="s">
        <v>112</v>
      </c>
      <c r="E272" s="168">
        <v>4.6369400000000001</v>
      </c>
      <c r="F272" s="167"/>
      <c r="G272" s="166">
        <f>ROUND(E272*F272,2)</f>
        <v>0</v>
      </c>
      <c r="H272" s="167"/>
      <c r="I272" s="166">
        <f>ROUND(E272*H272,2)</f>
        <v>0</v>
      </c>
      <c r="J272" s="167"/>
      <c r="K272" s="166">
        <f>ROUND(E272*J272,2)</f>
        <v>0</v>
      </c>
      <c r="L272" s="166">
        <v>21</v>
      </c>
      <c r="M272" s="166">
        <f>G272*(1+L272/100)</f>
        <v>0</v>
      </c>
      <c r="N272" s="166">
        <v>0</v>
      </c>
      <c r="O272" s="166">
        <f>ROUND(E272*N272,2)</f>
        <v>0</v>
      </c>
      <c r="P272" s="166">
        <v>0</v>
      </c>
      <c r="Q272" s="166">
        <f>ROUND(E272*P272,2)</f>
        <v>0</v>
      </c>
      <c r="R272" s="166" t="s">
        <v>111</v>
      </c>
      <c r="S272" s="166" t="s">
        <v>92</v>
      </c>
      <c r="T272" s="165" t="s">
        <v>92</v>
      </c>
      <c r="U272" s="162">
        <v>0.10500000000000001</v>
      </c>
      <c r="V272" s="162">
        <f>ROUND(E272*U272,2)</f>
        <v>0.49</v>
      </c>
      <c r="W272" s="162"/>
      <c r="X272" s="161"/>
      <c r="Y272" s="161"/>
      <c r="Z272" s="161"/>
      <c r="AA272" s="161"/>
      <c r="AB272" s="161"/>
      <c r="AC272" s="161"/>
      <c r="AD272" s="161"/>
      <c r="AE272" s="161"/>
      <c r="AF272" s="161"/>
      <c r="AG272" s="161" t="s">
        <v>110</v>
      </c>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row>
    <row r="273" spans="1:60" outlineLevel="1">
      <c r="A273" s="164"/>
      <c r="B273" s="163"/>
      <c r="C273" s="476"/>
      <c r="D273" s="477"/>
      <c r="E273" s="477"/>
      <c r="F273" s="477"/>
      <c r="G273" s="477"/>
      <c r="H273" s="162"/>
      <c r="I273" s="162"/>
      <c r="J273" s="162"/>
      <c r="K273" s="162"/>
      <c r="L273" s="162"/>
      <c r="M273" s="162"/>
      <c r="N273" s="162"/>
      <c r="O273" s="162"/>
      <c r="P273" s="162"/>
      <c r="Q273" s="162"/>
      <c r="R273" s="162"/>
      <c r="S273" s="162"/>
      <c r="T273" s="162"/>
      <c r="U273" s="162"/>
      <c r="V273" s="162"/>
      <c r="W273" s="162"/>
      <c r="X273" s="161"/>
      <c r="Y273" s="161"/>
      <c r="Z273" s="161"/>
      <c r="AA273" s="161"/>
      <c r="AB273" s="161"/>
      <c r="AC273" s="161"/>
      <c r="AD273" s="161"/>
      <c r="AE273" s="161"/>
      <c r="AF273" s="161"/>
      <c r="AG273" s="161" t="s">
        <v>89</v>
      </c>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row>
    <row r="274" spans="1:60" outlineLevel="1">
      <c r="A274" s="172">
        <v>40</v>
      </c>
      <c r="B274" s="171" t="s">
        <v>114</v>
      </c>
      <c r="C274" s="170" t="s">
        <v>113</v>
      </c>
      <c r="D274" s="169" t="s">
        <v>112</v>
      </c>
      <c r="E274" s="168">
        <v>4.6369400000000001</v>
      </c>
      <c r="F274" s="167"/>
      <c r="G274" s="166">
        <f>ROUND(E274*F274,2)</f>
        <v>0</v>
      </c>
      <c r="H274" s="167"/>
      <c r="I274" s="166">
        <f>ROUND(E274*H274,2)</f>
        <v>0</v>
      </c>
      <c r="J274" s="167"/>
      <c r="K274" s="166">
        <f>ROUND(E274*J274,2)</f>
        <v>0</v>
      </c>
      <c r="L274" s="166">
        <v>21</v>
      </c>
      <c r="M274" s="166">
        <f>G274*(1+L274/100)</f>
        <v>0</v>
      </c>
      <c r="N274" s="166">
        <v>0</v>
      </c>
      <c r="O274" s="166">
        <f>ROUND(E274*N274,2)</f>
        <v>0</v>
      </c>
      <c r="P274" s="166">
        <v>0</v>
      </c>
      <c r="Q274" s="166">
        <f>ROUND(E274*P274,2)</f>
        <v>0</v>
      </c>
      <c r="R274" s="166" t="s">
        <v>111</v>
      </c>
      <c r="S274" s="166" t="s">
        <v>92</v>
      </c>
      <c r="T274" s="165" t="s">
        <v>92</v>
      </c>
      <c r="U274" s="162">
        <v>0</v>
      </c>
      <c r="V274" s="162">
        <f>ROUND(E274*U274,2)</f>
        <v>0</v>
      </c>
      <c r="W274" s="162"/>
      <c r="X274" s="161"/>
      <c r="Y274" s="161"/>
      <c r="Z274" s="161"/>
      <c r="AA274" s="161"/>
      <c r="AB274" s="161"/>
      <c r="AC274" s="161"/>
      <c r="AD274" s="161"/>
      <c r="AE274" s="161"/>
      <c r="AF274" s="161"/>
      <c r="AG274" s="161" t="s">
        <v>110</v>
      </c>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row>
    <row r="275" spans="1:60" outlineLevel="1">
      <c r="A275" s="164"/>
      <c r="B275" s="163"/>
      <c r="C275" s="476"/>
      <c r="D275" s="477"/>
      <c r="E275" s="477"/>
      <c r="F275" s="477"/>
      <c r="G275" s="477"/>
      <c r="H275" s="162"/>
      <c r="I275" s="162"/>
      <c r="J275" s="162"/>
      <c r="K275" s="162"/>
      <c r="L275" s="162"/>
      <c r="M275" s="162"/>
      <c r="N275" s="162"/>
      <c r="O275" s="162"/>
      <c r="P275" s="162"/>
      <c r="Q275" s="162"/>
      <c r="R275" s="162"/>
      <c r="S275" s="162"/>
      <c r="T275" s="162"/>
      <c r="U275" s="162"/>
      <c r="V275" s="162"/>
      <c r="W275" s="162"/>
      <c r="X275" s="161"/>
      <c r="Y275" s="161"/>
      <c r="Z275" s="161"/>
      <c r="AA275" s="161"/>
      <c r="AB275" s="161"/>
      <c r="AC275" s="161"/>
      <c r="AD275" s="161"/>
      <c r="AE275" s="161"/>
      <c r="AF275" s="161"/>
      <c r="AG275" s="161" t="s">
        <v>89</v>
      </c>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1"/>
      <c r="BG275" s="161"/>
      <c r="BH275" s="161"/>
    </row>
    <row r="276" spans="1:60">
      <c r="A276" s="180" t="s">
        <v>109</v>
      </c>
      <c r="B276" s="179" t="s">
        <v>18</v>
      </c>
      <c r="C276" s="178" t="s">
        <v>19</v>
      </c>
      <c r="D276" s="177"/>
      <c r="E276" s="176"/>
      <c r="F276" s="175"/>
      <c r="G276" s="175">
        <f>SUMIF(AG277:AG288,"&lt;&gt;NOR",G277:G288)</f>
        <v>0</v>
      </c>
      <c r="H276" s="175"/>
      <c r="I276" s="175">
        <f>SUM(I277:I288)</f>
        <v>0</v>
      </c>
      <c r="J276" s="175"/>
      <c r="K276" s="175">
        <f>SUM(K277:K288)</f>
        <v>0</v>
      </c>
      <c r="L276" s="175"/>
      <c r="M276" s="175">
        <f>SUM(M277:M288)</f>
        <v>0</v>
      </c>
      <c r="N276" s="175"/>
      <c r="O276" s="175">
        <f>SUM(O277:O288)</f>
        <v>0</v>
      </c>
      <c r="P276" s="175"/>
      <c r="Q276" s="175">
        <f>SUM(Q277:Q288)</f>
        <v>0</v>
      </c>
      <c r="R276" s="175"/>
      <c r="S276" s="175"/>
      <c r="T276" s="174"/>
      <c r="U276" s="173"/>
      <c r="V276" s="173">
        <f>SUM(V277:V288)</f>
        <v>0</v>
      </c>
      <c r="W276" s="173"/>
      <c r="AG276" t="s">
        <v>108</v>
      </c>
    </row>
    <row r="277" spans="1:60" outlineLevel="1">
      <c r="A277" s="172">
        <v>41</v>
      </c>
      <c r="B277" s="171" t="s">
        <v>107</v>
      </c>
      <c r="C277" s="170" t="s">
        <v>106</v>
      </c>
      <c r="D277" s="169" t="s">
        <v>93</v>
      </c>
      <c r="E277" s="168">
        <v>1</v>
      </c>
      <c r="F277" s="167"/>
      <c r="G277" s="166">
        <f>ROUND(E277*F277,2)</f>
        <v>0</v>
      </c>
      <c r="H277" s="167"/>
      <c r="I277" s="166">
        <f>ROUND(E277*H277,2)</f>
        <v>0</v>
      </c>
      <c r="J277" s="167"/>
      <c r="K277" s="166">
        <f>ROUND(E277*J277,2)</f>
        <v>0</v>
      </c>
      <c r="L277" s="166">
        <v>21</v>
      </c>
      <c r="M277" s="166">
        <f>G277*(1+L277/100)</f>
        <v>0</v>
      </c>
      <c r="N277" s="166">
        <v>0</v>
      </c>
      <c r="O277" s="166">
        <f>ROUND(E277*N277,2)</f>
        <v>0</v>
      </c>
      <c r="P277" s="166">
        <v>0</v>
      </c>
      <c r="Q277" s="166">
        <f>ROUND(E277*P277,2)</f>
        <v>0</v>
      </c>
      <c r="R277" s="166"/>
      <c r="S277" s="166" t="s">
        <v>92</v>
      </c>
      <c r="T277" s="165" t="s">
        <v>91</v>
      </c>
      <c r="U277" s="162">
        <v>0</v>
      </c>
      <c r="V277" s="162">
        <f>ROUND(E277*U277,2)</f>
        <v>0</v>
      </c>
      <c r="W277" s="162"/>
      <c r="X277" s="161"/>
      <c r="Y277" s="161"/>
      <c r="Z277" s="161"/>
      <c r="AA277" s="161"/>
      <c r="AB277" s="161"/>
      <c r="AC277" s="161"/>
      <c r="AD277" s="161"/>
      <c r="AE277" s="161"/>
      <c r="AF277" s="161"/>
      <c r="AG277" s="161" t="s">
        <v>96</v>
      </c>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1"/>
      <c r="BG277" s="161"/>
      <c r="BH277" s="161"/>
    </row>
    <row r="278" spans="1:60" outlineLevel="1">
      <c r="A278" s="164"/>
      <c r="B278" s="163"/>
      <c r="C278" s="476"/>
      <c r="D278" s="477"/>
      <c r="E278" s="477"/>
      <c r="F278" s="477"/>
      <c r="G278" s="477"/>
      <c r="H278" s="162"/>
      <c r="I278" s="162"/>
      <c r="J278" s="162"/>
      <c r="K278" s="162"/>
      <c r="L278" s="162"/>
      <c r="M278" s="162"/>
      <c r="N278" s="162"/>
      <c r="O278" s="162"/>
      <c r="P278" s="162"/>
      <c r="Q278" s="162"/>
      <c r="R278" s="162"/>
      <c r="S278" s="162"/>
      <c r="T278" s="162"/>
      <c r="U278" s="162"/>
      <c r="V278" s="162"/>
      <c r="W278" s="162"/>
      <c r="X278" s="161"/>
      <c r="Y278" s="161"/>
      <c r="Z278" s="161"/>
      <c r="AA278" s="161"/>
      <c r="AB278" s="161"/>
      <c r="AC278" s="161"/>
      <c r="AD278" s="161"/>
      <c r="AE278" s="161"/>
      <c r="AF278" s="161"/>
      <c r="AG278" s="161" t="s">
        <v>89</v>
      </c>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1"/>
      <c r="BG278" s="161"/>
      <c r="BH278" s="161"/>
    </row>
    <row r="279" spans="1:60" outlineLevel="1">
      <c r="A279" s="172">
        <v>42</v>
      </c>
      <c r="B279" s="171" t="s">
        <v>105</v>
      </c>
      <c r="C279" s="170" t="s">
        <v>104</v>
      </c>
      <c r="D279" s="169" t="s">
        <v>93</v>
      </c>
      <c r="E279" s="168">
        <v>1</v>
      </c>
      <c r="F279" s="167"/>
      <c r="G279" s="166">
        <f>ROUND(E279*F279,2)</f>
        <v>0</v>
      </c>
      <c r="H279" s="167"/>
      <c r="I279" s="166">
        <f>ROUND(E279*H279,2)</f>
        <v>0</v>
      </c>
      <c r="J279" s="167"/>
      <c r="K279" s="166">
        <f>ROUND(E279*J279,2)</f>
        <v>0</v>
      </c>
      <c r="L279" s="166">
        <v>21</v>
      </c>
      <c r="M279" s="166">
        <f>G279*(1+L279/100)</f>
        <v>0</v>
      </c>
      <c r="N279" s="166">
        <v>0</v>
      </c>
      <c r="O279" s="166">
        <f>ROUND(E279*N279,2)</f>
        <v>0</v>
      </c>
      <c r="P279" s="166">
        <v>0</v>
      </c>
      <c r="Q279" s="166">
        <f>ROUND(E279*P279,2)</f>
        <v>0</v>
      </c>
      <c r="R279" s="166"/>
      <c r="S279" s="166" t="s">
        <v>92</v>
      </c>
      <c r="T279" s="165" t="s">
        <v>91</v>
      </c>
      <c r="U279" s="162">
        <v>0</v>
      </c>
      <c r="V279" s="162">
        <f>ROUND(E279*U279,2)</f>
        <v>0</v>
      </c>
      <c r="W279" s="162"/>
      <c r="X279" s="161"/>
      <c r="Y279" s="161"/>
      <c r="Z279" s="161"/>
      <c r="AA279" s="161"/>
      <c r="AB279" s="161"/>
      <c r="AC279" s="161"/>
      <c r="AD279" s="161"/>
      <c r="AE279" s="161"/>
      <c r="AF279" s="161"/>
      <c r="AG279" s="161" t="s">
        <v>96</v>
      </c>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row>
    <row r="280" spans="1:60" outlineLevel="1">
      <c r="A280" s="164"/>
      <c r="B280" s="163"/>
      <c r="C280" s="476"/>
      <c r="D280" s="477"/>
      <c r="E280" s="477"/>
      <c r="F280" s="477"/>
      <c r="G280" s="477"/>
      <c r="H280" s="162"/>
      <c r="I280" s="162"/>
      <c r="J280" s="162"/>
      <c r="K280" s="162"/>
      <c r="L280" s="162"/>
      <c r="M280" s="162"/>
      <c r="N280" s="162"/>
      <c r="O280" s="162"/>
      <c r="P280" s="162"/>
      <c r="Q280" s="162"/>
      <c r="R280" s="162"/>
      <c r="S280" s="162"/>
      <c r="T280" s="162"/>
      <c r="U280" s="162"/>
      <c r="V280" s="162"/>
      <c r="W280" s="162"/>
      <c r="X280" s="161"/>
      <c r="Y280" s="161"/>
      <c r="Z280" s="161"/>
      <c r="AA280" s="161"/>
      <c r="AB280" s="161"/>
      <c r="AC280" s="161"/>
      <c r="AD280" s="161"/>
      <c r="AE280" s="161"/>
      <c r="AF280" s="161"/>
      <c r="AG280" s="161" t="s">
        <v>89</v>
      </c>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row>
    <row r="281" spans="1:60" outlineLevel="1">
      <c r="A281" s="172">
        <v>43</v>
      </c>
      <c r="B281" s="171" t="s">
        <v>103</v>
      </c>
      <c r="C281" s="170" t="s">
        <v>102</v>
      </c>
      <c r="D281" s="169" t="s">
        <v>93</v>
      </c>
      <c r="E281" s="168">
        <v>1</v>
      </c>
      <c r="F281" s="167"/>
      <c r="G281" s="166">
        <f>ROUND(E281*F281,2)</f>
        <v>0</v>
      </c>
      <c r="H281" s="167"/>
      <c r="I281" s="166">
        <f>ROUND(E281*H281,2)</f>
        <v>0</v>
      </c>
      <c r="J281" s="167"/>
      <c r="K281" s="166">
        <f>ROUND(E281*J281,2)</f>
        <v>0</v>
      </c>
      <c r="L281" s="166">
        <v>21</v>
      </c>
      <c r="M281" s="166">
        <f>G281*(1+L281/100)</f>
        <v>0</v>
      </c>
      <c r="N281" s="166">
        <v>0</v>
      </c>
      <c r="O281" s="166">
        <f>ROUND(E281*N281,2)</f>
        <v>0</v>
      </c>
      <c r="P281" s="166">
        <v>0</v>
      </c>
      <c r="Q281" s="166">
        <f>ROUND(E281*P281,2)</f>
        <v>0</v>
      </c>
      <c r="R281" s="166"/>
      <c r="S281" s="166" t="s">
        <v>92</v>
      </c>
      <c r="T281" s="165" t="s">
        <v>91</v>
      </c>
      <c r="U281" s="162">
        <v>0</v>
      </c>
      <c r="V281" s="162">
        <f>ROUND(E281*U281,2)</f>
        <v>0</v>
      </c>
      <c r="W281" s="162"/>
      <c r="X281" s="161"/>
      <c r="Y281" s="161"/>
      <c r="Z281" s="161"/>
      <c r="AA281" s="161"/>
      <c r="AB281" s="161"/>
      <c r="AC281" s="161"/>
      <c r="AD281" s="161"/>
      <c r="AE281" s="161"/>
      <c r="AF281" s="161"/>
      <c r="AG281" s="161" t="s">
        <v>96</v>
      </c>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1"/>
      <c r="BG281" s="161"/>
      <c r="BH281" s="161"/>
    </row>
    <row r="282" spans="1:60" outlineLevel="1">
      <c r="A282" s="164"/>
      <c r="B282" s="163"/>
      <c r="C282" s="476"/>
      <c r="D282" s="477"/>
      <c r="E282" s="477"/>
      <c r="F282" s="477"/>
      <c r="G282" s="477"/>
      <c r="H282" s="162"/>
      <c r="I282" s="162"/>
      <c r="J282" s="162"/>
      <c r="K282" s="162"/>
      <c r="L282" s="162"/>
      <c r="M282" s="162"/>
      <c r="N282" s="162"/>
      <c r="O282" s="162"/>
      <c r="P282" s="162"/>
      <c r="Q282" s="162"/>
      <c r="R282" s="162"/>
      <c r="S282" s="162"/>
      <c r="T282" s="162"/>
      <c r="U282" s="162"/>
      <c r="V282" s="162"/>
      <c r="W282" s="162"/>
      <c r="X282" s="161"/>
      <c r="Y282" s="161"/>
      <c r="Z282" s="161"/>
      <c r="AA282" s="161"/>
      <c r="AB282" s="161"/>
      <c r="AC282" s="161"/>
      <c r="AD282" s="161"/>
      <c r="AE282" s="161"/>
      <c r="AF282" s="161"/>
      <c r="AG282" s="161" t="s">
        <v>89</v>
      </c>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row>
    <row r="283" spans="1:60" outlineLevel="1">
      <c r="A283" s="172">
        <v>44</v>
      </c>
      <c r="B283" s="171" t="s">
        <v>101</v>
      </c>
      <c r="C283" s="170" t="s">
        <v>100</v>
      </c>
      <c r="D283" s="169" t="s">
        <v>93</v>
      </c>
      <c r="E283" s="168">
        <v>1</v>
      </c>
      <c r="F283" s="167"/>
      <c r="G283" s="166">
        <f>ROUND(E283*F283,2)</f>
        <v>0</v>
      </c>
      <c r="H283" s="167"/>
      <c r="I283" s="166">
        <f>ROUND(E283*H283,2)</f>
        <v>0</v>
      </c>
      <c r="J283" s="167"/>
      <c r="K283" s="166">
        <f>ROUND(E283*J283,2)</f>
        <v>0</v>
      </c>
      <c r="L283" s="166">
        <v>21</v>
      </c>
      <c r="M283" s="166">
        <f>G283*(1+L283/100)</f>
        <v>0</v>
      </c>
      <c r="N283" s="166">
        <v>0</v>
      </c>
      <c r="O283" s="166">
        <f>ROUND(E283*N283,2)</f>
        <v>0</v>
      </c>
      <c r="P283" s="166">
        <v>0</v>
      </c>
      <c r="Q283" s="166">
        <f>ROUND(E283*P283,2)</f>
        <v>0</v>
      </c>
      <c r="R283" s="166"/>
      <c r="S283" s="166" t="s">
        <v>92</v>
      </c>
      <c r="T283" s="165" t="s">
        <v>91</v>
      </c>
      <c r="U283" s="162">
        <v>0</v>
      </c>
      <c r="V283" s="162">
        <f>ROUND(E283*U283,2)</f>
        <v>0</v>
      </c>
      <c r="W283" s="162"/>
      <c r="X283" s="161"/>
      <c r="Y283" s="161"/>
      <c r="Z283" s="161"/>
      <c r="AA283" s="161"/>
      <c r="AB283" s="161"/>
      <c r="AC283" s="161"/>
      <c r="AD283" s="161"/>
      <c r="AE283" s="161"/>
      <c r="AF283" s="161"/>
      <c r="AG283" s="161" t="s">
        <v>99</v>
      </c>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row>
    <row r="284" spans="1:60" outlineLevel="1">
      <c r="A284" s="164"/>
      <c r="B284" s="163"/>
      <c r="C284" s="476"/>
      <c r="D284" s="477"/>
      <c r="E284" s="477"/>
      <c r="F284" s="477"/>
      <c r="G284" s="477"/>
      <c r="H284" s="162"/>
      <c r="I284" s="162"/>
      <c r="J284" s="162"/>
      <c r="K284" s="162"/>
      <c r="L284" s="162"/>
      <c r="M284" s="162"/>
      <c r="N284" s="162"/>
      <c r="O284" s="162"/>
      <c r="P284" s="162"/>
      <c r="Q284" s="162"/>
      <c r="R284" s="162"/>
      <c r="S284" s="162"/>
      <c r="T284" s="162"/>
      <c r="U284" s="162"/>
      <c r="V284" s="162"/>
      <c r="W284" s="162"/>
      <c r="X284" s="161"/>
      <c r="Y284" s="161"/>
      <c r="Z284" s="161"/>
      <c r="AA284" s="161"/>
      <c r="AB284" s="161"/>
      <c r="AC284" s="161"/>
      <c r="AD284" s="161"/>
      <c r="AE284" s="161"/>
      <c r="AF284" s="161"/>
      <c r="AG284" s="161" t="s">
        <v>89</v>
      </c>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row>
    <row r="285" spans="1:60" outlineLevel="1">
      <c r="A285" s="172">
        <v>45</v>
      </c>
      <c r="B285" s="171" t="s">
        <v>98</v>
      </c>
      <c r="C285" s="170" t="s">
        <v>97</v>
      </c>
      <c r="D285" s="169" t="s">
        <v>93</v>
      </c>
      <c r="E285" s="168">
        <v>1</v>
      </c>
      <c r="F285" s="167"/>
      <c r="G285" s="166">
        <f>ROUND(E285*F285,2)</f>
        <v>0</v>
      </c>
      <c r="H285" s="167"/>
      <c r="I285" s="166">
        <f>ROUND(E285*H285,2)</f>
        <v>0</v>
      </c>
      <c r="J285" s="167"/>
      <c r="K285" s="166">
        <f>ROUND(E285*J285,2)</f>
        <v>0</v>
      </c>
      <c r="L285" s="166">
        <v>21</v>
      </c>
      <c r="M285" s="166">
        <f>G285*(1+L285/100)</f>
        <v>0</v>
      </c>
      <c r="N285" s="166">
        <v>0</v>
      </c>
      <c r="O285" s="166">
        <f>ROUND(E285*N285,2)</f>
        <v>0</v>
      </c>
      <c r="P285" s="166">
        <v>0</v>
      </c>
      <c r="Q285" s="166">
        <f>ROUND(E285*P285,2)</f>
        <v>0</v>
      </c>
      <c r="R285" s="166"/>
      <c r="S285" s="166" t="s">
        <v>92</v>
      </c>
      <c r="T285" s="165" t="s">
        <v>91</v>
      </c>
      <c r="U285" s="162">
        <v>0</v>
      </c>
      <c r="V285" s="162">
        <f>ROUND(E285*U285,2)</f>
        <v>0</v>
      </c>
      <c r="W285" s="162"/>
      <c r="X285" s="161"/>
      <c r="Y285" s="161"/>
      <c r="Z285" s="161"/>
      <c r="AA285" s="161"/>
      <c r="AB285" s="161"/>
      <c r="AC285" s="161"/>
      <c r="AD285" s="161"/>
      <c r="AE285" s="161"/>
      <c r="AF285" s="161"/>
      <c r="AG285" s="161" t="s">
        <v>96</v>
      </c>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row>
    <row r="286" spans="1:60" outlineLevel="1">
      <c r="A286" s="164"/>
      <c r="B286" s="163"/>
      <c r="C286" s="476"/>
      <c r="D286" s="477"/>
      <c r="E286" s="477"/>
      <c r="F286" s="477"/>
      <c r="G286" s="477"/>
      <c r="H286" s="162"/>
      <c r="I286" s="162"/>
      <c r="J286" s="162"/>
      <c r="K286" s="162"/>
      <c r="L286" s="162"/>
      <c r="M286" s="162"/>
      <c r="N286" s="162"/>
      <c r="O286" s="162"/>
      <c r="P286" s="162"/>
      <c r="Q286" s="162"/>
      <c r="R286" s="162"/>
      <c r="S286" s="162"/>
      <c r="T286" s="162"/>
      <c r="U286" s="162"/>
      <c r="V286" s="162"/>
      <c r="W286" s="162"/>
      <c r="X286" s="161"/>
      <c r="Y286" s="161"/>
      <c r="Z286" s="161"/>
      <c r="AA286" s="161"/>
      <c r="AB286" s="161"/>
      <c r="AC286" s="161"/>
      <c r="AD286" s="161"/>
      <c r="AE286" s="161"/>
      <c r="AF286" s="161"/>
      <c r="AG286" s="161" t="s">
        <v>89</v>
      </c>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row>
    <row r="287" spans="1:60" outlineLevel="1">
      <c r="A287" s="172">
        <v>46</v>
      </c>
      <c r="B287" s="171" t="s">
        <v>95</v>
      </c>
      <c r="C287" s="170" t="s">
        <v>94</v>
      </c>
      <c r="D287" s="169" t="s">
        <v>93</v>
      </c>
      <c r="E287" s="168">
        <v>1</v>
      </c>
      <c r="F287" s="167"/>
      <c r="G287" s="166">
        <f>ROUND(E287*F287,2)</f>
        <v>0</v>
      </c>
      <c r="H287" s="167"/>
      <c r="I287" s="166">
        <f>ROUND(E287*H287,2)</f>
        <v>0</v>
      </c>
      <c r="J287" s="167"/>
      <c r="K287" s="166">
        <f>ROUND(E287*J287,2)</f>
        <v>0</v>
      </c>
      <c r="L287" s="166">
        <v>21</v>
      </c>
      <c r="M287" s="166">
        <f>G287*(1+L287/100)</f>
        <v>0</v>
      </c>
      <c r="N287" s="166">
        <v>0</v>
      </c>
      <c r="O287" s="166">
        <f>ROUND(E287*N287,2)</f>
        <v>0</v>
      </c>
      <c r="P287" s="166">
        <v>0</v>
      </c>
      <c r="Q287" s="166">
        <f>ROUND(E287*P287,2)</f>
        <v>0</v>
      </c>
      <c r="R287" s="166"/>
      <c r="S287" s="166" t="s">
        <v>92</v>
      </c>
      <c r="T287" s="165" t="s">
        <v>91</v>
      </c>
      <c r="U287" s="162">
        <v>0</v>
      </c>
      <c r="V287" s="162">
        <f>ROUND(E287*U287,2)</f>
        <v>0</v>
      </c>
      <c r="W287" s="162"/>
      <c r="X287" s="161"/>
      <c r="Y287" s="161"/>
      <c r="Z287" s="161"/>
      <c r="AA287" s="161"/>
      <c r="AB287" s="161"/>
      <c r="AC287" s="161"/>
      <c r="AD287" s="161"/>
      <c r="AE287" s="161"/>
      <c r="AF287" s="161"/>
      <c r="AG287" s="161" t="s">
        <v>90</v>
      </c>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row>
    <row r="288" spans="1:60" outlineLevel="1">
      <c r="A288" s="164"/>
      <c r="B288" s="163"/>
      <c r="C288" s="476"/>
      <c r="D288" s="477"/>
      <c r="E288" s="477"/>
      <c r="F288" s="477"/>
      <c r="G288" s="477"/>
      <c r="H288" s="162"/>
      <c r="I288" s="162"/>
      <c r="J288" s="162"/>
      <c r="K288" s="162"/>
      <c r="L288" s="162"/>
      <c r="M288" s="162"/>
      <c r="N288" s="162"/>
      <c r="O288" s="162"/>
      <c r="P288" s="162"/>
      <c r="Q288" s="162"/>
      <c r="R288" s="162"/>
      <c r="S288" s="162"/>
      <c r="T288" s="162"/>
      <c r="U288" s="162"/>
      <c r="V288" s="162"/>
      <c r="W288" s="162"/>
      <c r="X288" s="161"/>
      <c r="Y288" s="161"/>
      <c r="Z288" s="161"/>
      <c r="AA288" s="161"/>
      <c r="AB288" s="161"/>
      <c r="AC288" s="161"/>
      <c r="AD288" s="161"/>
      <c r="AE288" s="161"/>
      <c r="AF288" s="161"/>
      <c r="AG288" s="161" t="s">
        <v>89</v>
      </c>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row>
    <row r="289" spans="1:33">
      <c r="A289" s="151"/>
      <c r="B289" s="160"/>
      <c r="C289" s="159"/>
      <c r="D289" s="158"/>
      <c r="E289" s="151"/>
      <c r="F289" s="151"/>
      <c r="G289" s="151"/>
      <c r="H289" s="151"/>
      <c r="I289" s="151"/>
      <c r="J289" s="151"/>
      <c r="K289" s="151"/>
      <c r="L289" s="151"/>
      <c r="M289" s="151"/>
      <c r="N289" s="151"/>
      <c r="O289" s="151"/>
      <c r="P289" s="151"/>
      <c r="Q289" s="151"/>
      <c r="R289" s="151"/>
      <c r="S289" s="151"/>
      <c r="T289" s="151"/>
      <c r="U289" s="151"/>
      <c r="V289" s="151"/>
      <c r="W289" s="151"/>
      <c r="AE289">
        <v>15</v>
      </c>
      <c r="AF289">
        <v>21</v>
      </c>
    </row>
    <row r="290" spans="1:33">
      <c r="A290" s="157"/>
      <c r="B290" s="156" t="s">
        <v>46</v>
      </c>
      <c r="C290" s="155"/>
      <c r="D290" s="154"/>
      <c r="E290" s="153"/>
      <c r="F290" s="153"/>
      <c r="G290" s="152">
        <f>G8+G63+G88+G93+G99+G121+G144+G199+G203+G245+G260+G276</f>
        <v>0</v>
      </c>
      <c r="H290" s="151"/>
      <c r="I290" s="151"/>
      <c r="J290" s="151"/>
      <c r="K290" s="151"/>
      <c r="L290" s="151"/>
      <c r="M290" s="151"/>
      <c r="N290" s="151"/>
      <c r="O290" s="151"/>
      <c r="P290" s="151"/>
      <c r="Q290" s="151"/>
      <c r="R290" s="151"/>
      <c r="S290" s="151"/>
      <c r="T290" s="151"/>
      <c r="U290" s="151"/>
      <c r="V290" s="151"/>
      <c r="W290" s="151"/>
      <c r="AE290">
        <f>SUMIF(L7:L288,AE289,G7:G288)</f>
        <v>0</v>
      </c>
      <c r="AF290">
        <f>SUMIF(L7:L288,AF289,G7:G288)</f>
        <v>0</v>
      </c>
      <c r="AG290" t="s">
        <v>88</v>
      </c>
    </row>
    <row r="291" spans="1:33">
      <c r="C291" s="150"/>
      <c r="D291" s="149"/>
      <c r="AG291" t="s">
        <v>87</v>
      </c>
    </row>
    <row r="292" spans="1:33">
      <c r="D292" s="149"/>
    </row>
    <row r="293" spans="1:33">
      <c r="D293" s="149"/>
    </row>
    <row r="294" spans="1:33">
      <c r="D294" s="149"/>
    </row>
    <row r="295" spans="1:33">
      <c r="D295" s="149"/>
    </row>
    <row r="296" spans="1:33">
      <c r="D296" s="149"/>
    </row>
    <row r="297" spans="1:33">
      <c r="D297" s="149"/>
    </row>
    <row r="298" spans="1:33">
      <c r="D298" s="149"/>
    </row>
    <row r="299" spans="1:33">
      <c r="D299" s="149"/>
    </row>
    <row r="300" spans="1:33">
      <c r="D300" s="149"/>
    </row>
    <row r="301" spans="1:33">
      <c r="D301" s="149"/>
    </row>
    <row r="302" spans="1:33">
      <c r="D302" s="149"/>
    </row>
    <row r="303" spans="1:33">
      <c r="D303" s="149"/>
    </row>
    <row r="304" spans="1:33">
      <c r="D304" s="149"/>
    </row>
    <row r="305" spans="4:4">
      <c r="D305" s="149"/>
    </row>
    <row r="306" spans="4:4">
      <c r="D306" s="149"/>
    </row>
    <row r="307" spans="4:4">
      <c r="D307" s="149"/>
    </row>
    <row r="308" spans="4:4">
      <c r="D308" s="149"/>
    </row>
    <row r="309" spans="4:4">
      <c r="D309" s="149"/>
    </row>
    <row r="310" spans="4:4">
      <c r="D310" s="149"/>
    </row>
    <row r="311" spans="4:4">
      <c r="D311" s="149"/>
    </row>
    <row r="312" spans="4:4">
      <c r="D312" s="149"/>
    </row>
    <row r="313" spans="4:4">
      <c r="D313" s="149"/>
    </row>
    <row r="314" spans="4:4">
      <c r="D314" s="149"/>
    </row>
    <row r="315" spans="4:4">
      <c r="D315" s="149"/>
    </row>
    <row r="316" spans="4:4">
      <c r="D316" s="149"/>
    </row>
    <row r="317" spans="4:4">
      <c r="D317" s="149"/>
    </row>
    <row r="318" spans="4:4">
      <c r="D318" s="149"/>
    </row>
    <row r="319" spans="4:4">
      <c r="D319" s="149"/>
    </row>
    <row r="320" spans="4:4">
      <c r="D320" s="149"/>
    </row>
    <row r="321" spans="4:4">
      <c r="D321" s="149"/>
    </row>
    <row r="322" spans="4:4">
      <c r="D322" s="149"/>
    </row>
    <row r="323" spans="4:4">
      <c r="D323" s="149"/>
    </row>
    <row r="324" spans="4:4">
      <c r="D324" s="149"/>
    </row>
    <row r="325" spans="4:4">
      <c r="D325" s="149"/>
    </row>
    <row r="326" spans="4:4">
      <c r="D326" s="149"/>
    </row>
    <row r="327" spans="4:4">
      <c r="D327" s="149"/>
    </row>
    <row r="328" spans="4:4">
      <c r="D328" s="149"/>
    </row>
    <row r="329" spans="4:4">
      <c r="D329" s="149"/>
    </row>
    <row r="330" spans="4:4">
      <c r="D330" s="149"/>
    </row>
    <row r="331" spans="4:4">
      <c r="D331" s="149"/>
    </row>
    <row r="332" spans="4:4">
      <c r="D332" s="149"/>
    </row>
    <row r="333" spans="4:4">
      <c r="D333" s="149"/>
    </row>
    <row r="334" spans="4:4">
      <c r="D334" s="149"/>
    </row>
    <row r="335" spans="4:4">
      <c r="D335" s="149"/>
    </row>
    <row r="336" spans="4:4">
      <c r="D336" s="149"/>
    </row>
    <row r="337" spans="4:4">
      <c r="D337" s="149"/>
    </row>
    <row r="338" spans="4:4">
      <c r="D338" s="149"/>
    </row>
    <row r="339" spans="4:4">
      <c r="D339" s="149"/>
    </row>
    <row r="340" spans="4:4">
      <c r="D340" s="149"/>
    </row>
    <row r="341" spans="4:4">
      <c r="D341" s="149"/>
    </row>
    <row r="342" spans="4:4">
      <c r="D342" s="149"/>
    </row>
    <row r="343" spans="4:4">
      <c r="D343" s="149"/>
    </row>
    <row r="344" spans="4:4">
      <c r="D344" s="149"/>
    </row>
    <row r="345" spans="4:4">
      <c r="D345" s="149"/>
    </row>
    <row r="346" spans="4:4">
      <c r="D346" s="149"/>
    </row>
    <row r="347" spans="4:4">
      <c r="D347" s="149"/>
    </row>
    <row r="348" spans="4:4">
      <c r="D348" s="149"/>
    </row>
    <row r="349" spans="4:4">
      <c r="D349" s="149"/>
    </row>
    <row r="350" spans="4:4">
      <c r="D350" s="149"/>
    </row>
    <row r="351" spans="4:4">
      <c r="D351" s="149"/>
    </row>
    <row r="352" spans="4:4">
      <c r="D352" s="149"/>
    </row>
    <row r="353" spans="4:4">
      <c r="D353" s="149"/>
    </row>
    <row r="354" spans="4:4">
      <c r="D354" s="149"/>
    </row>
    <row r="355" spans="4:4">
      <c r="D355" s="149"/>
    </row>
    <row r="356" spans="4:4">
      <c r="D356" s="149"/>
    </row>
    <row r="357" spans="4:4">
      <c r="D357" s="149"/>
    </row>
    <row r="358" spans="4:4">
      <c r="D358" s="149"/>
    </row>
    <row r="359" spans="4:4">
      <c r="D359" s="149"/>
    </row>
    <row r="360" spans="4:4">
      <c r="D360" s="149"/>
    </row>
    <row r="361" spans="4:4">
      <c r="D361" s="149"/>
    </row>
    <row r="362" spans="4:4">
      <c r="D362" s="149"/>
    </row>
    <row r="363" spans="4:4">
      <c r="D363" s="149"/>
    </row>
    <row r="364" spans="4:4">
      <c r="D364" s="149"/>
    </row>
    <row r="365" spans="4:4">
      <c r="D365" s="149"/>
    </row>
    <row r="366" spans="4:4">
      <c r="D366" s="149"/>
    </row>
    <row r="367" spans="4:4">
      <c r="D367" s="149"/>
    </row>
    <row r="368" spans="4:4">
      <c r="D368" s="149"/>
    </row>
    <row r="369" spans="4:4">
      <c r="D369" s="149"/>
    </row>
    <row r="370" spans="4:4">
      <c r="D370" s="149"/>
    </row>
    <row r="371" spans="4:4">
      <c r="D371" s="149"/>
    </row>
    <row r="372" spans="4:4">
      <c r="D372" s="149"/>
    </row>
    <row r="373" spans="4:4">
      <c r="D373" s="149"/>
    </row>
    <row r="374" spans="4:4">
      <c r="D374" s="149"/>
    </row>
    <row r="375" spans="4:4">
      <c r="D375" s="149"/>
    </row>
    <row r="376" spans="4:4">
      <c r="D376" s="149"/>
    </row>
    <row r="377" spans="4:4">
      <c r="D377" s="149"/>
    </row>
    <row r="378" spans="4:4">
      <c r="D378" s="149"/>
    </row>
    <row r="379" spans="4:4">
      <c r="D379" s="149"/>
    </row>
    <row r="380" spans="4:4">
      <c r="D380" s="149"/>
    </row>
    <row r="381" spans="4:4">
      <c r="D381" s="149"/>
    </row>
    <row r="382" spans="4:4">
      <c r="D382" s="149"/>
    </row>
    <row r="383" spans="4:4">
      <c r="D383" s="149"/>
    </row>
    <row r="384" spans="4:4">
      <c r="D384" s="149"/>
    </row>
    <row r="385" spans="4:4">
      <c r="D385" s="149"/>
    </row>
    <row r="386" spans="4:4">
      <c r="D386" s="149"/>
    </row>
    <row r="387" spans="4:4">
      <c r="D387" s="149"/>
    </row>
    <row r="388" spans="4:4">
      <c r="D388" s="149"/>
    </row>
    <row r="389" spans="4:4">
      <c r="D389" s="149"/>
    </row>
    <row r="390" spans="4:4">
      <c r="D390" s="149"/>
    </row>
    <row r="391" spans="4:4">
      <c r="D391" s="149"/>
    </row>
    <row r="392" spans="4:4">
      <c r="D392" s="149"/>
    </row>
    <row r="393" spans="4:4">
      <c r="D393" s="149"/>
    </row>
    <row r="394" spans="4:4">
      <c r="D394" s="149"/>
    </row>
    <row r="395" spans="4:4">
      <c r="D395" s="149"/>
    </row>
    <row r="396" spans="4:4">
      <c r="D396" s="149"/>
    </row>
    <row r="397" spans="4:4">
      <c r="D397" s="149"/>
    </row>
    <row r="398" spans="4:4">
      <c r="D398" s="149"/>
    </row>
    <row r="399" spans="4:4">
      <c r="D399" s="149"/>
    </row>
    <row r="400" spans="4:4">
      <c r="D400" s="149"/>
    </row>
    <row r="401" spans="4:4">
      <c r="D401" s="149"/>
    </row>
    <row r="402" spans="4:4">
      <c r="D402" s="149"/>
    </row>
    <row r="403" spans="4:4">
      <c r="D403" s="149"/>
    </row>
    <row r="404" spans="4:4">
      <c r="D404" s="149"/>
    </row>
    <row r="405" spans="4:4">
      <c r="D405" s="149"/>
    </row>
    <row r="406" spans="4:4">
      <c r="D406" s="149"/>
    </row>
    <row r="407" spans="4:4">
      <c r="D407" s="149"/>
    </row>
    <row r="408" spans="4:4">
      <c r="D408" s="149"/>
    </row>
    <row r="409" spans="4:4">
      <c r="D409" s="149"/>
    </row>
    <row r="410" spans="4:4">
      <c r="D410" s="149"/>
    </row>
    <row r="411" spans="4:4">
      <c r="D411" s="149"/>
    </row>
    <row r="412" spans="4:4">
      <c r="D412" s="149"/>
    </row>
    <row r="413" spans="4:4">
      <c r="D413" s="149"/>
    </row>
    <row r="414" spans="4:4">
      <c r="D414" s="149"/>
    </row>
    <row r="415" spans="4:4">
      <c r="D415" s="149"/>
    </row>
    <row r="416" spans="4:4">
      <c r="D416" s="149"/>
    </row>
    <row r="417" spans="4:4">
      <c r="D417" s="149"/>
    </row>
    <row r="418" spans="4:4">
      <c r="D418" s="149"/>
    </row>
    <row r="419" spans="4:4">
      <c r="D419" s="149"/>
    </row>
    <row r="420" spans="4:4">
      <c r="D420" s="149"/>
    </row>
    <row r="421" spans="4:4">
      <c r="D421" s="149"/>
    </row>
    <row r="422" spans="4:4">
      <c r="D422" s="149"/>
    </row>
    <row r="423" spans="4:4">
      <c r="D423" s="149"/>
    </row>
    <row r="424" spans="4:4">
      <c r="D424" s="149"/>
    </row>
    <row r="425" spans="4:4">
      <c r="D425" s="149"/>
    </row>
    <row r="426" spans="4:4">
      <c r="D426" s="149"/>
    </row>
    <row r="427" spans="4:4">
      <c r="D427" s="149"/>
    </row>
    <row r="428" spans="4:4">
      <c r="D428" s="149"/>
    </row>
    <row r="429" spans="4:4">
      <c r="D429" s="149"/>
    </row>
    <row r="430" spans="4:4">
      <c r="D430" s="149"/>
    </row>
    <row r="431" spans="4:4">
      <c r="D431" s="149"/>
    </row>
    <row r="432" spans="4:4">
      <c r="D432" s="149"/>
    </row>
    <row r="433" spans="4:4">
      <c r="D433" s="149"/>
    </row>
    <row r="434" spans="4:4">
      <c r="D434" s="149"/>
    </row>
    <row r="435" spans="4:4">
      <c r="D435" s="149"/>
    </row>
    <row r="436" spans="4:4">
      <c r="D436" s="149"/>
    </row>
    <row r="437" spans="4:4">
      <c r="D437" s="149"/>
    </row>
    <row r="438" spans="4:4">
      <c r="D438" s="149"/>
    </row>
    <row r="439" spans="4:4">
      <c r="D439" s="149"/>
    </row>
    <row r="440" spans="4:4">
      <c r="D440" s="149"/>
    </row>
    <row r="441" spans="4:4">
      <c r="D441" s="149"/>
    </row>
    <row r="442" spans="4:4">
      <c r="D442" s="149"/>
    </row>
    <row r="443" spans="4:4">
      <c r="D443" s="149"/>
    </row>
    <row r="444" spans="4:4">
      <c r="D444" s="149"/>
    </row>
    <row r="445" spans="4:4">
      <c r="D445" s="149"/>
    </row>
    <row r="446" spans="4:4">
      <c r="D446" s="149"/>
    </row>
    <row r="447" spans="4:4">
      <c r="D447" s="149"/>
    </row>
    <row r="448" spans="4:4">
      <c r="D448" s="149"/>
    </row>
    <row r="449" spans="4:4">
      <c r="D449" s="149"/>
    </row>
    <row r="450" spans="4:4">
      <c r="D450" s="149"/>
    </row>
    <row r="451" spans="4:4">
      <c r="D451" s="149"/>
    </row>
    <row r="452" spans="4:4">
      <c r="D452" s="149"/>
    </row>
    <row r="453" spans="4:4">
      <c r="D453" s="149"/>
    </row>
    <row r="454" spans="4:4">
      <c r="D454" s="149"/>
    </row>
    <row r="455" spans="4:4">
      <c r="D455" s="149"/>
    </row>
    <row r="456" spans="4:4">
      <c r="D456" s="149"/>
    </row>
    <row r="457" spans="4:4">
      <c r="D457" s="149"/>
    </row>
    <row r="458" spans="4:4">
      <c r="D458" s="149"/>
    </row>
    <row r="459" spans="4:4">
      <c r="D459" s="149"/>
    </row>
    <row r="460" spans="4:4">
      <c r="D460" s="149"/>
    </row>
    <row r="461" spans="4:4">
      <c r="D461" s="149"/>
    </row>
    <row r="462" spans="4:4">
      <c r="D462" s="149"/>
    </row>
    <row r="463" spans="4:4">
      <c r="D463" s="149"/>
    </row>
    <row r="464" spans="4:4">
      <c r="D464" s="149"/>
    </row>
    <row r="465" spans="4:4">
      <c r="D465" s="149"/>
    </row>
    <row r="466" spans="4:4">
      <c r="D466" s="149"/>
    </row>
    <row r="467" spans="4:4">
      <c r="D467" s="149"/>
    </row>
    <row r="468" spans="4:4">
      <c r="D468" s="149"/>
    </row>
    <row r="469" spans="4:4">
      <c r="D469" s="149"/>
    </row>
    <row r="470" spans="4:4">
      <c r="D470" s="149"/>
    </row>
    <row r="471" spans="4:4">
      <c r="D471" s="149"/>
    </row>
    <row r="472" spans="4:4">
      <c r="D472" s="149"/>
    </row>
    <row r="473" spans="4:4">
      <c r="D473" s="149"/>
    </row>
    <row r="474" spans="4:4">
      <c r="D474" s="149"/>
    </row>
    <row r="475" spans="4:4">
      <c r="D475" s="149"/>
    </row>
    <row r="476" spans="4:4">
      <c r="D476" s="149"/>
    </row>
    <row r="477" spans="4:4">
      <c r="D477" s="149"/>
    </row>
    <row r="478" spans="4:4">
      <c r="D478" s="149"/>
    </row>
    <row r="479" spans="4:4">
      <c r="D479" s="149"/>
    </row>
    <row r="480" spans="4:4">
      <c r="D480" s="149"/>
    </row>
    <row r="481" spans="4:4">
      <c r="D481" s="149"/>
    </row>
    <row r="482" spans="4:4">
      <c r="D482" s="149"/>
    </row>
    <row r="483" spans="4:4">
      <c r="D483" s="149"/>
    </row>
    <row r="484" spans="4:4">
      <c r="D484" s="149"/>
    </row>
    <row r="485" spans="4:4">
      <c r="D485" s="149"/>
    </row>
    <row r="486" spans="4:4">
      <c r="D486" s="149"/>
    </row>
    <row r="487" spans="4:4">
      <c r="D487" s="149"/>
    </row>
    <row r="488" spans="4:4">
      <c r="D488" s="149"/>
    </row>
    <row r="489" spans="4:4">
      <c r="D489" s="149"/>
    </row>
    <row r="490" spans="4:4">
      <c r="D490" s="149"/>
    </row>
    <row r="491" spans="4:4">
      <c r="D491" s="149"/>
    </row>
    <row r="492" spans="4:4">
      <c r="D492" s="149"/>
    </row>
    <row r="493" spans="4:4">
      <c r="D493" s="149"/>
    </row>
    <row r="494" spans="4:4">
      <c r="D494" s="149"/>
    </row>
    <row r="495" spans="4:4">
      <c r="D495" s="149"/>
    </row>
    <row r="496" spans="4:4">
      <c r="D496" s="149"/>
    </row>
    <row r="497" spans="4:4">
      <c r="D497" s="149"/>
    </row>
    <row r="498" spans="4:4">
      <c r="D498" s="149"/>
    </row>
    <row r="499" spans="4:4">
      <c r="D499" s="149"/>
    </row>
    <row r="500" spans="4:4">
      <c r="D500" s="149"/>
    </row>
    <row r="501" spans="4:4">
      <c r="D501" s="149"/>
    </row>
    <row r="502" spans="4:4">
      <c r="D502" s="149"/>
    </row>
    <row r="503" spans="4:4">
      <c r="D503" s="149"/>
    </row>
    <row r="504" spans="4:4">
      <c r="D504" s="149"/>
    </row>
    <row r="505" spans="4:4">
      <c r="D505" s="149"/>
    </row>
    <row r="506" spans="4:4">
      <c r="D506" s="149"/>
    </row>
    <row r="507" spans="4:4">
      <c r="D507" s="149"/>
    </row>
    <row r="508" spans="4:4">
      <c r="D508" s="149"/>
    </row>
    <row r="509" spans="4:4">
      <c r="D509" s="149"/>
    </row>
    <row r="510" spans="4:4">
      <c r="D510" s="149"/>
    </row>
    <row r="511" spans="4:4">
      <c r="D511" s="149"/>
    </row>
    <row r="512" spans="4:4">
      <c r="D512" s="149"/>
    </row>
    <row r="513" spans="4:4">
      <c r="D513" s="149"/>
    </row>
    <row r="514" spans="4:4">
      <c r="D514" s="149"/>
    </row>
    <row r="515" spans="4:4">
      <c r="D515" s="149"/>
    </row>
    <row r="516" spans="4:4">
      <c r="D516" s="149"/>
    </row>
    <row r="517" spans="4:4">
      <c r="D517" s="149"/>
    </row>
    <row r="518" spans="4:4">
      <c r="D518" s="149"/>
    </row>
    <row r="519" spans="4:4">
      <c r="D519" s="149"/>
    </row>
    <row r="520" spans="4:4">
      <c r="D520" s="149"/>
    </row>
    <row r="521" spans="4:4">
      <c r="D521" s="149"/>
    </row>
    <row r="522" spans="4:4">
      <c r="D522" s="149"/>
    </row>
    <row r="523" spans="4:4">
      <c r="D523" s="149"/>
    </row>
    <row r="524" spans="4:4">
      <c r="D524" s="149"/>
    </row>
    <row r="525" spans="4:4">
      <c r="D525" s="149"/>
    </row>
    <row r="526" spans="4:4">
      <c r="D526" s="149"/>
    </row>
    <row r="527" spans="4:4">
      <c r="D527" s="149"/>
    </row>
    <row r="528" spans="4:4">
      <c r="D528" s="149"/>
    </row>
    <row r="529" spans="4:4">
      <c r="D529" s="149"/>
    </row>
    <row r="530" spans="4:4">
      <c r="D530" s="149"/>
    </row>
    <row r="531" spans="4:4">
      <c r="D531" s="149"/>
    </row>
    <row r="532" spans="4:4">
      <c r="D532" s="149"/>
    </row>
    <row r="533" spans="4:4">
      <c r="D533" s="149"/>
    </row>
    <row r="534" spans="4:4">
      <c r="D534" s="149"/>
    </row>
    <row r="535" spans="4:4">
      <c r="D535" s="149"/>
    </row>
    <row r="536" spans="4:4">
      <c r="D536" s="149"/>
    </row>
    <row r="537" spans="4:4">
      <c r="D537" s="149"/>
    </row>
    <row r="538" spans="4:4">
      <c r="D538" s="149"/>
    </row>
    <row r="539" spans="4:4">
      <c r="D539" s="149"/>
    </row>
    <row r="540" spans="4:4">
      <c r="D540" s="149"/>
    </row>
    <row r="541" spans="4:4">
      <c r="D541" s="149"/>
    </row>
    <row r="542" spans="4:4">
      <c r="D542" s="149"/>
    </row>
    <row r="543" spans="4:4">
      <c r="D543" s="149"/>
    </row>
    <row r="544" spans="4:4">
      <c r="D544" s="149"/>
    </row>
    <row r="545" spans="4:4">
      <c r="D545" s="149"/>
    </row>
    <row r="546" spans="4:4">
      <c r="D546" s="149"/>
    </row>
    <row r="547" spans="4:4">
      <c r="D547" s="149"/>
    </row>
    <row r="548" spans="4:4">
      <c r="D548" s="149"/>
    </row>
    <row r="549" spans="4:4">
      <c r="D549" s="149"/>
    </row>
    <row r="550" spans="4:4">
      <c r="D550" s="149"/>
    </row>
    <row r="551" spans="4:4">
      <c r="D551" s="149"/>
    </row>
    <row r="552" spans="4:4">
      <c r="D552" s="149"/>
    </row>
    <row r="553" spans="4:4">
      <c r="D553" s="149"/>
    </row>
    <row r="554" spans="4:4">
      <c r="D554" s="149"/>
    </row>
    <row r="555" spans="4:4">
      <c r="D555" s="149"/>
    </row>
    <row r="556" spans="4:4">
      <c r="D556" s="149"/>
    </row>
    <row r="557" spans="4:4">
      <c r="D557" s="149"/>
    </row>
    <row r="558" spans="4:4">
      <c r="D558" s="149"/>
    </row>
    <row r="559" spans="4:4">
      <c r="D559" s="149"/>
    </row>
    <row r="560" spans="4:4">
      <c r="D560" s="149"/>
    </row>
    <row r="561" spans="4:4">
      <c r="D561" s="149"/>
    </row>
    <row r="562" spans="4:4">
      <c r="D562" s="149"/>
    </row>
    <row r="563" spans="4:4">
      <c r="D563" s="149"/>
    </row>
    <row r="564" spans="4:4">
      <c r="D564" s="149"/>
    </row>
    <row r="565" spans="4:4">
      <c r="D565" s="149"/>
    </row>
    <row r="566" spans="4:4">
      <c r="D566" s="149"/>
    </row>
    <row r="567" spans="4:4">
      <c r="D567" s="149"/>
    </row>
    <row r="568" spans="4:4">
      <c r="D568" s="149"/>
    </row>
    <row r="569" spans="4:4">
      <c r="D569" s="149"/>
    </row>
    <row r="570" spans="4:4">
      <c r="D570" s="149"/>
    </row>
    <row r="571" spans="4:4">
      <c r="D571" s="149"/>
    </row>
    <row r="572" spans="4:4">
      <c r="D572" s="149"/>
    </row>
    <row r="573" spans="4:4">
      <c r="D573" s="149"/>
    </row>
    <row r="574" spans="4:4">
      <c r="D574" s="149"/>
    </row>
    <row r="575" spans="4:4">
      <c r="D575" s="149"/>
    </row>
    <row r="576" spans="4:4">
      <c r="D576" s="149"/>
    </row>
    <row r="577" spans="4:4">
      <c r="D577" s="149"/>
    </row>
    <row r="578" spans="4:4">
      <c r="D578" s="149"/>
    </row>
    <row r="579" spans="4:4">
      <c r="D579" s="149"/>
    </row>
    <row r="580" spans="4:4">
      <c r="D580" s="149"/>
    </row>
    <row r="581" spans="4:4">
      <c r="D581" s="149"/>
    </row>
    <row r="582" spans="4:4">
      <c r="D582" s="149"/>
    </row>
    <row r="583" spans="4:4">
      <c r="D583" s="149"/>
    </row>
    <row r="584" spans="4:4">
      <c r="D584" s="149"/>
    </row>
    <row r="585" spans="4:4">
      <c r="D585" s="149"/>
    </row>
    <row r="586" spans="4:4">
      <c r="D586" s="149"/>
    </row>
    <row r="587" spans="4:4">
      <c r="D587" s="149"/>
    </row>
    <row r="588" spans="4:4">
      <c r="D588" s="149"/>
    </row>
    <row r="589" spans="4:4">
      <c r="D589" s="149"/>
    </row>
    <row r="590" spans="4:4">
      <c r="D590" s="149"/>
    </row>
    <row r="591" spans="4:4">
      <c r="D591" s="149"/>
    </row>
    <row r="592" spans="4:4">
      <c r="D592" s="149"/>
    </row>
    <row r="593" spans="4:4">
      <c r="D593" s="149"/>
    </row>
    <row r="594" spans="4:4">
      <c r="D594" s="149"/>
    </row>
    <row r="595" spans="4:4">
      <c r="D595" s="149"/>
    </row>
    <row r="596" spans="4:4">
      <c r="D596" s="149"/>
    </row>
    <row r="597" spans="4:4">
      <c r="D597" s="149"/>
    </row>
    <row r="598" spans="4:4">
      <c r="D598" s="149"/>
    </row>
    <row r="599" spans="4:4">
      <c r="D599" s="149"/>
    </row>
    <row r="600" spans="4:4">
      <c r="D600" s="149"/>
    </row>
    <row r="601" spans="4:4">
      <c r="D601" s="149"/>
    </row>
    <row r="602" spans="4:4">
      <c r="D602" s="149"/>
    </row>
    <row r="603" spans="4:4">
      <c r="D603" s="149"/>
    </row>
    <row r="604" spans="4:4">
      <c r="D604" s="149"/>
    </row>
    <row r="605" spans="4:4">
      <c r="D605" s="149"/>
    </row>
    <row r="606" spans="4:4">
      <c r="D606" s="149"/>
    </row>
    <row r="607" spans="4:4">
      <c r="D607" s="149"/>
    </row>
    <row r="608" spans="4:4">
      <c r="D608" s="149"/>
    </row>
    <row r="609" spans="4:4">
      <c r="D609" s="149"/>
    </row>
    <row r="610" spans="4:4">
      <c r="D610" s="149"/>
    </row>
    <row r="611" spans="4:4">
      <c r="D611" s="149"/>
    </row>
    <row r="612" spans="4:4">
      <c r="D612" s="149"/>
    </row>
    <row r="613" spans="4:4">
      <c r="D613" s="149"/>
    </row>
    <row r="614" spans="4:4">
      <c r="D614" s="149"/>
    </row>
    <row r="615" spans="4:4">
      <c r="D615" s="149"/>
    </row>
    <row r="616" spans="4:4">
      <c r="D616" s="149"/>
    </row>
    <row r="617" spans="4:4">
      <c r="D617" s="149"/>
    </row>
    <row r="618" spans="4:4">
      <c r="D618" s="149"/>
    </row>
    <row r="619" spans="4:4">
      <c r="D619" s="149"/>
    </row>
    <row r="620" spans="4:4">
      <c r="D620" s="149"/>
    </row>
    <row r="621" spans="4:4">
      <c r="D621" s="149"/>
    </row>
    <row r="622" spans="4:4">
      <c r="D622" s="149"/>
    </row>
    <row r="623" spans="4:4">
      <c r="D623" s="149"/>
    </row>
    <row r="624" spans="4:4">
      <c r="D624" s="149"/>
    </row>
    <row r="625" spans="4:4">
      <c r="D625" s="149"/>
    </row>
    <row r="626" spans="4:4">
      <c r="D626" s="149"/>
    </row>
    <row r="627" spans="4:4">
      <c r="D627" s="149"/>
    </row>
    <row r="628" spans="4:4">
      <c r="D628" s="149"/>
    </row>
    <row r="629" spans="4:4">
      <c r="D629" s="149"/>
    </row>
    <row r="630" spans="4:4">
      <c r="D630" s="149"/>
    </row>
    <row r="631" spans="4:4">
      <c r="D631" s="149"/>
    </row>
    <row r="632" spans="4:4">
      <c r="D632" s="149"/>
    </row>
    <row r="633" spans="4:4">
      <c r="D633" s="149"/>
    </row>
    <row r="634" spans="4:4">
      <c r="D634" s="149"/>
    </row>
    <row r="635" spans="4:4">
      <c r="D635" s="149"/>
    </row>
    <row r="636" spans="4:4">
      <c r="D636" s="149"/>
    </row>
    <row r="637" spans="4:4">
      <c r="D637" s="149"/>
    </row>
    <row r="638" spans="4:4">
      <c r="D638" s="149"/>
    </row>
    <row r="639" spans="4:4">
      <c r="D639" s="149"/>
    </row>
    <row r="640" spans="4:4">
      <c r="D640" s="149"/>
    </row>
    <row r="641" spans="4:4">
      <c r="D641" s="149"/>
    </row>
    <row r="642" spans="4:4">
      <c r="D642" s="149"/>
    </row>
    <row r="643" spans="4:4">
      <c r="D643" s="149"/>
    </row>
    <row r="644" spans="4:4">
      <c r="D644" s="149"/>
    </row>
    <row r="645" spans="4:4">
      <c r="D645" s="149"/>
    </row>
    <row r="646" spans="4:4">
      <c r="D646" s="149"/>
    </row>
    <row r="647" spans="4:4">
      <c r="D647" s="149"/>
    </row>
    <row r="648" spans="4:4">
      <c r="D648" s="149"/>
    </row>
    <row r="649" spans="4:4">
      <c r="D649" s="149"/>
    </row>
    <row r="650" spans="4:4">
      <c r="D650" s="149"/>
    </row>
    <row r="651" spans="4:4">
      <c r="D651" s="149"/>
    </row>
    <row r="652" spans="4:4">
      <c r="D652" s="149"/>
    </row>
    <row r="653" spans="4:4">
      <c r="D653" s="149"/>
    </row>
    <row r="654" spans="4:4">
      <c r="D654" s="149"/>
    </row>
    <row r="655" spans="4:4">
      <c r="D655" s="149"/>
    </row>
    <row r="656" spans="4:4">
      <c r="D656" s="149"/>
    </row>
    <row r="657" spans="4:4">
      <c r="D657" s="149"/>
    </row>
    <row r="658" spans="4:4">
      <c r="D658" s="149"/>
    </row>
    <row r="659" spans="4:4">
      <c r="D659" s="149"/>
    </row>
    <row r="660" spans="4:4">
      <c r="D660" s="149"/>
    </row>
    <row r="661" spans="4:4">
      <c r="D661" s="149"/>
    </row>
    <row r="662" spans="4:4">
      <c r="D662" s="149"/>
    </row>
    <row r="663" spans="4:4">
      <c r="D663" s="149"/>
    </row>
    <row r="664" spans="4:4">
      <c r="D664" s="149"/>
    </row>
    <row r="665" spans="4:4">
      <c r="D665" s="149"/>
    </row>
    <row r="666" spans="4:4">
      <c r="D666" s="149"/>
    </row>
    <row r="667" spans="4:4">
      <c r="D667" s="149"/>
    </row>
    <row r="668" spans="4:4">
      <c r="D668" s="149"/>
    </row>
    <row r="669" spans="4:4">
      <c r="D669" s="149"/>
    </row>
    <row r="670" spans="4:4">
      <c r="D670" s="149"/>
    </row>
    <row r="671" spans="4:4">
      <c r="D671" s="149"/>
    </row>
    <row r="672" spans="4:4">
      <c r="D672" s="149"/>
    </row>
    <row r="673" spans="4:4">
      <c r="D673" s="149"/>
    </row>
    <row r="674" spans="4:4">
      <c r="D674" s="149"/>
    </row>
    <row r="675" spans="4:4">
      <c r="D675" s="149"/>
    </row>
    <row r="676" spans="4:4">
      <c r="D676" s="149"/>
    </row>
    <row r="677" spans="4:4">
      <c r="D677" s="149"/>
    </row>
    <row r="678" spans="4:4">
      <c r="D678" s="149"/>
    </row>
    <row r="679" spans="4:4">
      <c r="D679" s="149"/>
    </row>
    <row r="680" spans="4:4">
      <c r="D680" s="149"/>
    </row>
    <row r="681" spans="4:4">
      <c r="D681" s="149"/>
    </row>
    <row r="682" spans="4:4">
      <c r="D682" s="149"/>
    </row>
    <row r="683" spans="4:4">
      <c r="D683" s="149"/>
    </row>
    <row r="684" spans="4:4">
      <c r="D684" s="149"/>
    </row>
    <row r="685" spans="4:4">
      <c r="D685" s="149"/>
    </row>
    <row r="686" spans="4:4">
      <c r="D686" s="149"/>
    </row>
    <row r="687" spans="4:4">
      <c r="D687" s="149"/>
    </row>
    <row r="688" spans="4:4">
      <c r="D688" s="149"/>
    </row>
    <row r="689" spans="4:4">
      <c r="D689" s="149"/>
    </row>
    <row r="690" spans="4:4">
      <c r="D690" s="149"/>
    </row>
    <row r="691" spans="4:4">
      <c r="D691" s="149"/>
    </row>
    <row r="692" spans="4:4">
      <c r="D692" s="149"/>
    </row>
    <row r="693" spans="4:4">
      <c r="D693" s="149"/>
    </row>
    <row r="694" spans="4:4">
      <c r="D694" s="149"/>
    </row>
    <row r="695" spans="4:4">
      <c r="D695" s="149"/>
    </row>
    <row r="696" spans="4:4">
      <c r="D696" s="149"/>
    </row>
    <row r="697" spans="4:4">
      <c r="D697" s="149"/>
    </row>
    <row r="698" spans="4:4">
      <c r="D698" s="149"/>
    </row>
    <row r="699" spans="4:4">
      <c r="D699" s="149"/>
    </row>
    <row r="700" spans="4:4">
      <c r="D700" s="149"/>
    </row>
    <row r="701" spans="4:4">
      <c r="D701" s="149"/>
    </row>
    <row r="702" spans="4:4">
      <c r="D702" s="149"/>
    </row>
    <row r="703" spans="4:4">
      <c r="D703" s="149"/>
    </row>
    <row r="704" spans="4:4">
      <c r="D704" s="149"/>
    </row>
    <row r="705" spans="4:4">
      <c r="D705" s="149"/>
    </row>
    <row r="706" spans="4:4">
      <c r="D706" s="149"/>
    </row>
    <row r="707" spans="4:4">
      <c r="D707" s="149"/>
    </row>
    <row r="708" spans="4:4">
      <c r="D708" s="149"/>
    </row>
    <row r="709" spans="4:4">
      <c r="D709" s="149"/>
    </row>
    <row r="710" spans="4:4">
      <c r="D710" s="149"/>
    </row>
    <row r="711" spans="4:4">
      <c r="D711" s="149"/>
    </row>
    <row r="712" spans="4:4">
      <c r="D712" s="149"/>
    </row>
    <row r="713" spans="4:4">
      <c r="D713" s="149"/>
    </row>
    <row r="714" spans="4:4">
      <c r="D714" s="149"/>
    </row>
    <row r="715" spans="4:4">
      <c r="D715" s="149"/>
    </row>
    <row r="716" spans="4:4">
      <c r="D716" s="149"/>
    </row>
    <row r="717" spans="4:4">
      <c r="D717" s="149"/>
    </row>
    <row r="718" spans="4:4">
      <c r="D718" s="149"/>
    </row>
    <row r="719" spans="4:4">
      <c r="D719" s="149"/>
    </row>
    <row r="720" spans="4:4">
      <c r="D720" s="149"/>
    </row>
    <row r="721" spans="4:4">
      <c r="D721" s="149"/>
    </row>
    <row r="722" spans="4:4">
      <c r="D722" s="149"/>
    </row>
    <row r="723" spans="4:4">
      <c r="D723" s="149"/>
    </row>
    <row r="724" spans="4:4">
      <c r="D724" s="149"/>
    </row>
    <row r="725" spans="4:4">
      <c r="D725" s="149"/>
    </row>
    <row r="726" spans="4:4">
      <c r="D726" s="149"/>
    </row>
    <row r="727" spans="4:4">
      <c r="D727" s="149"/>
    </row>
    <row r="728" spans="4:4">
      <c r="D728" s="149"/>
    </row>
    <row r="729" spans="4:4">
      <c r="D729" s="149"/>
    </row>
    <row r="730" spans="4:4">
      <c r="D730" s="149"/>
    </row>
    <row r="731" spans="4:4">
      <c r="D731" s="149"/>
    </row>
    <row r="732" spans="4:4">
      <c r="D732" s="149"/>
    </row>
    <row r="733" spans="4:4">
      <c r="D733" s="149"/>
    </row>
    <row r="734" spans="4:4">
      <c r="D734" s="149"/>
    </row>
    <row r="735" spans="4:4">
      <c r="D735" s="149"/>
    </row>
    <row r="736" spans="4:4">
      <c r="D736" s="149"/>
    </row>
    <row r="737" spans="4:4">
      <c r="D737" s="149"/>
    </row>
    <row r="738" spans="4:4">
      <c r="D738" s="149"/>
    </row>
    <row r="739" spans="4:4">
      <c r="D739" s="149"/>
    </row>
    <row r="740" spans="4:4">
      <c r="D740" s="149"/>
    </row>
    <row r="741" spans="4:4">
      <c r="D741" s="149"/>
    </row>
    <row r="742" spans="4:4">
      <c r="D742" s="149"/>
    </row>
    <row r="743" spans="4:4">
      <c r="D743" s="149"/>
    </row>
    <row r="744" spans="4:4">
      <c r="D744" s="149"/>
    </row>
    <row r="745" spans="4:4">
      <c r="D745" s="149"/>
    </row>
    <row r="746" spans="4:4">
      <c r="D746" s="149"/>
    </row>
    <row r="747" spans="4:4">
      <c r="D747" s="149"/>
    </row>
    <row r="748" spans="4:4">
      <c r="D748" s="149"/>
    </row>
    <row r="749" spans="4:4">
      <c r="D749" s="149"/>
    </row>
    <row r="750" spans="4:4">
      <c r="D750" s="149"/>
    </row>
    <row r="751" spans="4:4">
      <c r="D751" s="149"/>
    </row>
    <row r="752" spans="4:4">
      <c r="D752" s="149"/>
    </row>
    <row r="753" spans="4:4">
      <c r="D753" s="149"/>
    </row>
    <row r="754" spans="4:4">
      <c r="D754" s="149"/>
    </row>
    <row r="755" spans="4:4">
      <c r="D755" s="149"/>
    </row>
    <row r="756" spans="4:4">
      <c r="D756" s="149"/>
    </row>
    <row r="757" spans="4:4">
      <c r="D757" s="149"/>
    </row>
    <row r="758" spans="4:4">
      <c r="D758" s="149"/>
    </row>
    <row r="759" spans="4:4">
      <c r="D759" s="149"/>
    </row>
    <row r="760" spans="4:4">
      <c r="D760" s="149"/>
    </row>
    <row r="761" spans="4:4">
      <c r="D761" s="149"/>
    </row>
    <row r="762" spans="4:4">
      <c r="D762" s="149"/>
    </row>
    <row r="763" spans="4:4">
      <c r="D763" s="149"/>
    </row>
    <row r="764" spans="4:4">
      <c r="D764" s="149"/>
    </row>
    <row r="765" spans="4:4">
      <c r="D765" s="149"/>
    </row>
    <row r="766" spans="4:4">
      <c r="D766" s="149"/>
    </row>
    <row r="767" spans="4:4">
      <c r="D767" s="149"/>
    </row>
    <row r="768" spans="4:4">
      <c r="D768" s="149"/>
    </row>
    <row r="769" spans="4:4">
      <c r="D769" s="149"/>
    </row>
    <row r="770" spans="4:4">
      <c r="D770" s="149"/>
    </row>
    <row r="771" spans="4:4">
      <c r="D771" s="149"/>
    </row>
    <row r="772" spans="4:4">
      <c r="D772" s="149"/>
    </row>
    <row r="773" spans="4:4">
      <c r="D773" s="149"/>
    </row>
    <row r="774" spans="4:4">
      <c r="D774" s="149"/>
    </row>
    <row r="775" spans="4:4">
      <c r="D775" s="149"/>
    </row>
    <row r="776" spans="4:4">
      <c r="D776" s="149"/>
    </row>
    <row r="777" spans="4:4">
      <c r="D777" s="149"/>
    </row>
    <row r="778" spans="4:4">
      <c r="D778" s="149"/>
    </row>
    <row r="779" spans="4:4">
      <c r="D779" s="149"/>
    </row>
    <row r="780" spans="4:4">
      <c r="D780" s="149"/>
    </row>
    <row r="781" spans="4:4">
      <c r="D781" s="149"/>
    </row>
    <row r="782" spans="4:4">
      <c r="D782" s="149"/>
    </row>
    <row r="783" spans="4:4">
      <c r="D783" s="149"/>
    </row>
    <row r="784" spans="4:4">
      <c r="D784" s="149"/>
    </row>
    <row r="785" spans="4:4">
      <c r="D785" s="149"/>
    </row>
    <row r="786" spans="4:4">
      <c r="D786" s="149"/>
    </row>
    <row r="787" spans="4:4">
      <c r="D787" s="149"/>
    </row>
    <row r="788" spans="4:4">
      <c r="D788" s="149"/>
    </row>
    <row r="789" spans="4:4">
      <c r="D789" s="149"/>
    </row>
    <row r="790" spans="4:4">
      <c r="D790" s="149"/>
    </row>
    <row r="791" spans="4:4">
      <c r="D791" s="149"/>
    </row>
    <row r="792" spans="4:4">
      <c r="D792" s="149"/>
    </row>
    <row r="793" spans="4:4">
      <c r="D793" s="149"/>
    </row>
    <row r="794" spans="4:4">
      <c r="D794" s="149"/>
    </row>
    <row r="795" spans="4:4">
      <c r="D795" s="149"/>
    </row>
    <row r="796" spans="4:4">
      <c r="D796" s="149"/>
    </row>
    <row r="797" spans="4:4">
      <c r="D797" s="149"/>
    </row>
    <row r="798" spans="4:4">
      <c r="D798" s="149"/>
    </row>
    <row r="799" spans="4:4">
      <c r="D799" s="149"/>
    </row>
    <row r="800" spans="4:4">
      <c r="D800" s="149"/>
    </row>
    <row r="801" spans="4:4">
      <c r="D801" s="149"/>
    </row>
    <row r="802" spans="4:4">
      <c r="D802" s="149"/>
    </row>
    <row r="803" spans="4:4">
      <c r="D803" s="149"/>
    </row>
    <row r="804" spans="4:4">
      <c r="D804" s="149"/>
    </row>
    <row r="805" spans="4:4">
      <c r="D805" s="149"/>
    </row>
    <row r="806" spans="4:4">
      <c r="D806" s="149"/>
    </row>
    <row r="807" spans="4:4">
      <c r="D807" s="149"/>
    </row>
    <row r="808" spans="4:4">
      <c r="D808" s="149"/>
    </row>
    <row r="809" spans="4:4">
      <c r="D809" s="149"/>
    </row>
    <row r="810" spans="4:4">
      <c r="D810" s="149"/>
    </row>
    <row r="811" spans="4:4">
      <c r="D811" s="149"/>
    </row>
    <row r="812" spans="4:4">
      <c r="D812" s="149"/>
    </row>
    <row r="813" spans="4:4">
      <c r="D813" s="149"/>
    </row>
    <row r="814" spans="4:4">
      <c r="D814" s="149"/>
    </row>
    <row r="815" spans="4:4">
      <c r="D815" s="149"/>
    </row>
    <row r="816" spans="4:4">
      <c r="D816" s="149"/>
    </row>
    <row r="817" spans="4:4">
      <c r="D817" s="149"/>
    </row>
    <row r="818" spans="4:4">
      <c r="D818" s="149"/>
    </row>
    <row r="819" spans="4:4">
      <c r="D819" s="149"/>
    </row>
    <row r="820" spans="4:4">
      <c r="D820" s="149"/>
    </row>
    <row r="821" spans="4:4">
      <c r="D821" s="149"/>
    </row>
    <row r="822" spans="4:4">
      <c r="D822" s="149"/>
    </row>
    <row r="823" spans="4:4">
      <c r="D823" s="149"/>
    </row>
    <row r="824" spans="4:4">
      <c r="D824" s="149"/>
    </row>
    <row r="825" spans="4:4">
      <c r="D825" s="149"/>
    </row>
    <row r="826" spans="4:4">
      <c r="D826" s="149"/>
    </row>
    <row r="827" spans="4:4">
      <c r="D827" s="149"/>
    </row>
    <row r="828" spans="4:4">
      <c r="D828" s="149"/>
    </row>
    <row r="829" spans="4:4">
      <c r="D829" s="149"/>
    </row>
    <row r="830" spans="4:4">
      <c r="D830" s="149"/>
    </row>
    <row r="831" spans="4:4">
      <c r="D831" s="149"/>
    </row>
    <row r="832" spans="4:4">
      <c r="D832" s="149"/>
    </row>
    <row r="833" spans="4:4">
      <c r="D833" s="149"/>
    </row>
    <row r="834" spans="4:4">
      <c r="D834" s="149"/>
    </row>
    <row r="835" spans="4:4">
      <c r="D835" s="149"/>
    </row>
    <row r="836" spans="4:4">
      <c r="D836" s="149"/>
    </row>
    <row r="837" spans="4:4">
      <c r="D837" s="149"/>
    </row>
    <row r="838" spans="4:4">
      <c r="D838" s="149"/>
    </row>
    <row r="839" spans="4:4">
      <c r="D839" s="149"/>
    </row>
    <row r="840" spans="4:4">
      <c r="D840" s="149"/>
    </row>
    <row r="841" spans="4:4">
      <c r="D841" s="149"/>
    </row>
    <row r="842" spans="4:4">
      <c r="D842" s="149"/>
    </row>
    <row r="843" spans="4:4">
      <c r="D843" s="149"/>
    </row>
    <row r="844" spans="4:4">
      <c r="D844" s="149"/>
    </row>
    <row r="845" spans="4:4">
      <c r="D845" s="149"/>
    </row>
    <row r="846" spans="4:4">
      <c r="D846" s="149"/>
    </row>
    <row r="847" spans="4:4">
      <c r="D847" s="149"/>
    </row>
    <row r="848" spans="4:4">
      <c r="D848" s="149"/>
    </row>
    <row r="849" spans="4:4">
      <c r="D849" s="149"/>
    </row>
    <row r="850" spans="4:4">
      <c r="D850" s="149"/>
    </row>
    <row r="851" spans="4:4">
      <c r="D851" s="149"/>
    </row>
    <row r="852" spans="4:4">
      <c r="D852" s="149"/>
    </row>
    <row r="853" spans="4:4">
      <c r="D853" s="149"/>
    </row>
    <row r="854" spans="4:4">
      <c r="D854" s="149"/>
    </row>
    <row r="855" spans="4:4">
      <c r="D855" s="149"/>
    </row>
    <row r="856" spans="4:4">
      <c r="D856" s="149"/>
    </row>
    <row r="857" spans="4:4">
      <c r="D857" s="149"/>
    </row>
    <row r="858" spans="4:4">
      <c r="D858" s="149"/>
    </row>
    <row r="859" spans="4:4">
      <c r="D859" s="149"/>
    </row>
    <row r="860" spans="4:4">
      <c r="D860" s="149"/>
    </row>
    <row r="861" spans="4:4">
      <c r="D861" s="149"/>
    </row>
    <row r="862" spans="4:4">
      <c r="D862" s="149"/>
    </row>
    <row r="863" spans="4:4">
      <c r="D863" s="149"/>
    </row>
    <row r="864" spans="4:4">
      <c r="D864" s="149"/>
    </row>
    <row r="865" spans="4:4">
      <c r="D865" s="149"/>
    </row>
    <row r="866" spans="4:4">
      <c r="D866" s="149"/>
    </row>
    <row r="867" spans="4:4">
      <c r="D867" s="149"/>
    </row>
    <row r="868" spans="4:4">
      <c r="D868" s="149"/>
    </row>
    <row r="869" spans="4:4">
      <c r="D869" s="149"/>
    </row>
    <row r="870" spans="4:4">
      <c r="D870" s="149"/>
    </row>
    <row r="871" spans="4:4">
      <c r="D871" s="149"/>
    </row>
    <row r="872" spans="4:4">
      <c r="D872" s="149"/>
    </row>
    <row r="873" spans="4:4">
      <c r="D873" s="149"/>
    </row>
    <row r="874" spans="4:4">
      <c r="D874" s="149"/>
    </row>
    <row r="875" spans="4:4">
      <c r="D875" s="149"/>
    </row>
    <row r="876" spans="4:4">
      <c r="D876" s="149"/>
    </row>
    <row r="877" spans="4:4">
      <c r="D877" s="149"/>
    </row>
    <row r="878" spans="4:4">
      <c r="D878" s="149"/>
    </row>
    <row r="879" spans="4:4">
      <c r="D879" s="149"/>
    </row>
    <row r="880" spans="4:4">
      <c r="D880" s="149"/>
    </row>
    <row r="881" spans="4:4">
      <c r="D881" s="149"/>
    </row>
    <row r="882" spans="4:4">
      <c r="D882" s="149"/>
    </row>
    <row r="883" spans="4:4">
      <c r="D883" s="149"/>
    </row>
    <row r="884" spans="4:4">
      <c r="D884" s="149"/>
    </row>
    <row r="885" spans="4:4">
      <c r="D885" s="149"/>
    </row>
    <row r="886" spans="4:4">
      <c r="D886" s="149"/>
    </row>
    <row r="887" spans="4:4">
      <c r="D887" s="149"/>
    </row>
    <row r="888" spans="4:4">
      <c r="D888" s="149"/>
    </row>
    <row r="889" spans="4:4">
      <c r="D889" s="149"/>
    </row>
    <row r="890" spans="4:4">
      <c r="D890" s="149"/>
    </row>
    <row r="891" spans="4:4">
      <c r="D891" s="149"/>
    </row>
    <row r="892" spans="4:4">
      <c r="D892" s="149"/>
    </row>
    <row r="893" spans="4:4">
      <c r="D893" s="149"/>
    </row>
    <row r="894" spans="4:4">
      <c r="D894" s="149"/>
    </row>
    <row r="895" spans="4:4">
      <c r="D895" s="149"/>
    </row>
    <row r="896" spans="4:4">
      <c r="D896" s="149"/>
    </row>
    <row r="897" spans="4:4">
      <c r="D897" s="149"/>
    </row>
    <row r="898" spans="4:4">
      <c r="D898" s="149"/>
    </row>
    <row r="899" spans="4:4">
      <c r="D899" s="149"/>
    </row>
    <row r="900" spans="4:4">
      <c r="D900" s="149"/>
    </row>
    <row r="901" spans="4:4">
      <c r="D901" s="149"/>
    </row>
    <row r="902" spans="4:4">
      <c r="D902" s="149"/>
    </row>
    <row r="903" spans="4:4">
      <c r="D903" s="149"/>
    </row>
    <row r="904" spans="4:4">
      <c r="D904" s="149"/>
    </row>
    <row r="905" spans="4:4">
      <c r="D905" s="149"/>
    </row>
    <row r="906" spans="4:4">
      <c r="D906" s="149"/>
    </row>
    <row r="907" spans="4:4">
      <c r="D907" s="149"/>
    </row>
    <row r="908" spans="4:4">
      <c r="D908" s="149"/>
    </row>
    <row r="909" spans="4:4">
      <c r="D909" s="149"/>
    </row>
    <row r="910" spans="4:4">
      <c r="D910" s="149"/>
    </row>
    <row r="911" spans="4:4">
      <c r="D911" s="149"/>
    </row>
    <row r="912" spans="4:4">
      <c r="D912" s="149"/>
    </row>
    <row r="913" spans="4:4">
      <c r="D913" s="149"/>
    </row>
    <row r="914" spans="4:4">
      <c r="D914" s="149"/>
    </row>
    <row r="915" spans="4:4">
      <c r="D915" s="149"/>
    </row>
    <row r="916" spans="4:4">
      <c r="D916" s="149"/>
    </row>
    <row r="917" spans="4:4">
      <c r="D917" s="149"/>
    </row>
    <row r="918" spans="4:4">
      <c r="D918" s="149"/>
    </row>
    <row r="919" spans="4:4">
      <c r="D919" s="149"/>
    </row>
    <row r="920" spans="4:4">
      <c r="D920" s="149"/>
    </row>
    <row r="921" spans="4:4">
      <c r="D921" s="149"/>
    </row>
    <row r="922" spans="4:4">
      <c r="D922" s="149"/>
    </row>
    <row r="923" spans="4:4">
      <c r="D923" s="149"/>
    </row>
    <row r="924" spans="4:4">
      <c r="D924" s="149"/>
    </row>
    <row r="925" spans="4:4">
      <c r="D925" s="149"/>
    </row>
    <row r="926" spans="4:4">
      <c r="D926" s="149"/>
    </row>
    <row r="927" spans="4:4">
      <c r="D927" s="149"/>
    </row>
    <row r="928" spans="4:4">
      <c r="D928" s="149"/>
    </row>
    <row r="929" spans="4:4">
      <c r="D929" s="149"/>
    </row>
    <row r="930" spans="4:4">
      <c r="D930" s="149"/>
    </row>
    <row r="931" spans="4:4">
      <c r="D931" s="149"/>
    </row>
    <row r="932" spans="4:4">
      <c r="D932" s="149"/>
    </row>
    <row r="933" spans="4:4">
      <c r="D933" s="149"/>
    </row>
    <row r="934" spans="4:4">
      <c r="D934" s="149"/>
    </row>
    <row r="935" spans="4:4">
      <c r="D935" s="149"/>
    </row>
    <row r="936" spans="4:4">
      <c r="D936" s="149"/>
    </row>
    <row r="937" spans="4:4">
      <c r="D937" s="149"/>
    </row>
    <row r="938" spans="4:4">
      <c r="D938" s="149"/>
    </row>
    <row r="939" spans="4:4">
      <c r="D939" s="149"/>
    </row>
    <row r="940" spans="4:4">
      <c r="D940" s="149"/>
    </row>
    <row r="941" spans="4:4">
      <c r="D941" s="149"/>
    </row>
    <row r="942" spans="4:4">
      <c r="D942" s="149"/>
    </row>
    <row r="943" spans="4:4">
      <c r="D943" s="149"/>
    </row>
    <row r="944" spans="4:4">
      <c r="D944" s="149"/>
    </row>
    <row r="945" spans="4:4">
      <c r="D945" s="149"/>
    </row>
    <row r="946" spans="4:4">
      <c r="D946" s="149"/>
    </row>
    <row r="947" spans="4:4">
      <c r="D947" s="149"/>
    </row>
    <row r="948" spans="4:4">
      <c r="D948" s="149"/>
    </row>
    <row r="949" spans="4:4">
      <c r="D949" s="149"/>
    </row>
    <row r="950" spans="4:4">
      <c r="D950" s="149"/>
    </row>
    <row r="951" spans="4:4">
      <c r="D951" s="149"/>
    </row>
    <row r="952" spans="4:4">
      <c r="D952" s="149"/>
    </row>
    <row r="953" spans="4:4">
      <c r="D953" s="149"/>
    </row>
    <row r="954" spans="4:4">
      <c r="D954" s="149"/>
    </row>
    <row r="955" spans="4:4">
      <c r="D955" s="149"/>
    </row>
    <row r="956" spans="4:4">
      <c r="D956" s="149"/>
    </row>
    <row r="957" spans="4:4">
      <c r="D957" s="149"/>
    </row>
    <row r="958" spans="4:4">
      <c r="D958" s="149"/>
    </row>
    <row r="959" spans="4:4">
      <c r="D959" s="149"/>
    </row>
    <row r="960" spans="4:4">
      <c r="D960" s="149"/>
    </row>
    <row r="961" spans="4:4">
      <c r="D961" s="149"/>
    </row>
    <row r="962" spans="4:4">
      <c r="D962" s="149"/>
    </row>
    <row r="963" spans="4:4">
      <c r="D963" s="149"/>
    </row>
    <row r="964" spans="4:4">
      <c r="D964" s="149"/>
    </row>
    <row r="965" spans="4:4">
      <c r="D965" s="149"/>
    </row>
    <row r="966" spans="4:4">
      <c r="D966" s="149"/>
    </row>
    <row r="967" spans="4:4">
      <c r="D967" s="149"/>
    </row>
    <row r="968" spans="4:4">
      <c r="D968" s="149"/>
    </row>
    <row r="969" spans="4:4">
      <c r="D969" s="149"/>
    </row>
    <row r="970" spans="4:4">
      <c r="D970" s="149"/>
    </row>
    <row r="971" spans="4:4">
      <c r="D971" s="149"/>
    </row>
    <row r="972" spans="4:4">
      <c r="D972" s="149"/>
    </row>
    <row r="973" spans="4:4">
      <c r="D973" s="149"/>
    </row>
    <row r="974" spans="4:4">
      <c r="D974" s="149"/>
    </row>
    <row r="975" spans="4:4">
      <c r="D975" s="149"/>
    </row>
    <row r="976" spans="4:4">
      <c r="D976" s="149"/>
    </row>
    <row r="977" spans="4:4">
      <c r="D977" s="149"/>
    </row>
    <row r="978" spans="4:4">
      <c r="D978" s="149"/>
    </row>
    <row r="979" spans="4:4">
      <c r="D979" s="149"/>
    </row>
    <row r="980" spans="4:4">
      <c r="D980" s="149"/>
    </row>
    <row r="981" spans="4:4">
      <c r="D981" s="149"/>
    </row>
    <row r="982" spans="4:4">
      <c r="D982" s="149"/>
    </row>
    <row r="983" spans="4:4">
      <c r="D983" s="149"/>
    </row>
    <row r="984" spans="4:4">
      <c r="D984" s="149"/>
    </row>
    <row r="985" spans="4:4">
      <c r="D985" s="149"/>
    </row>
    <row r="986" spans="4:4">
      <c r="D986" s="149"/>
    </row>
    <row r="987" spans="4:4">
      <c r="D987" s="149"/>
    </row>
    <row r="988" spans="4:4">
      <c r="D988" s="149"/>
    </row>
    <row r="989" spans="4:4">
      <c r="D989" s="149"/>
    </row>
    <row r="990" spans="4:4">
      <c r="D990" s="149"/>
    </row>
    <row r="991" spans="4:4">
      <c r="D991" s="149"/>
    </row>
    <row r="992" spans="4:4">
      <c r="D992" s="149"/>
    </row>
    <row r="993" spans="4:4">
      <c r="D993" s="149"/>
    </row>
    <row r="994" spans="4:4">
      <c r="D994" s="149"/>
    </row>
    <row r="995" spans="4:4">
      <c r="D995" s="149"/>
    </row>
    <row r="996" spans="4:4">
      <c r="D996" s="149"/>
    </row>
    <row r="997" spans="4:4">
      <c r="D997" s="149"/>
    </row>
    <row r="998" spans="4:4">
      <c r="D998" s="149"/>
    </row>
    <row r="999" spans="4:4">
      <c r="D999" s="149"/>
    </row>
    <row r="1000" spans="4:4">
      <c r="D1000" s="149"/>
    </row>
    <row r="1001" spans="4:4">
      <c r="D1001" s="149"/>
    </row>
    <row r="1002" spans="4:4">
      <c r="D1002" s="149"/>
    </row>
    <row r="1003" spans="4:4">
      <c r="D1003" s="149"/>
    </row>
    <row r="1004" spans="4:4">
      <c r="D1004" s="149"/>
    </row>
    <row r="1005" spans="4:4">
      <c r="D1005" s="149"/>
    </row>
    <row r="1006" spans="4:4">
      <c r="D1006" s="149"/>
    </row>
    <row r="1007" spans="4:4">
      <c r="D1007" s="149"/>
    </row>
    <row r="1008" spans="4:4">
      <c r="D1008" s="149"/>
    </row>
    <row r="1009" spans="4:4">
      <c r="D1009" s="149"/>
    </row>
    <row r="1010" spans="4:4">
      <c r="D1010" s="149"/>
    </row>
    <row r="1011" spans="4:4">
      <c r="D1011" s="149"/>
    </row>
    <row r="1012" spans="4:4">
      <c r="D1012" s="149"/>
    </row>
    <row r="1013" spans="4:4">
      <c r="D1013" s="149"/>
    </row>
    <row r="1014" spans="4:4">
      <c r="D1014" s="149"/>
    </row>
    <row r="1015" spans="4:4">
      <c r="D1015" s="149"/>
    </row>
    <row r="1016" spans="4:4">
      <c r="D1016" s="149"/>
    </row>
    <row r="1017" spans="4:4">
      <c r="D1017" s="149"/>
    </row>
    <row r="1018" spans="4:4">
      <c r="D1018" s="149"/>
    </row>
    <row r="1019" spans="4:4">
      <c r="D1019" s="149"/>
    </row>
    <row r="1020" spans="4:4">
      <c r="D1020" s="149"/>
    </row>
    <row r="1021" spans="4:4">
      <c r="D1021" s="149"/>
    </row>
    <row r="1022" spans="4:4">
      <c r="D1022" s="149"/>
    </row>
    <row r="1023" spans="4:4">
      <c r="D1023" s="149"/>
    </row>
    <row r="1024" spans="4:4">
      <c r="D1024" s="149"/>
    </row>
    <row r="1025" spans="4:4">
      <c r="D1025" s="149"/>
    </row>
    <row r="1026" spans="4:4">
      <c r="D1026" s="149"/>
    </row>
    <row r="1027" spans="4:4">
      <c r="D1027" s="149"/>
    </row>
    <row r="1028" spans="4:4">
      <c r="D1028" s="149"/>
    </row>
    <row r="1029" spans="4:4">
      <c r="D1029" s="149"/>
    </row>
    <row r="1030" spans="4:4">
      <c r="D1030" s="149"/>
    </row>
    <row r="1031" spans="4:4">
      <c r="D1031" s="149"/>
    </row>
    <row r="1032" spans="4:4">
      <c r="D1032" s="149"/>
    </row>
    <row r="1033" spans="4:4">
      <c r="D1033" s="149"/>
    </row>
    <row r="1034" spans="4:4">
      <c r="D1034" s="149"/>
    </row>
    <row r="1035" spans="4:4">
      <c r="D1035" s="149"/>
    </row>
    <row r="1036" spans="4:4">
      <c r="D1036" s="149"/>
    </row>
    <row r="1037" spans="4:4">
      <c r="D1037" s="149"/>
    </row>
    <row r="1038" spans="4:4">
      <c r="D1038" s="149"/>
    </row>
    <row r="1039" spans="4:4">
      <c r="D1039" s="149"/>
    </row>
    <row r="1040" spans="4:4">
      <c r="D1040" s="149"/>
    </row>
    <row r="1041" spans="4:4">
      <c r="D1041" s="149"/>
    </row>
    <row r="1042" spans="4:4">
      <c r="D1042" s="149"/>
    </row>
    <row r="1043" spans="4:4">
      <c r="D1043" s="149"/>
    </row>
    <row r="1044" spans="4:4">
      <c r="D1044" s="149"/>
    </row>
    <row r="1045" spans="4:4">
      <c r="D1045" s="149"/>
    </row>
    <row r="1046" spans="4:4">
      <c r="D1046" s="149"/>
    </row>
    <row r="1047" spans="4:4">
      <c r="D1047" s="149"/>
    </row>
    <row r="1048" spans="4:4">
      <c r="D1048" s="149"/>
    </row>
    <row r="1049" spans="4:4">
      <c r="D1049" s="149"/>
    </row>
    <row r="1050" spans="4:4">
      <c r="D1050" s="149"/>
    </row>
    <row r="1051" spans="4:4">
      <c r="D1051" s="149"/>
    </row>
    <row r="1052" spans="4:4">
      <c r="D1052" s="149"/>
    </row>
    <row r="1053" spans="4:4">
      <c r="D1053" s="149"/>
    </row>
    <row r="1054" spans="4:4">
      <c r="D1054" s="149"/>
    </row>
    <row r="1055" spans="4:4">
      <c r="D1055" s="149"/>
    </row>
    <row r="1056" spans="4:4">
      <c r="D1056" s="149"/>
    </row>
    <row r="1057" spans="4:4">
      <c r="D1057" s="149"/>
    </row>
    <row r="1058" spans="4:4">
      <c r="D1058" s="149"/>
    </row>
    <row r="1059" spans="4:4">
      <c r="D1059" s="149"/>
    </row>
    <row r="1060" spans="4:4">
      <c r="D1060" s="149"/>
    </row>
    <row r="1061" spans="4:4">
      <c r="D1061" s="149"/>
    </row>
    <row r="1062" spans="4:4">
      <c r="D1062" s="149"/>
    </row>
    <row r="1063" spans="4:4">
      <c r="D1063" s="149"/>
    </row>
    <row r="1064" spans="4:4">
      <c r="D1064" s="149"/>
    </row>
    <row r="1065" spans="4:4">
      <c r="D1065" s="149"/>
    </row>
    <row r="1066" spans="4:4">
      <c r="D1066" s="149"/>
    </row>
    <row r="1067" spans="4:4">
      <c r="D1067" s="149"/>
    </row>
    <row r="1068" spans="4:4">
      <c r="D1068" s="149"/>
    </row>
    <row r="1069" spans="4:4">
      <c r="D1069" s="149"/>
    </row>
    <row r="1070" spans="4:4">
      <c r="D1070" s="149"/>
    </row>
    <row r="1071" spans="4:4">
      <c r="D1071" s="149"/>
    </row>
    <row r="1072" spans="4:4">
      <c r="D1072" s="149"/>
    </row>
    <row r="1073" spans="4:4">
      <c r="D1073" s="149"/>
    </row>
    <row r="1074" spans="4:4">
      <c r="D1074" s="149"/>
    </row>
    <row r="1075" spans="4:4">
      <c r="D1075" s="149"/>
    </row>
    <row r="1076" spans="4:4">
      <c r="D1076" s="149"/>
    </row>
    <row r="1077" spans="4:4">
      <c r="D1077" s="149"/>
    </row>
    <row r="1078" spans="4:4">
      <c r="D1078" s="149"/>
    </row>
    <row r="1079" spans="4:4">
      <c r="D1079" s="149"/>
    </row>
    <row r="1080" spans="4:4">
      <c r="D1080" s="149"/>
    </row>
    <row r="1081" spans="4:4">
      <c r="D1081" s="149"/>
    </row>
    <row r="1082" spans="4:4">
      <c r="D1082" s="149"/>
    </row>
    <row r="1083" spans="4:4">
      <c r="D1083" s="149"/>
    </row>
    <row r="1084" spans="4:4">
      <c r="D1084" s="149"/>
    </row>
    <row r="1085" spans="4:4">
      <c r="D1085" s="149"/>
    </row>
    <row r="1086" spans="4:4">
      <c r="D1086" s="149"/>
    </row>
    <row r="1087" spans="4:4">
      <c r="D1087" s="149"/>
    </row>
    <row r="1088" spans="4:4">
      <c r="D1088" s="149"/>
    </row>
    <row r="1089" spans="4:4">
      <c r="D1089" s="149"/>
    </row>
    <row r="1090" spans="4:4">
      <c r="D1090" s="149"/>
    </row>
    <row r="1091" spans="4:4">
      <c r="D1091" s="149"/>
    </row>
    <row r="1092" spans="4:4">
      <c r="D1092" s="149"/>
    </row>
    <row r="1093" spans="4:4">
      <c r="D1093" s="149"/>
    </row>
    <row r="1094" spans="4:4">
      <c r="D1094" s="149"/>
    </row>
    <row r="1095" spans="4:4">
      <c r="D1095" s="149"/>
    </row>
    <row r="1096" spans="4:4">
      <c r="D1096" s="149"/>
    </row>
    <row r="1097" spans="4:4">
      <c r="D1097" s="149"/>
    </row>
    <row r="1098" spans="4:4">
      <c r="D1098" s="149"/>
    </row>
    <row r="1099" spans="4:4">
      <c r="D1099" s="149"/>
    </row>
    <row r="1100" spans="4:4">
      <c r="D1100" s="149"/>
    </row>
    <row r="1101" spans="4:4">
      <c r="D1101" s="149"/>
    </row>
    <row r="1102" spans="4:4">
      <c r="D1102" s="149"/>
    </row>
    <row r="1103" spans="4:4">
      <c r="D1103" s="149"/>
    </row>
    <row r="1104" spans="4:4">
      <c r="D1104" s="149"/>
    </row>
    <row r="1105" spans="4:4">
      <c r="D1105" s="149"/>
    </row>
    <row r="1106" spans="4:4">
      <c r="D1106" s="149"/>
    </row>
    <row r="1107" spans="4:4">
      <c r="D1107" s="149"/>
    </row>
    <row r="1108" spans="4:4">
      <c r="D1108" s="149"/>
    </row>
    <row r="1109" spans="4:4">
      <c r="D1109" s="149"/>
    </row>
    <row r="1110" spans="4:4">
      <c r="D1110" s="149"/>
    </row>
    <row r="1111" spans="4:4">
      <c r="D1111" s="149"/>
    </row>
    <row r="1112" spans="4:4">
      <c r="D1112" s="149"/>
    </row>
    <row r="1113" spans="4:4">
      <c r="D1113" s="149"/>
    </row>
    <row r="1114" spans="4:4">
      <c r="D1114" s="149"/>
    </row>
    <row r="1115" spans="4:4">
      <c r="D1115" s="149"/>
    </row>
    <row r="1116" spans="4:4">
      <c r="D1116" s="149"/>
    </row>
    <row r="1117" spans="4:4">
      <c r="D1117" s="149"/>
    </row>
    <row r="1118" spans="4:4">
      <c r="D1118" s="149"/>
    </row>
    <row r="1119" spans="4:4">
      <c r="D1119" s="149"/>
    </row>
    <row r="1120" spans="4:4">
      <c r="D1120" s="149"/>
    </row>
    <row r="1121" spans="4:4">
      <c r="D1121" s="149"/>
    </row>
    <row r="1122" spans="4:4">
      <c r="D1122" s="149"/>
    </row>
    <row r="1123" spans="4:4">
      <c r="D1123" s="149"/>
    </row>
    <row r="1124" spans="4:4">
      <c r="D1124" s="149"/>
    </row>
    <row r="1125" spans="4:4">
      <c r="D1125" s="149"/>
    </row>
    <row r="1126" spans="4:4">
      <c r="D1126" s="149"/>
    </row>
    <row r="1127" spans="4:4">
      <c r="D1127" s="149"/>
    </row>
    <row r="1128" spans="4:4">
      <c r="D1128" s="149"/>
    </row>
    <row r="1129" spans="4:4">
      <c r="D1129" s="149"/>
    </row>
    <row r="1130" spans="4:4">
      <c r="D1130" s="149"/>
    </row>
    <row r="1131" spans="4:4">
      <c r="D1131" s="149"/>
    </row>
    <row r="1132" spans="4:4">
      <c r="D1132" s="149"/>
    </row>
    <row r="1133" spans="4:4">
      <c r="D1133" s="149"/>
    </row>
    <row r="1134" spans="4:4">
      <c r="D1134" s="149"/>
    </row>
    <row r="1135" spans="4:4">
      <c r="D1135" s="149"/>
    </row>
    <row r="1136" spans="4:4">
      <c r="D1136" s="149"/>
    </row>
    <row r="1137" spans="4:4">
      <c r="D1137" s="149"/>
    </row>
    <row r="1138" spans="4:4">
      <c r="D1138" s="149"/>
    </row>
    <row r="1139" spans="4:4">
      <c r="D1139" s="149"/>
    </row>
    <row r="1140" spans="4:4">
      <c r="D1140" s="149"/>
    </row>
    <row r="1141" spans="4:4">
      <c r="D1141" s="149"/>
    </row>
    <row r="1142" spans="4:4">
      <c r="D1142" s="149"/>
    </row>
    <row r="1143" spans="4:4">
      <c r="D1143" s="149"/>
    </row>
    <row r="1144" spans="4:4">
      <c r="D1144" s="149"/>
    </row>
    <row r="1145" spans="4:4">
      <c r="D1145" s="149"/>
    </row>
    <row r="1146" spans="4:4">
      <c r="D1146" s="149"/>
    </row>
    <row r="1147" spans="4:4">
      <c r="D1147" s="149"/>
    </row>
    <row r="1148" spans="4:4">
      <c r="D1148" s="149"/>
    </row>
    <row r="1149" spans="4:4">
      <c r="D1149" s="149"/>
    </row>
    <row r="1150" spans="4:4">
      <c r="D1150" s="149"/>
    </row>
    <row r="1151" spans="4:4">
      <c r="D1151" s="149"/>
    </row>
    <row r="1152" spans="4:4">
      <c r="D1152" s="149"/>
    </row>
    <row r="1153" spans="4:4">
      <c r="D1153" s="149"/>
    </row>
    <row r="1154" spans="4:4">
      <c r="D1154" s="149"/>
    </row>
    <row r="1155" spans="4:4">
      <c r="D1155" s="149"/>
    </row>
    <row r="1156" spans="4:4">
      <c r="D1156" s="149"/>
    </row>
    <row r="1157" spans="4:4">
      <c r="D1157" s="149"/>
    </row>
    <row r="1158" spans="4:4">
      <c r="D1158" s="149"/>
    </row>
    <row r="1159" spans="4:4">
      <c r="D1159" s="149"/>
    </row>
    <row r="1160" spans="4:4">
      <c r="D1160" s="149"/>
    </row>
    <row r="1161" spans="4:4">
      <c r="D1161" s="149"/>
    </row>
    <row r="1162" spans="4:4">
      <c r="D1162" s="149"/>
    </row>
    <row r="1163" spans="4:4">
      <c r="D1163" s="149"/>
    </row>
    <row r="1164" spans="4:4">
      <c r="D1164" s="149"/>
    </row>
    <row r="1165" spans="4:4">
      <c r="D1165" s="149"/>
    </row>
    <row r="1166" spans="4:4">
      <c r="D1166" s="149"/>
    </row>
    <row r="1167" spans="4:4">
      <c r="D1167" s="149"/>
    </row>
    <row r="1168" spans="4:4">
      <c r="D1168" s="149"/>
    </row>
    <row r="1169" spans="4:4">
      <c r="D1169" s="149"/>
    </row>
    <row r="1170" spans="4:4">
      <c r="D1170" s="149"/>
    </row>
    <row r="1171" spans="4:4">
      <c r="D1171" s="149"/>
    </row>
    <row r="1172" spans="4:4">
      <c r="D1172" s="149"/>
    </row>
    <row r="1173" spans="4:4">
      <c r="D1173" s="149"/>
    </row>
    <row r="1174" spans="4:4">
      <c r="D1174" s="149"/>
    </row>
    <row r="1175" spans="4:4">
      <c r="D1175" s="149"/>
    </row>
    <row r="1176" spans="4:4">
      <c r="D1176" s="149"/>
    </row>
    <row r="1177" spans="4:4">
      <c r="D1177" s="149"/>
    </row>
    <row r="1178" spans="4:4">
      <c r="D1178" s="149"/>
    </row>
    <row r="1179" spans="4:4">
      <c r="D1179" s="149"/>
    </row>
    <row r="1180" spans="4:4">
      <c r="D1180" s="149"/>
    </row>
    <row r="1181" spans="4:4">
      <c r="D1181" s="149"/>
    </row>
    <row r="1182" spans="4:4">
      <c r="D1182" s="149"/>
    </row>
    <row r="1183" spans="4:4">
      <c r="D1183" s="149"/>
    </row>
    <row r="1184" spans="4:4">
      <c r="D1184" s="149"/>
    </row>
    <row r="1185" spans="4:4">
      <c r="D1185" s="149"/>
    </row>
    <row r="1186" spans="4:4">
      <c r="D1186" s="149"/>
    </row>
    <row r="1187" spans="4:4">
      <c r="D1187" s="149"/>
    </row>
    <row r="1188" spans="4:4">
      <c r="D1188" s="149"/>
    </row>
    <row r="1189" spans="4:4">
      <c r="D1189" s="149"/>
    </row>
    <row r="1190" spans="4:4">
      <c r="D1190" s="149"/>
    </row>
    <row r="1191" spans="4:4">
      <c r="D1191" s="149"/>
    </row>
    <row r="1192" spans="4:4">
      <c r="D1192" s="149"/>
    </row>
    <row r="1193" spans="4:4">
      <c r="D1193" s="149"/>
    </row>
    <row r="1194" spans="4:4">
      <c r="D1194" s="149"/>
    </row>
    <row r="1195" spans="4:4">
      <c r="D1195" s="149"/>
    </row>
    <row r="1196" spans="4:4">
      <c r="D1196" s="149"/>
    </row>
    <row r="1197" spans="4:4">
      <c r="D1197" s="149"/>
    </row>
    <row r="1198" spans="4:4">
      <c r="D1198" s="149"/>
    </row>
    <row r="1199" spans="4:4">
      <c r="D1199" s="149"/>
    </row>
    <row r="1200" spans="4:4">
      <c r="D1200" s="149"/>
    </row>
    <row r="1201" spans="4:4">
      <c r="D1201" s="149"/>
    </row>
    <row r="1202" spans="4:4">
      <c r="D1202" s="149"/>
    </row>
    <row r="1203" spans="4:4">
      <c r="D1203" s="149"/>
    </row>
    <row r="1204" spans="4:4">
      <c r="D1204" s="149"/>
    </row>
    <row r="1205" spans="4:4">
      <c r="D1205" s="149"/>
    </row>
    <row r="1206" spans="4:4">
      <c r="D1206" s="149"/>
    </row>
    <row r="1207" spans="4:4">
      <c r="D1207" s="149"/>
    </row>
    <row r="1208" spans="4:4">
      <c r="D1208" s="149"/>
    </row>
    <row r="1209" spans="4:4">
      <c r="D1209" s="149"/>
    </row>
    <row r="1210" spans="4:4">
      <c r="D1210" s="149"/>
    </row>
    <row r="1211" spans="4:4">
      <c r="D1211" s="149"/>
    </row>
    <row r="1212" spans="4:4">
      <c r="D1212" s="149"/>
    </row>
    <row r="1213" spans="4:4">
      <c r="D1213" s="149"/>
    </row>
    <row r="1214" spans="4:4">
      <c r="D1214" s="149"/>
    </row>
    <row r="1215" spans="4:4">
      <c r="D1215" s="149"/>
    </row>
    <row r="1216" spans="4:4">
      <c r="D1216" s="149"/>
    </row>
    <row r="1217" spans="4:4">
      <c r="D1217" s="149"/>
    </row>
    <row r="1218" spans="4:4">
      <c r="D1218" s="149"/>
    </row>
    <row r="1219" spans="4:4">
      <c r="D1219" s="149"/>
    </row>
    <row r="1220" spans="4:4">
      <c r="D1220" s="149"/>
    </row>
    <row r="1221" spans="4:4">
      <c r="D1221" s="149"/>
    </row>
    <row r="1222" spans="4:4">
      <c r="D1222" s="149"/>
    </row>
    <row r="1223" spans="4:4">
      <c r="D1223" s="149"/>
    </row>
    <row r="1224" spans="4:4">
      <c r="D1224" s="149"/>
    </row>
    <row r="1225" spans="4:4">
      <c r="D1225" s="149"/>
    </row>
    <row r="1226" spans="4:4">
      <c r="D1226" s="149"/>
    </row>
    <row r="1227" spans="4:4">
      <c r="D1227" s="149"/>
    </row>
    <row r="1228" spans="4:4">
      <c r="D1228" s="149"/>
    </row>
    <row r="1229" spans="4:4">
      <c r="D1229" s="149"/>
    </row>
    <row r="1230" spans="4:4">
      <c r="D1230" s="149"/>
    </row>
    <row r="1231" spans="4:4">
      <c r="D1231" s="149"/>
    </row>
    <row r="1232" spans="4:4">
      <c r="D1232" s="149"/>
    </row>
    <row r="1233" spans="4:4">
      <c r="D1233" s="149"/>
    </row>
    <row r="1234" spans="4:4">
      <c r="D1234" s="149"/>
    </row>
    <row r="1235" spans="4:4">
      <c r="D1235" s="149"/>
    </row>
    <row r="1236" spans="4:4">
      <c r="D1236" s="149"/>
    </row>
    <row r="1237" spans="4:4">
      <c r="D1237" s="149"/>
    </row>
    <row r="1238" spans="4:4">
      <c r="D1238" s="149"/>
    </row>
    <row r="1239" spans="4:4">
      <c r="D1239" s="149"/>
    </row>
    <row r="1240" spans="4:4">
      <c r="D1240" s="149"/>
    </row>
    <row r="1241" spans="4:4">
      <c r="D1241" s="149"/>
    </row>
    <row r="1242" spans="4:4">
      <c r="D1242" s="149"/>
    </row>
    <row r="1243" spans="4:4">
      <c r="D1243" s="149"/>
    </row>
    <row r="1244" spans="4:4">
      <c r="D1244" s="149"/>
    </row>
    <row r="1245" spans="4:4">
      <c r="D1245" s="149"/>
    </row>
    <row r="1246" spans="4:4">
      <c r="D1246" s="149"/>
    </row>
    <row r="1247" spans="4:4">
      <c r="D1247" s="149"/>
    </row>
    <row r="1248" spans="4:4">
      <c r="D1248" s="149"/>
    </row>
    <row r="1249" spans="4:4">
      <c r="D1249" s="149"/>
    </row>
    <row r="1250" spans="4:4">
      <c r="D1250" s="149"/>
    </row>
    <row r="1251" spans="4:4">
      <c r="D1251" s="149"/>
    </row>
    <row r="1252" spans="4:4">
      <c r="D1252" s="149"/>
    </row>
    <row r="1253" spans="4:4">
      <c r="D1253" s="149"/>
    </row>
    <row r="1254" spans="4:4">
      <c r="D1254" s="149"/>
    </row>
    <row r="1255" spans="4:4">
      <c r="D1255" s="149"/>
    </row>
    <row r="1256" spans="4:4">
      <c r="D1256" s="149"/>
    </row>
    <row r="1257" spans="4:4">
      <c r="D1257" s="149"/>
    </row>
    <row r="1258" spans="4:4">
      <c r="D1258" s="149"/>
    </row>
    <row r="1259" spans="4:4">
      <c r="D1259" s="149"/>
    </row>
    <row r="1260" spans="4:4">
      <c r="D1260" s="149"/>
    </row>
    <row r="1261" spans="4:4">
      <c r="D1261" s="149"/>
    </row>
    <row r="1262" spans="4:4">
      <c r="D1262" s="149"/>
    </row>
    <row r="1263" spans="4:4">
      <c r="D1263" s="149"/>
    </row>
    <row r="1264" spans="4:4">
      <c r="D1264" s="149"/>
    </row>
    <row r="1265" spans="4:4">
      <c r="D1265" s="149"/>
    </row>
    <row r="1266" spans="4:4">
      <c r="D1266" s="149"/>
    </row>
    <row r="1267" spans="4:4">
      <c r="D1267" s="149"/>
    </row>
    <row r="1268" spans="4:4">
      <c r="D1268" s="149"/>
    </row>
    <row r="1269" spans="4:4">
      <c r="D1269" s="149"/>
    </row>
    <row r="1270" spans="4:4">
      <c r="D1270" s="149"/>
    </row>
    <row r="1271" spans="4:4">
      <c r="D1271" s="149"/>
    </row>
    <row r="1272" spans="4:4">
      <c r="D1272" s="149"/>
    </row>
    <row r="1273" spans="4:4">
      <c r="D1273" s="149"/>
    </row>
    <row r="1274" spans="4:4">
      <c r="D1274" s="149"/>
    </row>
    <row r="1275" spans="4:4">
      <c r="D1275" s="149"/>
    </row>
    <row r="1276" spans="4:4">
      <c r="D1276" s="149"/>
    </row>
    <row r="1277" spans="4:4">
      <c r="D1277" s="149"/>
    </row>
    <row r="1278" spans="4:4">
      <c r="D1278" s="149"/>
    </row>
    <row r="1279" spans="4:4">
      <c r="D1279" s="149"/>
    </row>
    <row r="1280" spans="4:4">
      <c r="D1280" s="149"/>
    </row>
    <row r="1281" spans="4:4">
      <c r="D1281" s="149"/>
    </row>
    <row r="1282" spans="4:4">
      <c r="D1282" s="149"/>
    </row>
    <row r="1283" spans="4:4">
      <c r="D1283" s="149"/>
    </row>
    <row r="1284" spans="4:4">
      <c r="D1284" s="149"/>
    </row>
    <row r="1285" spans="4:4">
      <c r="D1285" s="149"/>
    </row>
    <row r="1286" spans="4:4">
      <c r="D1286" s="149"/>
    </row>
    <row r="1287" spans="4:4">
      <c r="D1287" s="149"/>
    </row>
    <row r="1288" spans="4:4">
      <c r="D1288" s="149"/>
    </row>
    <row r="1289" spans="4:4">
      <c r="D1289" s="149"/>
    </row>
    <row r="1290" spans="4:4">
      <c r="D1290" s="149"/>
    </row>
    <row r="1291" spans="4:4">
      <c r="D1291" s="149"/>
    </row>
    <row r="1292" spans="4:4">
      <c r="D1292" s="149"/>
    </row>
    <row r="1293" spans="4:4">
      <c r="D1293" s="149"/>
    </row>
    <row r="1294" spans="4:4">
      <c r="D1294" s="149"/>
    </row>
    <row r="1295" spans="4:4">
      <c r="D1295" s="149"/>
    </row>
    <row r="1296" spans="4:4">
      <c r="D1296" s="149"/>
    </row>
    <row r="1297" spans="4:4">
      <c r="D1297" s="149"/>
    </row>
    <row r="1298" spans="4:4">
      <c r="D1298" s="149"/>
    </row>
    <row r="1299" spans="4:4">
      <c r="D1299" s="149"/>
    </row>
    <row r="1300" spans="4:4">
      <c r="D1300" s="149"/>
    </row>
    <row r="1301" spans="4:4">
      <c r="D1301" s="149"/>
    </row>
    <row r="1302" spans="4:4">
      <c r="D1302" s="149"/>
    </row>
    <row r="1303" spans="4:4">
      <c r="D1303" s="149"/>
    </row>
    <row r="1304" spans="4:4">
      <c r="D1304" s="149"/>
    </row>
    <row r="1305" spans="4:4">
      <c r="D1305" s="149"/>
    </row>
    <row r="1306" spans="4:4">
      <c r="D1306" s="149"/>
    </row>
    <row r="1307" spans="4:4">
      <c r="D1307" s="149"/>
    </row>
    <row r="1308" spans="4:4">
      <c r="D1308" s="149"/>
    </row>
    <row r="1309" spans="4:4">
      <c r="D1309" s="149"/>
    </row>
    <row r="1310" spans="4:4">
      <c r="D1310" s="149"/>
    </row>
    <row r="1311" spans="4:4">
      <c r="D1311" s="149"/>
    </row>
    <row r="1312" spans="4:4">
      <c r="D1312" s="149"/>
    </row>
    <row r="1313" spans="4:4">
      <c r="D1313" s="149"/>
    </row>
    <row r="1314" spans="4:4">
      <c r="D1314" s="149"/>
    </row>
    <row r="1315" spans="4:4">
      <c r="D1315" s="149"/>
    </row>
    <row r="1316" spans="4:4">
      <c r="D1316" s="149"/>
    </row>
    <row r="1317" spans="4:4">
      <c r="D1317" s="149"/>
    </row>
    <row r="1318" spans="4:4">
      <c r="D1318" s="149"/>
    </row>
    <row r="1319" spans="4:4">
      <c r="D1319" s="149"/>
    </row>
    <row r="1320" spans="4:4">
      <c r="D1320" s="149"/>
    </row>
    <row r="1321" spans="4:4">
      <c r="D1321" s="149"/>
    </row>
    <row r="1322" spans="4:4">
      <c r="D1322" s="149"/>
    </row>
    <row r="1323" spans="4:4">
      <c r="D1323" s="149"/>
    </row>
    <row r="1324" spans="4:4">
      <c r="D1324" s="149"/>
    </row>
    <row r="1325" spans="4:4">
      <c r="D1325" s="149"/>
    </row>
    <row r="1326" spans="4:4">
      <c r="D1326" s="149"/>
    </row>
    <row r="1327" spans="4:4">
      <c r="D1327" s="149"/>
    </row>
    <row r="1328" spans="4:4">
      <c r="D1328" s="149"/>
    </row>
    <row r="1329" spans="4:4">
      <c r="D1329" s="149"/>
    </row>
    <row r="1330" spans="4:4">
      <c r="D1330" s="149"/>
    </row>
    <row r="1331" spans="4:4">
      <c r="D1331" s="149"/>
    </row>
    <row r="1332" spans="4:4">
      <c r="D1332" s="149"/>
    </row>
    <row r="1333" spans="4:4">
      <c r="D1333" s="149"/>
    </row>
    <row r="1334" spans="4:4">
      <c r="D1334" s="149"/>
    </row>
    <row r="1335" spans="4:4">
      <c r="D1335" s="149"/>
    </row>
    <row r="1336" spans="4:4">
      <c r="D1336" s="149"/>
    </row>
    <row r="1337" spans="4:4">
      <c r="D1337" s="149"/>
    </row>
    <row r="1338" spans="4:4">
      <c r="D1338" s="149"/>
    </row>
    <row r="1339" spans="4:4">
      <c r="D1339" s="149"/>
    </row>
    <row r="1340" spans="4:4">
      <c r="D1340" s="149"/>
    </row>
    <row r="1341" spans="4:4">
      <c r="D1341" s="149"/>
    </row>
    <row r="1342" spans="4:4">
      <c r="D1342" s="149"/>
    </row>
    <row r="1343" spans="4:4">
      <c r="D1343" s="149"/>
    </row>
    <row r="1344" spans="4:4">
      <c r="D1344" s="149"/>
    </row>
    <row r="1345" spans="4:4">
      <c r="D1345" s="149"/>
    </row>
    <row r="1346" spans="4:4">
      <c r="D1346" s="149"/>
    </row>
    <row r="1347" spans="4:4">
      <c r="D1347" s="149"/>
    </row>
    <row r="1348" spans="4:4">
      <c r="D1348" s="149"/>
    </row>
    <row r="1349" spans="4:4">
      <c r="D1349" s="149"/>
    </row>
    <row r="1350" spans="4:4">
      <c r="D1350" s="149"/>
    </row>
    <row r="1351" spans="4:4">
      <c r="D1351" s="149"/>
    </row>
    <row r="1352" spans="4:4">
      <c r="D1352" s="149"/>
    </row>
    <row r="1353" spans="4:4">
      <c r="D1353" s="149"/>
    </row>
    <row r="1354" spans="4:4">
      <c r="D1354" s="149"/>
    </row>
    <row r="1355" spans="4:4">
      <c r="D1355" s="149"/>
    </row>
    <row r="1356" spans="4:4">
      <c r="D1356" s="149"/>
    </row>
    <row r="1357" spans="4:4">
      <c r="D1357" s="149"/>
    </row>
    <row r="1358" spans="4:4">
      <c r="D1358" s="149"/>
    </row>
    <row r="1359" spans="4:4">
      <c r="D1359" s="149"/>
    </row>
    <row r="1360" spans="4:4">
      <c r="D1360" s="149"/>
    </row>
    <row r="1361" spans="4:4">
      <c r="D1361" s="149"/>
    </row>
    <row r="1362" spans="4:4">
      <c r="D1362" s="149"/>
    </row>
    <row r="1363" spans="4:4">
      <c r="D1363" s="149"/>
    </row>
    <row r="1364" spans="4:4">
      <c r="D1364" s="149"/>
    </row>
    <row r="1365" spans="4:4">
      <c r="D1365" s="149"/>
    </row>
    <row r="1366" spans="4:4">
      <c r="D1366" s="149"/>
    </row>
    <row r="1367" spans="4:4">
      <c r="D1367" s="149"/>
    </row>
    <row r="1368" spans="4:4">
      <c r="D1368" s="149"/>
    </row>
    <row r="1369" spans="4:4">
      <c r="D1369" s="149"/>
    </row>
    <row r="1370" spans="4:4">
      <c r="D1370" s="149"/>
    </row>
    <row r="1371" spans="4:4">
      <c r="D1371" s="149"/>
    </row>
    <row r="1372" spans="4:4">
      <c r="D1372" s="149"/>
    </row>
    <row r="1373" spans="4:4">
      <c r="D1373" s="149"/>
    </row>
    <row r="1374" spans="4:4">
      <c r="D1374" s="149"/>
    </row>
    <row r="1375" spans="4:4">
      <c r="D1375" s="149"/>
    </row>
    <row r="1376" spans="4:4">
      <c r="D1376" s="149"/>
    </row>
    <row r="1377" spans="4:4">
      <c r="D1377" s="149"/>
    </row>
    <row r="1378" spans="4:4">
      <c r="D1378" s="149"/>
    </row>
    <row r="1379" spans="4:4">
      <c r="D1379" s="149"/>
    </row>
    <row r="1380" spans="4:4">
      <c r="D1380" s="149"/>
    </row>
    <row r="1381" spans="4:4">
      <c r="D1381" s="149"/>
    </row>
    <row r="1382" spans="4:4">
      <c r="D1382" s="149"/>
    </row>
    <row r="1383" spans="4:4">
      <c r="D1383" s="149"/>
    </row>
    <row r="1384" spans="4:4">
      <c r="D1384" s="149"/>
    </row>
    <row r="1385" spans="4:4">
      <c r="D1385" s="149"/>
    </row>
    <row r="1386" spans="4:4">
      <c r="D1386" s="149"/>
    </row>
    <row r="1387" spans="4:4">
      <c r="D1387" s="149"/>
    </row>
    <row r="1388" spans="4:4">
      <c r="D1388" s="149"/>
    </row>
    <row r="1389" spans="4:4">
      <c r="D1389" s="149"/>
    </row>
    <row r="1390" spans="4:4">
      <c r="D1390" s="149"/>
    </row>
    <row r="1391" spans="4:4">
      <c r="D1391" s="149"/>
    </row>
    <row r="1392" spans="4:4">
      <c r="D1392" s="149"/>
    </row>
    <row r="1393" spans="4:4">
      <c r="D1393" s="149"/>
    </row>
    <row r="1394" spans="4:4">
      <c r="D1394" s="149"/>
    </row>
    <row r="1395" spans="4:4">
      <c r="D1395" s="149"/>
    </row>
    <row r="1396" spans="4:4">
      <c r="D1396" s="149"/>
    </row>
    <row r="1397" spans="4:4">
      <c r="D1397" s="149"/>
    </row>
    <row r="1398" spans="4:4">
      <c r="D1398" s="149"/>
    </row>
    <row r="1399" spans="4:4">
      <c r="D1399" s="149"/>
    </row>
    <row r="1400" spans="4:4">
      <c r="D1400" s="149"/>
    </row>
    <row r="1401" spans="4:4">
      <c r="D1401" s="149"/>
    </row>
    <row r="1402" spans="4:4">
      <c r="D1402" s="149"/>
    </row>
    <row r="1403" spans="4:4">
      <c r="D1403" s="149"/>
    </row>
    <row r="1404" spans="4:4">
      <c r="D1404" s="149"/>
    </row>
    <row r="1405" spans="4:4">
      <c r="D1405" s="149"/>
    </row>
    <row r="1406" spans="4:4">
      <c r="D1406" s="149"/>
    </row>
    <row r="1407" spans="4:4">
      <c r="D1407" s="149"/>
    </row>
    <row r="1408" spans="4:4">
      <c r="D1408" s="149"/>
    </row>
    <row r="1409" spans="4:4">
      <c r="D1409" s="149"/>
    </row>
    <row r="1410" spans="4:4">
      <c r="D1410" s="149"/>
    </row>
    <row r="1411" spans="4:4">
      <c r="D1411" s="149"/>
    </row>
    <row r="1412" spans="4:4">
      <c r="D1412" s="149"/>
    </row>
    <row r="1413" spans="4:4">
      <c r="D1413" s="149"/>
    </row>
    <row r="1414" spans="4:4">
      <c r="D1414" s="149"/>
    </row>
    <row r="1415" spans="4:4">
      <c r="D1415" s="149"/>
    </row>
    <row r="1416" spans="4:4">
      <c r="D1416" s="149"/>
    </row>
    <row r="1417" spans="4:4">
      <c r="D1417" s="149"/>
    </row>
    <row r="1418" spans="4:4">
      <c r="D1418" s="149"/>
    </row>
    <row r="1419" spans="4:4">
      <c r="D1419" s="149"/>
    </row>
    <row r="1420" spans="4:4">
      <c r="D1420" s="149"/>
    </row>
    <row r="1421" spans="4:4">
      <c r="D1421" s="149"/>
    </row>
    <row r="1422" spans="4:4">
      <c r="D1422" s="149"/>
    </row>
    <row r="1423" spans="4:4">
      <c r="D1423" s="149"/>
    </row>
    <row r="1424" spans="4:4">
      <c r="D1424" s="149"/>
    </row>
    <row r="1425" spans="4:4">
      <c r="D1425" s="149"/>
    </row>
    <row r="1426" spans="4:4">
      <c r="D1426" s="149"/>
    </row>
    <row r="1427" spans="4:4">
      <c r="D1427" s="149"/>
    </row>
    <row r="1428" spans="4:4">
      <c r="D1428" s="149"/>
    </row>
    <row r="1429" spans="4:4">
      <c r="D1429" s="149"/>
    </row>
    <row r="1430" spans="4:4">
      <c r="D1430" s="149"/>
    </row>
    <row r="1431" spans="4:4">
      <c r="D1431" s="149"/>
    </row>
    <row r="1432" spans="4:4">
      <c r="D1432" s="149"/>
    </row>
    <row r="1433" spans="4:4">
      <c r="D1433" s="149"/>
    </row>
    <row r="1434" spans="4:4">
      <c r="D1434" s="149"/>
    </row>
    <row r="1435" spans="4:4">
      <c r="D1435" s="149"/>
    </row>
    <row r="1436" spans="4:4">
      <c r="D1436" s="149"/>
    </row>
    <row r="1437" spans="4:4">
      <c r="D1437" s="149"/>
    </row>
    <row r="1438" spans="4:4">
      <c r="D1438" s="149"/>
    </row>
    <row r="1439" spans="4:4">
      <c r="D1439" s="149"/>
    </row>
    <row r="1440" spans="4:4">
      <c r="D1440" s="149"/>
    </row>
    <row r="1441" spans="4:4">
      <c r="D1441" s="149"/>
    </row>
    <row r="1442" spans="4:4">
      <c r="D1442" s="149"/>
    </row>
    <row r="1443" spans="4:4">
      <c r="D1443" s="149"/>
    </row>
    <row r="1444" spans="4:4">
      <c r="D1444" s="149"/>
    </row>
    <row r="1445" spans="4:4">
      <c r="D1445" s="149"/>
    </row>
    <row r="1446" spans="4:4">
      <c r="D1446" s="149"/>
    </row>
    <row r="1447" spans="4:4">
      <c r="D1447" s="149"/>
    </row>
    <row r="1448" spans="4:4">
      <c r="D1448" s="149"/>
    </row>
    <row r="1449" spans="4:4">
      <c r="D1449" s="149"/>
    </row>
    <row r="1450" spans="4:4">
      <c r="D1450" s="149"/>
    </row>
    <row r="1451" spans="4:4">
      <c r="D1451" s="149"/>
    </row>
    <row r="1452" spans="4:4">
      <c r="D1452" s="149"/>
    </row>
    <row r="1453" spans="4:4">
      <c r="D1453" s="149"/>
    </row>
    <row r="1454" spans="4:4">
      <c r="D1454" s="149"/>
    </row>
    <row r="1455" spans="4:4">
      <c r="D1455" s="149"/>
    </row>
    <row r="1456" spans="4:4">
      <c r="D1456" s="149"/>
    </row>
    <row r="1457" spans="4:4">
      <c r="D1457" s="149"/>
    </row>
    <row r="1458" spans="4:4">
      <c r="D1458" s="149"/>
    </row>
    <row r="1459" spans="4:4">
      <c r="D1459" s="149"/>
    </row>
    <row r="1460" spans="4:4">
      <c r="D1460" s="149"/>
    </row>
    <row r="1461" spans="4:4">
      <c r="D1461" s="149"/>
    </row>
    <row r="1462" spans="4:4">
      <c r="D1462" s="149"/>
    </row>
    <row r="1463" spans="4:4">
      <c r="D1463" s="149"/>
    </row>
    <row r="1464" spans="4:4">
      <c r="D1464" s="149"/>
    </row>
    <row r="1465" spans="4:4">
      <c r="D1465" s="149"/>
    </row>
    <row r="1466" spans="4:4">
      <c r="D1466" s="149"/>
    </row>
    <row r="1467" spans="4:4">
      <c r="D1467" s="149"/>
    </row>
    <row r="1468" spans="4:4">
      <c r="D1468" s="149"/>
    </row>
    <row r="1469" spans="4:4">
      <c r="D1469" s="149"/>
    </row>
    <row r="1470" spans="4:4">
      <c r="D1470" s="149"/>
    </row>
    <row r="1471" spans="4:4">
      <c r="D1471" s="149"/>
    </row>
    <row r="1472" spans="4:4">
      <c r="D1472" s="149"/>
    </row>
    <row r="1473" spans="4:4">
      <c r="D1473" s="149"/>
    </row>
    <row r="1474" spans="4:4">
      <c r="D1474" s="149"/>
    </row>
    <row r="1475" spans="4:4">
      <c r="D1475" s="149"/>
    </row>
    <row r="1476" spans="4:4">
      <c r="D1476" s="149"/>
    </row>
    <row r="1477" spans="4:4">
      <c r="D1477" s="149"/>
    </row>
    <row r="1478" spans="4:4">
      <c r="D1478" s="149"/>
    </row>
    <row r="1479" spans="4:4">
      <c r="D1479" s="149"/>
    </row>
    <row r="1480" spans="4:4">
      <c r="D1480" s="149"/>
    </row>
    <row r="1481" spans="4:4">
      <c r="D1481" s="149"/>
    </row>
    <row r="1482" spans="4:4">
      <c r="D1482" s="149"/>
    </row>
    <row r="1483" spans="4:4">
      <c r="D1483" s="149"/>
    </row>
    <row r="1484" spans="4:4">
      <c r="D1484" s="149"/>
    </row>
    <row r="1485" spans="4:4">
      <c r="D1485" s="149"/>
    </row>
    <row r="1486" spans="4:4">
      <c r="D1486" s="149"/>
    </row>
    <row r="1487" spans="4:4">
      <c r="D1487" s="149"/>
    </row>
    <row r="1488" spans="4:4">
      <c r="D1488" s="149"/>
    </row>
    <row r="1489" spans="4:4">
      <c r="D1489" s="149"/>
    </row>
    <row r="1490" spans="4:4">
      <c r="D1490" s="149"/>
    </row>
    <row r="1491" spans="4:4">
      <c r="D1491" s="149"/>
    </row>
    <row r="1492" spans="4:4">
      <c r="D1492" s="149"/>
    </row>
    <row r="1493" spans="4:4">
      <c r="D1493" s="149"/>
    </row>
    <row r="1494" spans="4:4">
      <c r="D1494" s="149"/>
    </row>
    <row r="1495" spans="4:4">
      <c r="D1495" s="149"/>
    </row>
    <row r="1496" spans="4:4">
      <c r="D1496" s="149"/>
    </row>
    <row r="1497" spans="4:4">
      <c r="D1497" s="149"/>
    </row>
    <row r="1498" spans="4:4">
      <c r="D1498" s="149"/>
    </row>
    <row r="1499" spans="4:4">
      <c r="D1499" s="149"/>
    </row>
    <row r="1500" spans="4:4">
      <c r="D1500" s="149"/>
    </row>
    <row r="1501" spans="4:4">
      <c r="D1501" s="149"/>
    </row>
    <row r="1502" spans="4:4">
      <c r="D1502" s="149"/>
    </row>
    <row r="1503" spans="4:4">
      <c r="D1503" s="149"/>
    </row>
    <row r="1504" spans="4:4">
      <c r="D1504" s="149"/>
    </row>
    <row r="1505" spans="4:4">
      <c r="D1505" s="149"/>
    </row>
    <row r="1506" spans="4:4">
      <c r="D1506" s="149"/>
    </row>
    <row r="1507" spans="4:4">
      <c r="D1507" s="149"/>
    </row>
    <row r="1508" spans="4:4">
      <c r="D1508" s="149"/>
    </row>
    <row r="1509" spans="4:4">
      <c r="D1509" s="149"/>
    </row>
    <row r="1510" spans="4:4">
      <c r="D1510" s="149"/>
    </row>
    <row r="1511" spans="4:4">
      <c r="D1511" s="149"/>
    </row>
    <row r="1512" spans="4:4">
      <c r="D1512" s="149"/>
    </row>
    <row r="1513" spans="4:4">
      <c r="D1513" s="149"/>
    </row>
    <row r="1514" spans="4:4">
      <c r="D1514" s="149"/>
    </row>
    <row r="1515" spans="4:4">
      <c r="D1515" s="149"/>
    </row>
    <row r="1516" spans="4:4">
      <c r="D1516" s="149"/>
    </row>
    <row r="1517" spans="4:4">
      <c r="D1517" s="149"/>
    </row>
    <row r="1518" spans="4:4">
      <c r="D1518" s="149"/>
    </row>
    <row r="1519" spans="4:4">
      <c r="D1519" s="149"/>
    </row>
    <row r="1520" spans="4:4">
      <c r="D1520" s="149"/>
    </row>
    <row r="1521" spans="4:4">
      <c r="D1521" s="149"/>
    </row>
    <row r="1522" spans="4:4">
      <c r="D1522" s="149"/>
    </row>
    <row r="1523" spans="4:4">
      <c r="D1523" s="149"/>
    </row>
    <row r="1524" spans="4:4">
      <c r="D1524" s="149"/>
    </row>
    <row r="1525" spans="4:4">
      <c r="D1525" s="149"/>
    </row>
    <row r="1526" spans="4:4">
      <c r="D1526" s="149"/>
    </row>
    <row r="1527" spans="4:4">
      <c r="D1527" s="149"/>
    </row>
    <row r="1528" spans="4:4">
      <c r="D1528" s="149"/>
    </row>
    <row r="1529" spans="4:4">
      <c r="D1529" s="149"/>
    </row>
    <row r="1530" spans="4:4">
      <c r="D1530" s="149"/>
    </row>
    <row r="1531" spans="4:4">
      <c r="D1531" s="149"/>
    </row>
    <row r="1532" spans="4:4">
      <c r="D1532" s="149"/>
    </row>
    <row r="1533" spans="4:4">
      <c r="D1533" s="149"/>
    </row>
    <row r="1534" spans="4:4">
      <c r="D1534" s="149"/>
    </row>
    <row r="1535" spans="4:4">
      <c r="D1535" s="149"/>
    </row>
    <row r="1536" spans="4:4">
      <c r="D1536" s="149"/>
    </row>
    <row r="1537" spans="4:4">
      <c r="D1537" s="149"/>
    </row>
    <row r="1538" spans="4:4">
      <c r="D1538" s="149"/>
    </row>
    <row r="1539" spans="4:4">
      <c r="D1539" s="149"/>
    </row>
    <row r="1540" spans="4:4">
      <c r="D1540" s="149"/>
    </row>
    <row r="1541" spans="4:4">
      <c r="D1541" s="149"/>
    </row>
    <row r="1542" spans="4:4">
      <c r="D1542" s="149"/>
    </row>
    <row r="1543" spans="4:4">
      <c r="D1543" s="149"/>
    </row>
    <row r="1544" spans="4:4">
      <c r="D1544" s="149"/>
    </row>
    <row r="1545" spans="4:4">
      <c r="D1545" s="149"/>
    </row>
    <row r="1546" spans="4:4">
      <c r="D1546" s="149"/>
    </row>
    <row r="1547" spans="4:4">
      <c r="D1547" s="149"/>
    </row>
    <row r="1548" spans="4:4">
      <c r="D1548" s="149"/>
    </row>
    <row r="1549" spans="4:4">
      <c r="D1549" s="149"/>
    </row>
    <row r="1550" spans="4:4">
      <c r="D1550" s="149"/>
    </row>
    <row r="1551" spans="4:4">
      <c r="D1551" s="149"/>
    </row>
    <row r="1552" spans="4:4">
      <c r="D1552" s="149"/>
    </row>
    <row r="1553" spans="4:4">
      <c r="D1553" s="149"/>
    </row>
    <row r="1554" spans="4:4">
      <c r="D1554" s="149"/>
    </row>
    <row r="1555" spans="4:4">
      <c r="D1555" s="149"/>
    </row>
    <row r="1556" spans="4:4">
      <c r="D1556" s="149"/>
    </row>
    <row r="1557" spans="4:4">
      <c r="D1557" s="149"/>
    </row>
    <row r="1558" spans="4:4">
      <c r="D1558" s="149"/>
    </row>
    <row r="1559" spans="4:4">
      <c r="D1559" s="149"/>
    </row>
    <row r="1560" spans="4:4">
      <c r="D1560" s="149"/>
    </row>
    <row r="1561" spans="4:4">
      <c r="D1561" s="149"/>
    </row>
    <row r="1562" spans="4:4">
      <c r="D1562" s="149"/>
    </row>
    <row r="1563" spans="4:4">
      <c r="D1563" s="149"/>
    </row>
    <row r="1564" spans="4:4">
      <c r="D1564" s="149"/>
    </row>
    <row r="1565" spans="4:4">
      <c r="D1565" s="149"/>
    </row>
    <row r="1566" spans="4:4">
      <c r="D1566" s="149"/>
    </row>
    <row r="1567" spans="4:4">
      <c r="D1567" s="149"/>
    </row>
    <row r="1568" spans="4:4">
      <c r="D1568" s="149"/>
    </row>
    <row r="1569" spans="4:4">
      <c r="D1569" s="149"/>
    </row>
    <row r="1570" spans="4:4">
      <c r="D1570" s="149"/>
    </row>
    <row r="1571" spans="4:4">
      <c r="D1571" s="149"/>
    </row>
    <row r="1572" spans="4:4">
      <c r="D1572" s="149"/>
    </row>
    <row r="1573" spans="4:4">
      <c r="D1573" s="149"/>
    </row>
    <row r="1574" spans="4:4">
      <c r="D1574" s="149"/>
    </row>
    <row r="1575" spans="4:4">
      <c r="D1575" s="149"/>
    </row>
    <row r="1576" spans="4:4">
      <c r="D1576" s="149"/>
    </row>
    <row r="1577" spans="4:4">
      <c r="D1577" s="149"/>
    </row>
    <row r="1578" spans="4:4">
      <c r="D1578" s="149"/>
    </row>
    <row r="1579" spans="4:4">
      <c r="D1579" s="149"/>
    </row>
    <row r="1580" spans="4:4">
      <c r="D1580" s="149"/>
    </row>
    <row r="1581" spans="4:4">
      <c r="D1581" s="149"/>
    </row>
    <row r="1582" spans="4:4">
      <c r="D1582" s="149"/>
    </row>
    <row r="1583" spans="4:4">
      <c r="D1583" s="149"/>
    </row>
    <row r="1584" spans="4:4">
      <c r="D1584" s="149"/>
    </row>
    <row r="1585" spans="4:4">
      <c r="D1585" s="149"/>
    </row>
    <row r="1586" spans="4:4">
      <c r="D1586" s="149"/>
    </row>
    <row r="1587" spans="4:4">
      <c r="D1587" s="149"/>
    </row>
    <row r="1588" spans="4:4">
      <c r="D1588" s="149"/>
    </row>
    <row r="1589" spans="4:4">
      <c r="D1589" s="149"/>
    </row>
    <row r="1590" spans="4:4">
      <c r="D1590" s="149"/>
    </row>
    <row r="1591" spans="4:4">
      <c r="D1591" s="149"/>
    </row>
    <row r="1592" spans="4:4">
      <c r="D1592" s="149"/>
    </row>
    <row r="1593" spans="4:4">
      <c r="D1593" s="149"/>
    </row>
    <row r="1594" spans="4:4">
      <c r="D1594" s="149"/>
    </row>
    <row r="1595" spans="4:4">
      <c r="D1595" s="149"/>
    </row>
    <row r="1596" spans="4:4">
      <c r="D1596" s="149"/>
    </row>
    <row r="1597" spans="4:4">
      <c r="D1597" s="149"/>
    </row>
    <row r="1598" spans="4:4">
      <c r="D1598" s="149"/>
    </row>
    <row r="1599" spans="4:4">
      <c r="D1599" s="149"/>
    </row>
    <row r="1600" spans="4:4">
      <c r="D1600" s="149"/>
    </row>
    <row r="1601" spans="4:4">
      <c r="D1601" s="149"/>
    </row>
    <row r="1602" spans="4:4">
      <c r="D1602" s="149"/>
    </row>
    <row r="1603" spans="4:4">
      <c r="D1603" s="149"/>
    </row>
    <row r="1604" spans="4:4">
      <c r="D1604" s="149"/>
    </row>
    <row r="1605" spans="4:4">
      <c r="D1605" s="149"/>
    </row>
    <row r="1606" spans="4:4">
      <c r="D1606" s="149"/>
    </row>
    <row r="1607" spans="4:4">
      <c r="D1607" s="149"/>
    </row>
    <row r="1608" spans="4:4">
      <c r="D1608" s="149"/>
    </row>
    <row r="1609" spans="4:4">
      <c r="D1609" s="149"/>
    </row>
    <row r="1610" spans="4:4">
      <c r="D1610" s="149"/>
    </row>
    <row r="1611" spans="4:4">
      <c r="D1611" s="149"/>
    </row>
    <row r="1612" spans="4:4">
      <c r="D1612" s="149"/>
    </row>
    <row r="1613" spans="4:4">
      <c r="D1613" s="149"/>
    </row>
    <row r="1614" spans="4:4">
      <c r="D1614" s="149"/>
    </row>
    <row r="1615" spans="4:4">
      <c r="D1615" s="149"/>
    </row>
    <row r="1616" spans="4:4">
      <c r="D1616" s="149"/>
    </row>
    <row r="1617" spans="4:4">
      <c r="D1617" s="149"/>
    </row>
    <row r="1618" spans="4:4">
      <c r="D1618" s="149"/>
    </row>
    <row r="1619" spans="4:4">
      <c r="D1619" s="149"/>
    </row>
    <row r="1620" spans="4:4">
      <c r="D1620" s="149"/>
    </row>
    <row r="1621" spans="4:4">
      <c r="D1621" s="149"/>
    </row>
    <row r="1622" spans="4:4">
      <c r="D1622" s="149"/>
    </row>
    <row r="1623" spans="4:4">
      <c r="D1623" s="149"/>
    </row>
    <row r="1624" spans="4:4">
      <c r="D1624" s="149"/>
    </row>
    <row r="1625" spans="4:4">
      <c r="D1625" s="149"/>
    </row>
    <row r="1626" spans="4:4">
      <c r="D1626" s="149"/>
    </row>
    <row r="1627" spans="4:4">
      <c r="D1627" s="149"/>
    </row>
    <row r="1628" spans="4:4">
      <c r="D1628" s="149"/>
    </row>
    <row r="1629" spans="4:4">
      <c r="D1629" s="149"/>
    </row>
    <row r="1630" spans="4:4">
      <c r="D1630" s="149"/>
    </row>
    <row r="1631" spans="4:4">
      <c r="D1631" s="149"/>
    </row>
    <row r="1632" spans="4:4">
      <c r="D1632" s="149"/>
    </row>
    <row r="1633" spans="4:4">
      <c r="D1633" s="149"/>
    </row>
    <row r="1634" spans="4:4">
      <c r="D1634" s="149"/>
    </row>
    <row r="1635" spans="4:4">
      <c r="D1635" s="149"/>
    </row>
    <row r="1636" spans="4:4">
      <c r="D1636" s="149"/>
    </row>
    <row r="1637" spans="4:4">
      <c r="D1637" s="149"/>
    </row>
    <row r="1638" spans="4:4">
      <c r="D1638" s="149"/>
    </row>
    <row r="1639" spans="4:4">
      <c r="D1639" s="149"/>
    </row>
    <row r="1640" spans="4:4">
      <c r="D1640" s="149"/>
    </row>
    <row r="1641" spans="4:4">
      <c r="D1641" s="149"/>
    </row>
    <row r="1642" spans="4:4">
      <c r="D1642" s="149"/>
    </row>
    <row r="1643" spans="4:4">
      <c r="D1643" s="149"/>
    </row>
    <row r="1644" spans="4:4">
      <c r="D1644" s="149"/>
    </row>
    <row r="1645" spans="4:4">
      <c r="D1645" s="149"/>
    </row>
    <row r="1646" spans="4:4">
      <c r="D1646" s="149"/>
    </row>
    <row r="1647" spans="4:4">
      <c r="D1647" s="149"/>
    </row>
    <row r="1648" spans="4:4">
      <c r="D1648" s="149"/>
    </row>
    <row r="1649" spans="4:4">
      <c r="D1649" s="149"/>
    </row>
    <row r="1650" spans="4:4">
      <c r="D1650" s="149"/>
    </row>
    <row r="1651" spans="4:4">
      <c r="D1651" s="149"/>
    </row>
    <row r="1652" spans="4:4">
      <c r="D1652" s="149"/>
    </row>
    <row r="1653" spans="4:4">
      <c r="D1653" s="149"/>
    </row>
    <row r="1654" spans="4:4">
      <c r="D1654" s="149"/>
    </row>
    <row r="1655" spans="4:4">
      <c r="D1655" s="149"/>
    </row>
    <row r="1656" spans="4:4">
      <c r="D1656" s="149"/>
    </row>
    <row r="1657" spans="4:4">
      <c r="D1657" s="149"/>
    </row>
    <row r="1658" spans="4:4">
      <c r="D1658" s="149"/>
    </row>
    <row r="1659" spans="4:4">
      <c r="D1659" s="149"/>
    </row>
    <row r="1660" spans="4:4">
      <c r="D1660" s="149"/>
    </row>
    <row r="1661" spans="4:4">
      <c r="D1661" s="149"/>
    </row>
    <row r="1662" spans="4:4">
      <c r="D1662" s="149"/>
    </row>
    <row r="1663" spans="4:4">
      <c r="D1663" s="149"/>
    </row>
    <row r="1664" spans="4:4">
      <c r="D1664" s="149"/>
    </row>
    <row r="1665" spans="4:4">
      <c r="D1665" s="149"/>
    </row>
    <row r="1666" spans="4:4">
      <c r="D1666" s="149"/>
    </row>
    <row r="1667" spans="4:4">
      <c r="D1667" s="149"/>
    </row>
    <row r="1668" spans="4:4">
      <c r="D1668" s="149"/>
    </row>
    <row r="1669" spans="4:4">
      <c r="D1669" s="149"/>
    </row>
    <row r="1670" spans="4:4">
      <c r="D1670" s="149"/>
    </row>
    <row r="1671" spans="4:4">
      <c r="D1671" s="149"/>
    </row>
    <row r="1672" spans="4:4">
      <c r="D1672" s="149"/>
    </row>
    <row r="1673" spans="4:4">
      <c r="D1673" s="149"/>
    </row>
    <row r="1674" spans="4:4">
      <c r="D1674" s="149"/>
    </row>
    <row r="1675" spans="4:4">
      <c r="D1675" s="149"/>
    </row>
    <row r="1676" spans="4:4">
      <c r="D1676" s="149"/>
    </row>
    <row r="1677" spans="4:4">
      <c r="D1677" s="149"/>
    </row>
    <row r="1678" spans="4:4">
      <c r="D1678" s="149"/>
    </row>
    <row r="1679" spans="4:4">
      <c r="D1679" s="149"/>
    </row>
    <row r="1680" spans="4:4">
      <c r="D1680" s="149"/>
    </row>
    <row r="1681" spans="4:4">
      <c r="D1681" s="149"/>
    </row>
    <row r="1682" spans="4:4">
      <c r="D1682" s="149"/>
    </row>
    <row r="1683" spans="4:4">
      <c r="D1683" s="149"/>
    </row>
    <row r="1684" spans="4:4">
      <c r="D1684" s="149"/>
    </row>
    <row r="1685" spans="4:4">
      <c r="D1685" s="149"/>
    </row>
    <row r="1686" spans="4:4">
      <c r="D1686" s="149"/>
    </row>
    <row r="1687" spans="4:4">
      <c r="D1687" s="149"/>
    </row>
    <row r="1688" spans="4:4">
      <c r="D1688" s="149"/>
    </row>
    <row r="1689" spans="4:4">
      <c r="D1689" s="149"/>
    </row>
    <row r="1690" spans="4:4">
      <c r="D1690" s="149"/>
    </row>
    <row r="1691" spans="4:4">
      <c r="D1691" s="149"/>
    </row>
    <row r="1692" spans="4:4">
      <c r="D1692" s="149"/>
    </row>
    <row r="1693" spans="4:4">
      <c r="D1693" s="149"/>
    </row>
    <row r="1694" spans="4:4">
      <c r="D1694" s="149"/>
    </row>
    <row r="1695" spans="4:4">
      <c r="D1695" s="149"/>
    </row>
    <row r="1696" spans="4:4">
      <c r="D1696" s="149"/>
    </row>
    <row r="1697" spans="4:4">
      <c r="D1697" s="149"/>
    </row>
    <row r="1698" spans="4:4">
      <c r="D1698" s="149"/>
    </row>
    <row r="1699" spans="4:4">
      <c r="D1699" s="149"/>
    </row>
    <row r="1700" spans="4:4">
      <c r="D1700" s="149"/>
    </row>
    <row r="1701" spans="4:4">
      <c r="D1701" s="149"/>
    </row>
    <row r="1702" spans="4:4">
      <c r="D1702" s="149"/>
    </row>
    <row r="1703" spans="4:4">
      <c r="D1703" s="149"/>
    </row>
    <row r="1704" spans="4:4">
      <c r="D1704" s="149"/>
    </row>
    <row r="1705" spans="4:4">
      <c r="D1705" s="149"/>
    </row>
    <row r="1706" spans="4:4">
      <c r="D1706" s="149"/>
    </row>
    <row r="1707" spans="4:4">
      <c r="D1707" s="149"/>
    </row>
    <row r="1708" spans="4:4">
      <c r="D1708" s="149"/>
    </row>
    <row r="1709" spans="4:4">
      <c r="D1709" s="149"/>
    </row>
    <row r="1710" spans="4:4">
      <c r="D1710" s="149"/>
    </row>
    <row r="1711" spans="4:4">
      <c r="D1711" s="149"/>
    </row>
    <row r="1712" spans="4:4">
      <c r="D1712" s="149"/>
    </row>
    <row r="1713" spans="4:4">
      <c r="D1713" s="149"/>
    </row>
    <row r="1714" spans="4:4">
      <c r="D1714" s="149"/>
    </row>
    <row r="1715" spans="4:4">
      <c r="D1715" s="149"/>
    </row>
    <row r="1716" spans="4:4">
      <c r="D1716" s="149"/>
    </row>
    <row r="1717" spans="4:4">
      <c r="D1717" s="149"/>
    </row>
    <row r="1718" spans="4:4">
      <c r="D1718" s="149"/>
    </row>
    <row r="1719" spans="4:4">
      <c r="D1719" s="149"/>
    </row>
    <row r="1720" spans="4:4">
      <c r="D1720" s="149"/>
    </row>
    <row r="1721" spans="4:4">
      <c r="D1721" s="149"/>
    </row>
    <row r="1722" spans="4:4">
      <c r="D1722" s="149"/>
    </row>
    <row r="1723" spans="4:4">
      <c r="D1723" s="149"/>
    </row>
    <row r="1724" spans="4:4">
      <c r="D1724" s="149"/>
    </row>
    <row r="1725" spans="4:4">
      <c r="D1725" s="149"/>
    </row>
    <row r="1726" spans="4:4">
      <c r="D1726" s="149"/>
    </row>
    <row r="1727" spans="4:4">
      <c r="D1727" s="149"/>
    </row>
    <row r="1728" spans="4:4">
      <c r="D1728" s="149"/>
    </row>
    <row r="1729" spans="4:4">
      <c r="D1729" s="149"/>
    </row>
    <row r="1730" spans="4:4">
      <c r="D1730" s="149"/>
    </row>
    <row r="1731" spans="4:4">
      <c r="D1731" s="149"/>
    </row>
    <row r="1732" spans="4:4">
      <c r="D1732" s="149"/>
    </row>
    <row r="1733" spans="4:4">
      <c r="D1733" s="149"/>
    </row>
    <row r="1734" spans="4:4">
      <c r="D1734" s="149"/>
    </row>
    <row r="1735" spans="4:4">
      <c r="D1735" s="149"/>
    </row>
    <row r="1736" spans="4:4">
      <c r="D1736" s="149"/>
    </row>
    <row r="1737" spans="4:4">
      <c r="D1737" s="149"/>
    </row>
    <row r="1738" spans="4:4">
      <c r="D1738" s="149"/>
    </row>
    <row r="1739" spans="4:4">
      <c r="D1739" s="149"/>
    </row>
    <row r="1740" spans="4:4">
      <c r="D1740" s="149"/>
    </row>
    <row r="1741" spans="4:4">
      <c r="D1741" s="149"/>
    </row>
    <row r="1742" spans="4:4">
      <c r="D1742" s="149"/>
    </row>
    <row r="1743" spans="4:4">
      <c r="D1743" s="149"/>
    </row>
    <row r="1744" spans="4:4">
      <c r="D1744" s="149"/>
    </row>
    <row r="1745" spans="4:4">
      <c r="D1745" s="149"/>
    </row>
    <row r="1746" spans="4:4">
      <c r="D1746" s="149"/>
    </row>
    <row r="1747" spans="4:4">
      <c r="D1747" s="149"/>
    </row>
    <row r="1748" spans="4:4">
      <c r="D1748" s="149"/>
    </row>
    <row r="1749" spans="4:4">
      <c r="D1749" s="149"/>
    </row>
    <row r="1750" spans="4:4">
      <c r="D1750" s="149"/>
    </row>
    <row r="1751" spans="4:4">
      <c r="D1751" s="149"/>
    </row>
    <row r="1752" spans="4:4">
      <c r="D1752" s="149"/>
    </row>
    <row r="1753" spans="4:4">
      <c r="D1753" s="149"/>
    </row>
    <row r="1754" spans="4:4">
      <c r="D1754" s="149"/>
    </row>
    <row r="1755" spans="4:4">
      <c r="D1755" s="149"/>
    </row>
    <row r="1756" spans="4:4">
      <c r="D1756" s="149"/>
    </row>
    <row r="1757" spans="4:4">
      <c r="D1757" s="149"/>
    </row>
    <row r="1758" spans="4:4">
      <c r="D1758" s="149"/>
    </row>
    <row r="1759" spans="4:4">
      <c r="D1759" s="149"/>
    </row>
    <row r="1760" spans="4:4">
      <c r="D1760" s="149"/>
    </row>
    <row r="1761" spans="4:4">
      <c r="D1761" s="149"/>
    </row>
    <row r="1762" spans="4:4">
      <c r="D1762" s="149"/>
    </row>
    <row r="1763" spans="4:4">
      <c r="D1763" s="149"/>
    </row>
    <row r="1764" spans="4:4">
      <c r="D1764" s="149"/>
    </row>
    <row r="1765" spans="4:4">
      <c r="D1765" s="149"/>
    </row>
    <row r="1766" spans="4:4">
      <c r="D1766" s="149"/>
    </row>
    <row r="1767" spans="4:4">
      <c r="D1767" s="149"/>
    </row>
    <row r="1768" spans="4:4">
      <c r="D1768" s="149"/>
    </row>
    <row r="1769" spans="4:4">
      <c r="D1769" s="149"/>
    </row>
    <row r="1770" spans="4:4">
      <c r="D1770" s="149"/>
    </row>
    <row r="1771" spans="4:4">
      <c r="D1771" s="149"/>
    </row>
    <row r="1772" spans="4:4">
      <c r="D1772" s="149"/>
    </row>
    <row r="1773" spans="4:4">
      <c r="D1773" s="149"/>
    </row>
    <row r="1774" spans="4:4">
      <c r="D1774" s="149"/>
    </row>
    <row r="1775" spans="4:4">
      <c r="D1775" s="149"/>
    </row>
    <row r="1776" spans="4:4">
      <c r="D1776" s="149"/>
    </row>
    <row r="1777" spans="4:4">
      <c r="D1777" s="149"/>
    </row>
    <row r="1778" spans="4:4">
      <c r="D1778" s="149"/>
    </row>
    <row r="1779" spans="4:4">
      <c r="D1779" s="149"/>
    </row>
    <row r="1780" spans="4:4">
      <c r="D1780" s="149"/>
    </row>
    <row r="1781" spans="4:4">
      <c r="D1781" s="149"/>
    </row>
    <row r="1782" spans="4:4">
      <c r="D1782" s="149"/>
    </row>
    <row r="1783" spans="4:4">
      <c r="D1783" s="149"/>
    </row>
    <row r="1784" spans="4:4">
      <c r="D1784" s="149"/>
    </row>
    <row r="1785" spans="4:4">
      <c r="D1785" s="149"/>
    </row>
    <row r="1786" spans="4:4">
      <c r="D1786" s="149"/>
    </row>
    <row r="1787" spans="4:4">
      <c r="D1787" s="149"/>
    </row>
    <row r="1788" spans="4:4">
      <c r="D1788" s="149"/>
    </row>
    <row r="1789" spans="4:4">
      <c r="D1789" s="149"/>
    </row>
    <row r="1790" spans="4:4">
      <c r="D1790" s="149"/>
    </row>
    <row r="1791" spans="4:4">
      <c r="D1791" s="149"/>
    </row>
    <row r="1792" spans="4:4">
      <c r="D1792" s="149"/>
    </row>
    <row r="1793" spans="4:4">
      <c r="D1793" s="149"/>
    </row>
    <row r="1794" spans="4:4">
      <c r="D1794" s="149"/>
    </row>
    <row r="1795" spans="4:4">
      <c r="D1795" s="149"/>
    </row>
    <row r="1796" spans="4:4">
      <c r="D1796" s="149"/>
    </row>
    <row r="1797" spans="4:4">
      <c r="D1797" s="149"/>
    </row>
    <row r="1798" spans="4:4">
      <c r="D1798" s="149"/>
    </row>
    <row r="1799" spans="4:4">
      <c r="D1799" s="149"/>
    </row>
    <row r="1800" spans="4:4">
      <c r="D1800" s="149"/>
    </row>
    <row r="1801" spans="4:4">
      <c r="D1801" s="149"/>
    </row>
    <row r="1802" spans="4:4">
      <c r="D1802" s="149"/>
    </row>
    <row r="1803" spans="4:4">
      <c r="D1803" s="149"/>
    </row>
    <row r="1804" spans="4:4">
      <c r="D1804" s="149"/>
    </row>
    <row r="1805" spans="4:4">
      <c r="D1805" s="149"/>
    </row>
    <row r="1806" spans="4:4">
      <c r="D1806" s="149"/>
    </row>
    <row r="1807" spans="4:4">
      <c r="D1807" s="149"/>
    </row>
    <row r="1808" spans="4:4">
      <c r="D1808" s="149"/>
    </row>
    <row r="1809" spans="4:4">
      <c r="D1809" s="149"/>
    </row>
    <row r="1810" spans="4:4">
      <c r="D1810" s="149"/>
    </row>
    <row r="1811" spans="4:4">
      <c r="D1811" s="149"/>
    </row>
    <row r="1812" spans="4:4">
      <c r="D1812" s="149"/>
    </row>
    <row r="1813" spans="4:4">
      <c r="D1813" s="149"/>
    </row>
    <row r="1814" spans="4:4">
      <c r="D1814" s="149"/>
    </row>
    <row r="1815" spans="4:4">
      <c r="D1815" s="149"/>
    </row>
    <row r="1816" spans="4:4">
      <c r="D1816" s="149"/>
    </row>
    <row r="1817" spans="4:4">
      <c r="D1817" s="149"/>
    </row>
    <row r="1818" spans="4:4">
      <c r="D1818" s="149"/>
    </row>
    <row r="1819" spans="4:4">
      <c r="D1819" s="149"/>
    </row>
    <row r="1820" spans="4:4">
      <c r="D1820" s="149"/>
    </row>
    <row r="1821" spans="4:4">
      <c r="D1821" s="149"/>
    </row>
    <row r="1822" spans="4:4">
      <c r="D1822" s="149"/>
    </row>
    <row r="1823" spans="4:4">
      <c r="D1823" s="149"/>
    </row>
    <row r="1824" spans="4:4">
      <c r="D1824" s="149"/>
    </row>
    <row r="1825" spans="4:4">
      <c r="D1825" s="149"/>
    </row>
    <row r="1826" spans="4:4">
      <c r="D1826" s="149"/>
    </row>
    <row r="1827" spans="4:4">
      <c r="D1827" s="149"/>
    </row>
    <row r="1828" spans="4:4">
      <c r="D1828" s="149"/>
    </row>
    <row r="1829" spans="4:4">
      <c r="D1829" s="149"/>
    </row>
    <row r="1830" spans="4:4">
      <c r="D1830" s="149"/>
    </row>
    <row r="1831" spans="4:4">
      <c r="D1831" s="149"/>
    </row>
    <row r="1832" spans="4:4">
      <c r="D1832" s="149"/>
    </row>
    <row r="1833" spans="4:4">
      <c r="D1833" s="149"/>
    </row>
    <row r="1834" spans="4:4">
      <c r="D1834" s="149"/>
    </row>
    <row r="1835" spans="4:4">
      <c r="D1835" s="149"/>
    </row>
    <row r="1836" spans="4:4">
      <c r="D1836" s="149"/>
    </row>
    <row r="1837" spans="4:4">
      <c r="D1837" s="149"/>
    </row>
    <row r="1838" spans="4:4">
      <c r="D1838" s="149"/>
    </row>
    <row r="1839" spans="4:4">
      <c r="D1839" s="149"/>
    </row>
    <row r="1840" spans="4:4">
      <c r="D1840" s="149"/>
    </row>
    <row r="1841" spans="4:4">
      <c r="D1841" s="149"/>
    </row>
    <row r="1842" spans="4:4">
      <c r="D1842" s="149"/>
    </row>
    <row r="1843" spans="4:4">
      <c r="D1843" s="149"/>
    </row>
    <row r="1844" spans="4:4">
      <c r="D1844" s="149"/>
    </row>
    <row r="1845" spans="4:4">
      <c r="D1845" s="149"/>
    </row>
    <row r="1846" spans="4:4">
      <c r="D1846" s="149"/>
    </row>
    <row r="1847" spans="4:4">
      <c r="D1847" s="149"/>
    </row>
    <row r="1848" spans="4:4">
      <c r="D1848" s="149"/>
    </row>
    <row r="1849" spans="4:4">
      <c r="D1849" s="149"/>
    </row>
    <row r="1850" spans="4:4">
      <c r="D1850" s="149"/>
    </row>
    <row r="1851" spans="4:4">
      <c r="D1851" s="149"/>
    </row>
    <row r="1852" spans="4:4">
      <c r="D1852" s="149"/>
    </row>
    <row r="1853" spans="4:4">
      <c r="D1853" s="149"/>
    </row>
    <row r="1854" spans="4:4">
      <c r="D1854" s="149"/>
    </row>
    <row r="1855" spans="4:4">
      <c r="D1855" s="149"/>
    </row>
    <row r="1856" spans="4:4">
      <c r="D1856" s="149"/>
    </row>
    <row r="1857" spans="4:4">
      <c r="D1857" s="149"/>
    </row>
    <row r="1858" spans="4:4">
      <c r="D1858" s="149"/>
    </row>
    <row r="1859" spans="4:4">
      <c r="D1859" s="149"/>
    </row>
    <row r="1860" spans="4:4">
      <c r="D1860" s="149"/>
    </row>
    <row r="1861" spans="4:4">
      <c r="D1861" s="149"/>
    </row>
    <row r="1862" spans="4:4">
      <c r="D1862" s="149"/>
    </row>
    <row r="1863" spans="4:4">
      <c r="D1863" s="149"/>
    </row>
    <row r="1864" spans="4:4">
      <c r="D1864" s="149"/>
    </row>
    <row r="1865" spans="4:4">
      <c r="D1865" s="149"/>
    </row>
    <row r="1866" spans="4:4">
      <c r="D1866" s="149"/>
    </row>
    <row r="1867" spans="4:4">
      <c r="D1867" s="149"/>
    </row>
    <row r="1868" spans="4:4">
      <c r="D1868" s="149"/>
    </row>
    <row r="1869" spans="4:4">
      <c r="D1869" s="149"/>
    </row>
    <row r="1870" spans="4:4">
      <c r="D1870" s="149"/>
    </row>
    <row r="1871" spans="4:4">
      <c r="D1871" s="149"/>
    </row>
    <row r="1872" spans="4:4">
      <c r="D1872" s="149"/>
    </row>
    <row r="1873" spans="4:4">
      <c r="D1873" s="149"/>
    </row>
    <row r="1874" spans="4:4">
      <c r="D1874" s="149"/>
    </row>
    <row r="1875" spans="4:4">
      <c r="D1875" s="149"/>
    </row>
    <row r="1876" spans="4:4">
      <c r="D1876" s="149"/>
    </row>
    <row r="1877" spans="4:4">
      <c r="D1877" s="149"/>
    </row>
    <row r="1878" spans="4:4">
      <c r="D1878" s="149"/>
    </row>
    <row r="1879" spans="4:4">
      <c r="D1879" s="149"/>
    </row>
    <row r="1880" spans="4:4">
      <c r="D1880" s="149"/>
    </row>
    <row r="1881" spans="4:4">
      <c r="D1881" s="149"/>
    </row>
    <row r="1882" spans="4:4">
      <c r="D1882" s="149"/>
    </row>
    <row r="1883" spans="4:4">
      <c r="D1883" s="149"/>
    </row>
    <row r="1884" spans="4:4">
      <c r="D1884" s="149"/>
    </row>
    <row r="1885" spans="4:4">
      <c r="D1885" s="149"/>
    </row>
    <row r="1886" spans="4:4">
      <c r="D1886" s="149"/>
    </row>
    <row r="1887" spans="4:4">
      <c r="D1887" s="149"/>
    </row>
    <row r="1888" spans="4:4">
      <c r="D1888" s="149"/>
    </row>
    <row r="1889" spans="4:4">
      <c r="D1889" s="149"/>
    </row>
    <row r="1890" spans="4:4">
      <c r="D1890" s="149"/>
    </row>
    <row r="1891" spans="4:4">
      <c r="D1891" s="149"/>
    </row>
    <row r="1892" spans="4:4">
      <c r="D1892" s="149"/>
    </row>
    <row r="1893" spans="4:4">
      <c r="D1893" s="149"/>
    </row>
    <row r="1894" spans="4:4">
      <c r="D1894" s="149"/>
    </row>
    <row r="1895" spans="4:4">
      <c r="D1895" s="149"/>
    </row>
    <row r="1896" spans="4:4">
      <c r="D1896" s="149"/>
    </row>
    <row r="1897" spans="4:4">
      <c r="D1897" s="149"/>
    </row>
    <row r="1898" spans="4:4">
      <c r="D1898" s="149"/>
    </row>
    <row r="1899" spans="4:4">
      <c r="D1899" s="149"/>
    </row>
    <row r="1900" spans="4:4">
      <c r="D1900" s="149"/>
    </row>
    <row r="1901" spans="4:4">
      <c r="D1901" s="149"/>
    </row>
    <row r="1902" spans="4:4">
      <c r="D1902" s="149"/>
    </row>
    <row r="1903" spans="4:4">
      <c r="D1903" s="149"/>
    </row>
    <row r="1904" spans="4:4">
      <c r="D1904" s="149"/>
    </row>
    <row r="1905" spans="4:4">
      <c r="D1905" s="149"/>
    </row>
    <row r="1906" spans="4:4">
      <c r="D1906" s="149"/>
    </row>
    <row r="1907" spans="4:4">
      <c r="D1907" s="149"/>
    </row>
    <row r="1908" spans="4:4">
      <c r="D1908" s="149"/>
    </row>
    <row r="1909" spans="4:4">
      <c r="D1909" s="149"/>
    </row>
    <row r="1910" spans="4:4">
      <c r="D1910" s="149"/>
    </row>
    <row r="1911" spans="4:4">
      <c r="D1911" s="149"/>
    </row>
    <row r="1912" spans="4:4">
      <c r="D1912" s="149"/>
    </row>
    <row r="1913" spans="4:4">
      <c r="D1913" s="149"/>
    </row>
    <row r="1914" spans="4:4">
      <c r="D1914" s="149"/>
    </row>
    <row r="1915" spans="4:4">
      <c r="D1915" s="149"/>
    </row>
    <row r="1916" spans="4:4">
      <c r="D1916" s="149"/>
    </row>
    <row r="1917" spans="4:4">
      <c r="D1917" s="149"/>
    </row>
    <row r="1918" spans="4:4">
      <c r="D1918" s="149"/>
    </row>
    <row r="1919" spans="4:4">
      <c r="D1919" s="149"/>
    </row>
    <row r="1920" spans="4:4">
      <c r="D1920" s="149"/>
    </row>
    <row r="1921" spans="4:4">
      <c r="D1921" s="149"/>
    </row>
    <row r="1922" spans="4:4">
      <c r="D1922" s="149"/>
    </row>
    <row r="1923" spans="4:4">
      <c r="D1923" s="149"/>
    </row>
    <row r="1924" spans="4:4">
      <c r="D1924" s="149"/>
    </row>
    <row r="1925" spans="4:4">
      <c r="D1925" s="149"/>
    </row>
    <row r="1926" spans="4:4">
      <c r="D1926" s="149"/>
    </row>
    <row r="1927" spans="4:4">
      <c r="D1927" s="149"/>
    </row>
    <row r="1928" spans="4:4">
      <c r="D1928" s="149"/>
    </row>
    <row r="1929" spans="4:4">
      <c r="D1929" s="149"/>
    </row>
    <row r="1930" spans="4:4">
      <c r="D1930" s="149"/>
    </row>
    <row r="1931" spans="4:4">
      <c r="D1931" s="149"/>
    </row>
    <row r="1932" spans="4:4">
      <c r="D1932" s="149"/>
    </row>
    <row r="1933" spans="4:4">
      <c r="D1933" s="149"/>
    </row>
    <row r="1934" spans="4:4">
      <c r="D1934" s="149"/>
    </row>
    <row r="1935" spans="4:4">
      <c r="D1935" s="149"/>
    </row>
    <row r="1936" spans="4:4">
      <c r="D1936" s="149"/>
    </row>
    <row r="1937" spans="4:4">
      <c r="D1937" s="149"/>
    </row>
    <row r="1938" spans="4:4">
      <c r="D1938" s="149"/>
    </row>
    <row r="1939" spans="4:4">
      <c r="D1939" s="149"/>
    </row>
    <row r="1940" spans="4:4">
      <c r="D1940" s="149"/>
    </row>
    <row r="1941" spans="4:4">
      <c r="D1941" s="149"/>
    </row>
    <row r="1942" spans="4:4">
      <c r="D1942" s="149"/>
    </row>
    <row r="1943" spans="4:4">
      <c r="D1943" s="149"/>
    </row>
    <row r="1944" spans="4:4">
      <c r="D1944" s="149"/>
    </row>
    <row r="1945" spans="4:4">
      <c r="D1945" s="149"/>
    </row>
    <row r="1946" spans="4:4">
      <c r="D1946" s="149"/>
    </row>
    <row r="1947" spans="4:4">
      <c r="D1947" s="149"/>
    </row>
    <row r="1948" spans="4:4">
      <c r="D1948" s="149"/>
    </row>
    <row r="1949" spans="4:4">
      <c r="D1949" s="149"/>
    </row>
    <row r="1950" spans="4:4">
      <c r="D1950" s="149"/>
    </row>
    <row r="1951" spans="4:4">
      <c r="D1951" s="149"/>
    </row>
    <row r="1952" spans="4:4">
      <c r="D1952" s="149"/>
    </row>
    <row r="1953" spans="4:4">
      <c r="D1953" s="149"/>
    </row>
    <row r="1954" spans="4:4">
      <c r="D1954" s="149"/>
    </row>
    <row r="1955" spans="4:4">
      <c r="D1955" s="149"/>
    </row>
    <row r="1956" spans="4:4">
      <c r="D1956" s="149"/>
    </row>
    <row r="1957" spans="4:4">
      <c r="D1957" s="149"/>
    </row>
    <row r="1958" spans="4:4">
      <c r="D1958" s="149"/>
    </row>
    <row r="1959" spans="4:4">
      <c r="D1959" s="149"/>
    </row>
    <row r="1960" spans="4:4">
      <c r="D1960" s="149"/>
    </row>
    <row r="1961" spans="4:4">
      <c r="D1961" s="149"/>
    </row>
    <row r="1962" spans="4:4">
      <c r="D1962" s="149"/>
    </row>
    <row r="1963" spans="4:4">
      <c r="D1963" s="149"/>
    </row>
    <row r="1964" spans="4:4">
      <c r="D1964" s="149"/>
    </row>
    <row r="1965" spans="4:4">
      <c r="D1965" s="149"/>
    </row>
    <row r="1966" spans="4:4">
      <c r="D1966" s="149"/>
    </row>
    <row r="1967" spans="4:4">
      <c r="D1967" s="149"/>
    </row>
    <row r="1968" spans="4:4">
      <c r="D1968" s="149"/>
    </row>
    <row r="1969" spans="4:4">
      <c r="D1969" s="149"/>
    </row>
    <row r="1970" spans="4:4">
      <c r="D1970" s="149"/>
    </row>
    <row r="1971" spans="4:4">
      <c r="D1971" s="149"/>
    </row>
    <row r="1972" spans="4:4">
      <c r="D1972" s="149"/>
    </row>
    <row r="1973" spans="4:4">
      <c r="D1973" s="149"/>
    </row>
    <row r="1974" spans="4:4">
      <c r="D1974" s="149"/>
    </row>
    <row r="1975" spans="4:4">
      <c r="D1975" s="149"/>
    </row>
    <row r="1976" spans="4:4">
      <c r="D1976" s="149"/>
    </row>
    <row r="1977" spans="4:4">
      <c r="D1977" s="149"/>
    </row>
    <row r="1978" spans="4:4">
      <c r="D1978" s="149"/>
    </row>
    <row r="1979" spans="4:4">
      <c r="D1979" s="149"/>
    </row>
    <row r="1980" spans="4:4">
      <c r="D1980" s="149"/>
    </row>
    <row r="1981" spans="4:4">
      <c r="D1981" s="149"/>
    </row>
    <row r="1982" spans="4:4">
      <c r="D1982" s="149"/>
    </row>
    <row r="1983" spans="4:4">
      <c r="D1983" s="149"/>
    </row>
    <row r="1984" spans="4:4">
      <c r="D1984" s="149"/>
    </row>
    <row r="1985" spans="4:4">
      <c r="D1985" s="149"/>
    </row>
    <row r="1986" spans="4:4">
      <c r="D1986" s="149"/>
    </row>
    <row r="1987" spans="4:4">
      <c r="D1987" s="149"/>
    </row>
    <row r="1988" spans="4:4">
      <c r="D1988" s="149"/>
    </row>
    <row r="1989" spans="4:4">
      <c r="D1989" s="149"/>
    </row>
    <row r="1990" spans="4:4">
      <c r="D1990" s="149"/>
    </row>
    <row r="1991" spans="4:4">
      <c r="D1991" s="149"/>
    </row>
    <row r="1992" spans="4:4">
      <c r="D1992" s="149"/>
    </row>
    <row r="1993" spans="4:4">
      <c r="D1993" s="149"/>
    </row>
    <row r="1994" spans="4:4">
      <c r="D1994" s="149"/>
    </row>
    <row r="1995" spans="4:4">
      <c r="D1995" s="149"/>
    </row>
    <row r="1996" spans="4:4">
      <c r="D1996" s="149"/>
    </row>
    <row r="1997" spans="4:4">
      <c r="D1997" s="149"/>
    </row>
    <row r="1998" spans="4:4">
      <c r="D1998" s="149"/>
    </row>
    <row r="1999" spans="4:4">
      <c r="D1999" s="149"/>
    </row>
    <row r="2000" spans="4:4">
      <c r="D2000" s="149"/>
    </row>
    <row r="2001" spans="4:4">
      <c r="D2001" s="149"/>
    </row>
    <row r="2002" spans="4:4">
      <c r="D2002" s="149"/>
    </row>
    <row r="2003" spans="4:4">
      <c r="D2003" s="149"/>
    </row>
    <row r="2004" spans="4:4">
      <c r="D2004" s="149"/>
    </row>
    <row r="2005" spans="4:4">
      <c r="D2005" s="149"/>
    </row>
    <row r="2006" spans="4:4">
      <c r="D2006" s="149"/>
    </row>
    <row r="2007" spans="4:4">
      <c r="D2007" s="149"/>
    </row>
    <row r="2008" spans="4:4">
      <c r="D2008" s="149"/>
    </row>
    <row r="2009" spans="4:4">
      <c r="D2009" s="149"/>
    </row>
    <row r="2010" spans="4:4">
      <c r="D2010" s="149"/>
    </row>
    <row r="2011" spans="4:4">
      <c r="D2011" s="149"/>
    </row>
    <row r="2012" spans="4:4">
      <c r="D2012" s="149"/>
    </row>
    <row r="2013" spans="4:4">
      <c r="D2013" s="149"/>
    </row>
    <row r="2014" spans="4:4">
      <c r="D2014" s="149"/>
    </row>
    <row r="2015" spans="4:4">
      <c r="D2015" s="149"/>
    </row>
    <row r="2016" spans="4:4">
      <c r="D2016" s="149"/>
    </row>
    <row r="2017" spans="4:4">
      <c r="D2017" s="149"/>
    </row>
    <row r="2018" spans="4:4">
      <c r="D2018" s="149"/>
    </row>
    <row r="2019" spans="4:4">
      <c r="D2019" s="149"/>
    </row>
    <row r="2020" spans="4:4">
      <c r="D2020" s="149"/>
    </row>
    <row r="2021" spans="4:4">
      <c r="D2021" s="149"/>
    </row>
    <row r="2022" spans="4:4">
      <c r="D2022" s="149"/>
    </row>
    <row r="2023" spans="4:4">
      <c r="D2023" s="149"/>
    </row>
    <row r="2024" spans="4:4">
      <c r="D2024" s="149"/>
    </row>
    <row r="2025" spans="4:4">
      <c r="D2025" s="149"/>
    </row>
    <row r="2026" spans="4:4">
      <c r="D2026" s="149"/>
    </row>
    <row r="2027" spans="4:4">
      <c r="D2027" s="149"/>
    </row>
    <row r="2028" spans="4:4">
      <c r="D2028" s="149"/>
    </row>
    <row r="2029" spans="4:4">
      <c r="D2029" s="149"/>
    </row>
    <row r="2030" spans="4:4">
      <c r="D2030" s="149"/>
    </row>
    <row r="2031" spans="4:4">
      <c r="D2031" s="149"/>
    </row>
    <row r="2032" spans="4:4">
      <c r="D2032" s="149"/>
    </row>
    <row r="2033" spans="4:4">
      <c r="D2033" s="149"/>
    </row>
    <row r="2034" spans="4:4">
      <c r="D2034" s="149"/>
    </row>
    <row r="2035" spans="4:4">
      <c r="D2035" s="149"/>
    </row>
    <row r="2036" spans="4:4">
      <c r="D2036" s="149"/>
    </row>
    <row r="2037" spans="4:4">
      <c r="D2037" s="149"/>
    </row>
    <row r="2038" spans="4:4">
      <c r="D2038" s="149"/>
    </row>
    <row r="2039" spans="4:4">
      <c r="D2039" s="149"/>
    </row>
    <row r="2040" spans="4:4">
      <c r="D2040" s="149"/>
    </row>
    <row r="2041" spans="4:4">
      <c r="D2041" s="149"/>
    </row>
    <row r="2042" spans="4:4">
      <c r="D2042" s="149"/>
    </row>
    <row r="2043" spans="4:4">
      <c r="D2043" s="149"/>
    </row>
    <row r="2044" spans="4:4">
      <c r="D2044" s="149"/>
    </row>
    <row r="2045" spans="4:4">
      <c r="D2045" s="149"/>
    </row>
    <row r="2046" spans="4:4">
      <c r="D2046" s="149"/>
    </row>
    <row r="2047" spans="4:4">
      <c r="D2047" s="149"/>
    </row>
    <row r="2048" spans="4:4">
      <c r="D2048" s="149"/>
    </row>
    <row r="2049" spans="4:4">
      <c r="D2049" s="149"/>
    </row>
    <row r="2050" spans="4:4">
      <c r="D2050" s="149"/>
    </row>
    <row r="2051" spans="4:4">
      <c r="D2051" s="149"/>
    </row>
    <row r="2052" spans="4:4">
      <c r="D2052" s="149"/>
    </row>
    <row r="2053" spans="4:4">
      <c r="D2053" s="149"/>
    </row>
    <row r="2054" spans="4:4">
      <c r="D2054" s="149"/>
    </row>
    <row r="2055" spans="4:4">
      <c r="D2055" s="149"/>
    </row>
    <row r="2056" spans="4:4">
      <c r="D2056" s="149"/>
    </row>
    <row r="2057" spans="4:4">
      <c r="D2057" s="149"/>
    </row>
    <row r="2058" spans="4:4">
      <c r="D2058" s="149"/>
    </row>
    <row r="2059" spans="4:4">
      <c r="D2059" s="149"/>
    </row>
    <row r="2060" spans="4:4">
      <c r="D2060" s="149"/>
    </row>
    <row r="2061" spans="4:4">
      <c r="D2061" s="149"/>
    </row>
    <row r="2062" spans="4:4">
      <c r="D2062" s="149"/>
    </row>
    <row r="2063" spans="4:4">
      <c r="D2063" s="149"/>
    </row>
    <row r="2064" spans="4:4">
      <c r="D2064" s="149"/>
    </row>
    <row r="2065" spans="4:4">
      <c r="D2065" s="149"/>
    </row>
    <row r="2066" spans="4:4">
      <c r="D2066" s="149"/>
    </row>
    <row r="2067" spans="4:4">
      <c r="D2067" s="149"/>
    </row>
    <row r="2068" spans="4:4">
      <c r="D2068" s="149"/>
    </row>
    <row r="2069" spans="4:4">
      <c r="D2069" s="149"/>
    </row>
    <row r="2070" spans="4:4">
      <c r="D2070" s="149"/>
    </row>
    <row r="2071" spans="4:4">
      <c r="D2071" s="149"/>
    </row>
    <row r="2072" spans="4:4">
      <c r="D2072" s="149"/>
    </row>
    <row r="2073" spans="4:4">
      <c r="D2073" s="149"/>
    </row>
    <row r="2074" spans="4:4">
      <c r="D2074" s="149"/>
    </row>
    <row r="2075" spans="4:4">
      <c r="D2075" s="149"/>
    </row>
    <row r="2076" spans="4:4">
      <c r="D2076" s="149"/>
    </row>
    <row r="2077" spans="4:4">
      <c r="D2077" s="149"/>
    </row>
    <row r="2078" spans="4:4">
      <c r="D2078" s="149"/>
    </row>
    <row r="2079" spans="4:4">
      <c r="D2079" s="149"/>
    </row>
    <row r="2080" spans="4:4">
      <c r="D2080" s="149"/>
    </row>
    <row r="2081" spans="4:4">
      <c r="D2081" s="149"/>
    </row>
    <row r="2082" spans="4:4">
      <c r="D2082" s="149"/>
    </row>
    <row r="2083" spans="4:4">
      <c r="D2083" s="149"/>
    </row>
    <row r="2084" spans="4:4">
      <c r="D2084" s="149"/>
    </row>
    <row r="2085" spans="4:4">
      <c r="D2085" s="149"/>
    </row>
    <row r="2086" spans="4:4">
      <c r="D2086" s="149"/>
    </row>
    <row r="2087" spans="4:4">
      <c r="D2087" s="149"/>
    </row>
    <row r="2088" spans="4:4">
      <c r="D2088" s="149"/>
    </row>
    <row r="2089" spans="4:4">
      <c r="D2089" s="149"/>
    </row>
    <row r="2090" spans="4:4">
      <c r="D2090" s="149"/>
    </row>
    <row r="2091" spans="4:4">
      <c r="D2091" s="149"/>
    </row>
    <row r="2092" spans="4:4">
      <c r="D2092" s="149"/>
    </row>
    <row r="2093" spans="4:4">
      <c r="D2093" s="149"/>
    </row>
    <row r="2094" spans="4:4">
      <c r="D2094" s="149"/>
    </row>
    <row r="2095" spans="4:4">
      <c r="D2095" s="149"/>
    </row>
    <row r="2096" spans="4:4">
      <c r="D2096" s="149"/>
    </row>
    <row r="2097" spans="4:4">
      <c r="D2097" s="149"/>
    </row>
    <row r="2098" spans="4:4">
      <c r="D2098" s="149"/>
    </row>
    <row r="2099" spans="4:4">
      <c r="D2099" s="149"/>
    </row>
    <row r="2100" spans="4:4">
      <c r="D2100" s="149"/>
    </row>
    <row r="2101" spans="4:4">
      <c r="D2101" s="149"/>
    </row>
    <row r="2102" spans="4:4">
      <c r="D2102" s="149"/>
    </row>
    <row r="2103" spans="4:4">
      <c r="D2103" s="149"/>
    </row>
    <row r="2104" spans="4:4">
      <c r="D2104" s="149"/>
    </row>
    <row r="2105" spans="4:4">
      <c r="D2105" s="149"/>
    </row>
    <row r="2106" spans="4:4">
      <c r="D2106" s="149"/>
    </row>
    <row r="2107" spans="4:4">
      <c r="D2107" s="149"/>
    </row>
    <row r="2108" spans="4:4">
      <c r="D2108" s="149"/>
    </row>
    <row r="2109" spans="4:4">
      <c r="D2109" s="149"/>
    </row>
    <row r="2110" spans="4:4">
      <c r="D2110" s="149"/>
    </row>
    <row r="2111" spans="4:4">
      <c r="D2111" s="149"/>
    </row>
    <row r="2112" spans="4:4">
      <c r="D2112" s="149"/>
    </row>
    <row r="2113" spans="4:4">
      <c r="D2113" s="149"/>
    </row>
    <row r="2114" spans="4:4">
      <c r="D2114" s="149"/>
    </row>
    <row r="2115" spans="4:4">
      <c r="D2115" s="149"/>
    </row>
    <row r="2116" spans="4:4">
      <c r="D2116" s="149"/>
    </row>
    <row r="2117" spans="4:4">
      <c r="D2117" s="149"/>
    </row>
    <row r="2118" spans="4:4">
      <c r="D2118" s="149"/>
    </row>
    <row r="2119" spans="4:4">
      <c r="D2119" s="149"/>
    </row>
    <row r="2120" spans="4:4">
      <c r="D2120" s="149"/>
    </row>
    <row r="2121" spans="4:4">
      <c r="D2121" s="149"/>
    </row>
    <row r="2122" spans="4:4">
      <c r="D2122" s="149"/>
    </row>
    <row r="2123" spans="4:4">
      <c r="D2123" s="149"/>
    </row>
    <row r="2124" spans="4:4">
      <c r="D2124" s="149"/>
    </row>
    <row r="2125" spans="4:4">
      <c r="D2125" s="149"/>
    </row>
    <row r="2126" spans="4:4">
      <c r="D2126" s="149"/>
    </row>
    <row r="2127" spans="4:4">
      <c r="D2127" s="149"/>
    </row>
    <row r="2128" spans="4:4">
      <c r="D2128" s="149"/>
    </row>
    <row r="2129" spans="4:4">
      <c r="D2129" s="149"/>
    </row>
    <row r="2130" spans="4:4">
      <c r="D2130" s="149"/>
    </row>
    <row r="2131" spans="4:4">
      <c r="D2131" s="149"/>
    </row>
    <row r="2132" spans="4:4">
      <c r="D2132" s="149"/>
    </row>
    <row r="2133" spans="4:4">
      <c r="D2133" s="149"/>
    </row>
    <row r="2134" spans="4:4">
      <c r="D2134" s="149"/>
    </row>
    <row r="2135" spans="4:4">
      <c r="D2135" s="149"/>
    </row>
    <row r="2136" spans="4:4">
      <c r="D2136" s="149"/>
    </row>
    <row r="2137" spans="4:4">
      <c r="D2137" s="149"/>
    </row>
    <row r="2138" spans="4:4">
      <c r="D2138" s="149"/>
    </row>
    <row r="2139" spans="4:4">
      <c r="D2139" s="149"/>
    </row>
    <row r="2140" spans="4:4">
      <c r="D2140" s="149"/>
    </row>
    <row r="2141" spans="4:4">
      <c r="D2141" s="149"/>
    </row>
    <row r="2142" spans="4:4">
      <c r="D2142" s="149"/>
    </row>
    <row r="2143" spans="4:4">
      <c r="D2143" s="149"/>
    </row>
    <row r="2144" spans="4:4">
      <c r="D2144" s="149"/>
    </row>
    <row r="2145" spans="4:4">
      <c r="D2145" s="149"/>
    </row>
    <row r="2146" spans="4:4">
      <c r="D2146" s="149"/>
    </row>
    <row r="2147" spans="4:4">
      <c r="D2147" s="149"/>
    </row>
    <row r="2148" spans="4:4">
      <c r="D2148" s="149"/>
    </row>
    <row r="2149" spans="4:4">
      <c r="D2149" s="149"/>
    </row>
    <row r="2150" spans="4:4">
      <c r="D2150" s="149"/>
    </row>
    <row r="2151" spans="4:4">
      <c r="D2151" s="149"/>
    </row>
    <row r="2152" spans="4:4">
      <c r="D2152" s="149"/>
    </row>
    <row r="2153" spans="4:4">
      <c r="D2153" s="149"/>
    </row>
    <row r="2154" spans="4:4">
      <c r="D2154" s="149"/>
    </row>
    <row r="2155" spans="4:4">
      <c r="D2155" s="149"/>
    </row>
    <row r="2156" spans="4:4">
      <c r="D2156" s="149"/>
    </row>
    <row r="2157" spans="4:4">
      <c r="D2157" s="149"/>
    </row>
    <row r="2158" spans="4:4">
      <c r="D2158" s="149"/>
    </row>
    <row r="2159" spans="4:4">
      <c r="D2159" s="149"/>
    </row>
    <row r="2160" spans="4:4">
      <c r="D2160" s="149"/>
    </row>
    <row r="2161" spans="4:4">
      <c r="D2161" s="149"/>
    </row>
    <row r="2162" spans="4:4">
      <c r="D2162" s="149"/>
    </row>
    <row r="2163" spans="4:4">
      <c r="D2163" s="149"/>
    </row>
    <row r="2164" spans="4:4">
      <c r="D2164" s="149"/>
    </row>
    <row r="2165" spans="4:4">
      <c r="D2165" s="149"/>
    </row>
    <row r="2166" spans="4:4">
      <c r="D2166" s="149"/>
    </row>
    <row r="2167" spans="4:4">
      <c r="D2167" s="149"/>
    </row>
    <row r="2168" spans="4:4">
      <c r="D2168" s="149"/>
    </row>
    <row r="2169" spans="4:4">
      <c r="D2169" s="149"/>
    </row>
    <row r="2170" spans="4:4">
      <c r="D2170" s="149"/>
    </row>
    <row r="2171" spans="4:4">
      <c r="D2171" s="149"/>
    </row>
    <row r="2172" spans="4:4">
      <c r="D2172" s="149"/>
    </row>
    <row r="2173" spans="4:4">
      <c r="D2173" s="149"/>
    </row>
    <row r="2174" spans="4:4">
      <c r="D2174" s="149"/>
    </row>
    <row r="2175" spans="4:4">
      <c r="D2175" s="149"/>
    </row>
    <row r="2176" spans="4:4">
      <c r="D2176" s="149"/>
    </row>
    <row r="2177" spans="4:4">
      <c r="D2177" s="149"/>
    </row>
    <row r="2178" spans="4:4">
      <c r="D2178" s="149"/>
    </row>
    <row r="2179" spans="4:4">
      <c r="D2179" s="149"/>
    </row>
    <row r="2180" spans="4:4">
      <c r="D2180" s="149"/>
    </row>
    <row r="2181" spans="4:4">
      <c r="D2181" s="149"/>
    </row>
    <row r="2182" spans="4:4">
      <c r="D2182" s="149"/>
    </row>
    <row r="2183" spans="4:4">
      <c r="D2183" s="149"/>
    </row>
    <row r="2184" spans="4:4">
      <c r="D2184" s="149"/>
    </row>
    <row r="2185" spans="4:4">
      <c r="D2185" s="149"/>
    </row>
    <row r="2186" spans="4:4">
      <c r="D2186" s="149"/>
    </row>
    <row r="2187" spans="4:4">
      <c r="D2187" s="149"/>
    </row>
    <row r="2188" spans="4:4">
      <c r="D2188" s="149"/>
    </row>
    <row r="2189" spans="4:4">
      <c r="D2189" s="149"/>
    </row>
    <row r="2190" spans="4:4">
      <c r="D2190" s="149"/>
    </row>
    <row r="2191" spans="4:4">
      <c r="D2191" s="149"/>
    </row>
    <row r="2192" spans="4:4">
      <c r="D2192" s="149"/>
    </row>
    <row r="2193" spans="4:4">
      <c r="D2193" s="149"/>
    </row>
    <row r="2194" spans="4:4">
      <c r="D2194" s="149"/>
    </row>
    <row r="2195" spans="4:4">
      <c r="D2195" s="149"/>
    </row>
    <row r="2196" spans="4:4">
      <c r="D2196" s="149"/>
    </row>
    <row r="2197" spans="4:4">
      <c r="D2197" s="149"/>
    </row>
    <row r="2198" spans="4:4">
      <c r="D2198" s="149"/>
    </row>
    <row r="2199" spans="4:4">
      <c r="D2199" s="149"/>
    </row>
    <row r="2200" spans="4:4">
      <c r="D2200" s="149"/>
    </row>
    <row r="2201" spans="4:4">
      <c r="D2201" s="149"/>
    </row>
    <row r="2202" spans="4:4">
      <c r="D2202" s="149"/>
    </row>
    <row r="2203" spans="4:4">
      <c r="D2203" s="149"/>
    </row>
    <row r="2204" spans="4:4">
      <c r="D2204" s="149"/>
    </row>
    <row r="2205" spans="4:4">
      <c r="D2205" s="149"/>
    </row>
    <row r="2206" spans="4:4">
      <c r="D2206" s="149"/>
    </row>
    <row r="2207" spans="4:4">
      <c r="D2207" s="149"/>
    </row>
    <row r="2208" spans="4:4">
      <c r="D2208" s="149"/>
    </row>
    <row r="2209" spans="4:4">
      <c r="D2209" s="149"/>
    </row>
    <row r="2210" spans="4:4">
      <c r="D2210" s="149"/>
    </row>
    <row r="2211" spans="4:4">
      <c r="D2211" s="149"/>
    </row>
    <row r="2212" spans="4:4">
      <c r="D2212" s="149"/>
    </row>
    <row r="2213" spans="4:4">
      <c r="D2213" s="149"/>
    </row>
    <row r="2214" spans="4:4">
      <c r="D2214" s="149"/>
    </row>
    <row r="2215" spans="4:4">
      <c r="D2215" s="149"/>
    </row>
    <row r="2216" spans="4:4">
      <c r="D2216" s="149"/>
    </row>
    <row r="2217" spans="4:4">
      <c r="D2217" s="149"/>
    </row>
    <row r="2218" spans="4:4">
      <c r="D2218" s="149"/>
    </row>
    <row r="2219" spans="4:4">
      <c r="D2219" s="149"/>
    </row>
    <row r="2220" spans="4:4">
      <c r="D2220" s="149"/>
    </row>
    <row r="2221" spans="4:4">
      <c r="D2221" s="149"/>
    </row>
    <row r="2222" spans="4:4">
      <c r="D2222" s="149"/>
    </row>
    <row r="2223" spans="4:4">
      <c r="D2223" s="149"/>
    </row>
    <row r="2224" spans="4:4">
      <c r="D2224" s="149"/>
    </row>
    <row r="2225" spans="4:4">
      <c r="D2225" s="149"/>
    </row>
    <row r="2226" spans="4:4">
      <c r="D2226" s="149"/>
    </row>
    <row r="2227" spans="4:4">
      <c r="D2227" s="149"/>
    </row>
    <row r="2228" spans="4:4">
      <c r="D2228" s="149"/>
    </row>
    <row r="2229" spans="4:4">
      <c r="D2229" s="149"/>
    </row>
    <row r="2230" spans="4:4">
      <c r="D2230" s="149"/>
    </row>
    <row r="2231" spans="4:4">
      <c r="D2231" s="149"/>
    </row>
    <row r="2232" spans="4:4">
      <c r="D2232" s="149"/>
    </row>
    <row r="2233" spans="4:4">
      <c r="D2233" s="149"/>
    </row>
    <row r="2234" spans="4:4">
      <c r="D2234" s="149"/>
    </row>
    <row r="2235" spans="4:4">
      <c r="D2235" s="149"/>
    </row>
    <row r="2236" spans="4:4">
      <c r="D2236" s="149"/>
    </row>
    <row r="2237" spans="4:4">
      <c r="D2237" s="149"/>
    </row>
    <row r="2238" spans="4:4">
      <c r="D2238" s="149"/>
    </row>
    <row r="2239" spans="4:4">
      <c r="D2239" s="149"/>
    </row>
    <row r="2240" spans="4:4">
      <c r="D2240" s="149"/>
    </row>
    <row r="2241" spans="4:4">
      <c r="D2241" s="149"/>
    </row>
    <row r="2242" spans="4:4">
      <c r="D2242" s="149"/>
    </row>
    <row r="2243" spans="4:4">
      <c r="D2243" s="149"/>
    </row>
    <row r="2244" spans="4:4">
      <c r="D2244" s="149"/>
    </row>
    <row r="2245" spans="4:4">
      <c r="D2245" s="149"/>
    </row>
    <row r="2246" spans="4:4">
      <c r="D2246" s="149"/>
    </row>
    <row r="2247" spans="4:4">
      <c r="D2247" s="149"/>
    </row>
    <row r="2248" spans="4:4">
      <c r="D2248" s="149"/>
    </row>
    <row r="2249" spans="4:4">
      <c r="D2249" s="149"/>
    </row>
    <row r="2250" spans="4:4">
      <c r="D2250" s="149"/>
    </row>
    <row r="2251" spans="4:4">
      <c r="D2251" s="149"/>
    </row>
    <row r="2252" spans="4:4">
      <c r="D2252" s="149"/>
    </row>
    <row r="2253" spans="4:4">
      <c r="D2253" s="149"/>
    </row>
    <row r="2254" spans="4:4">
      <c r="D2254" s="149"/>
    </row>
    <row r="2255" spans="4:4">
      <c r="D2255" s="149"/>
    </row>
    <row r="2256" spans="4:4">
      <c r="D2256" s="149"/>
    </row>
    <row r="2257" spans="4:4">
      <c r="D2257" s="149"/>
    </row>
    <row r="2258" spans="4:4">
      <c r="D2258" s="149"/>
    </row>
    <row r="2259" spans="4:4">
      <c r="D2259" s="149"/>
    </row>
    <row r="2260" spans="4:4">
      <c r="D2260" s="149"/>
    </row>
    <row r="2261" spans="4:4">
      <c r="D2261" s="149"/>
    </row>
    <row r="2262" spans="4:4">
      <c r="D2262" s="149"/>
    </row>
    <row r="2263" spans="4:4">
      <c r="D2263" s="149"/>
    </row>
    <row r="2264" spans="4:4">
      <c r="D2264" s="149"/>
    </row>
    <row r="2265" spans="4:4">
      <c r="D2265" s="149"/>
    </row>
    <row r="2266" spans="4:4">
      <c r="D2266" s="149"/>
    </row>
    <row r="2267" spans="4:4">
      <c r="D2267" s="149"/>
    </row>
    <row r="2268" spans="4:4">
      <c r="D2268" s="149"/>
    </row>
    <row r="2269" spans="4:4">
      <c r="D2269" s="149"/>
    </row>
    <row r="2270" spans="4:4">
      <c r="D2270" s="149"/>
    </row>
    <row r="2271" spans="4:4">
      <c r="D2271" s="149"/>
    </row>
    <row r="2272" spans="4:4">
      <c r="D2272" s="149"/>
    </row>
    <row r="2273" spans="4:4">
      <c r="D2273" s="149"/>
    </row>
    <row r="2274" spans="4:4">
      <c r="D2274" s="149"/>
    </row>
    <row r="2275" spans="4:4">
      <c r="D2275" s="149"/>
    </row>
    <row r="2276" spans="4:4">
      <c r="D2276" s="149"/>
    </row>
    <row r="2277" spans="4:4">
      <c r="D2277" s="149"/>
    </row>
    <row r="2278" spans="4:4">
      <c r="D2278" s="149"/>
    </row>
    <row r="2279" spans="4:4">
      <c r="D2279" s="149"/>
    </row>
    <row r="2280" spans="4:4">
      <c r="D2280" s="149"/>
    </row>
    <row r="2281" spans="4:4">
      <c r="D2281" s="149"/>
    </row>
    <row r="2282" spans="4:4">
      <c r="D2282" s="149"/>
    </row>
    <row r="2283" spans="4:4">
      <c r="D2283" s="149"/>
    </row>
    <row r="2284" spans="4:4">
      <c r="D2284" s="149"/>
    </row>
    <row r="2285" spans="4:4">
      <c r="D2285" s="149"/>
    </row>
    <row r="2286" spans="4:4">
      <c r="D2286" s="149"/>
    </row>
    <row r="2287" spans="4:4">
      <c r="D2287" s="149"/>
    </row>
    <row r="2288" spans="4:4">
      <c r="D2288" s="149"/>
    </row>
    <row r="2289" spans="4:4">
      <c r="D2289" s="149"/>
    </row>
    <row r="2290" spans="4:4">
      <c r="D2290" s="149"/>
    </row>
    <row r="2291" spans="4:4">
      <c r="D2291" s="149"/>
    </row>
    <row r="2292" spans="4:4">
      <c r="D2292" s="149"/>
    </row>
    <row r="2293" spans="4:4">
      <c r="D2293" s="149"/>
    </row>
    <row r="2294" spans="4:4">
      <c r="D2294" s="149"/>
    </row>
    <row r="2295" spans="4:4">
      <c r="D2295" s="149"/>
    </row>
    <row r="2296" spans="4:4">
      <c r="D2296" s="149"/>
    </row>
    <row r="2297" spans="4:4">
      <c r="D2297" s="149"/>
    </row>
    <row r="2298" spans="4:4">
      <c r="D2298" s="149"/>
    </row>
    <row r="2299" spans="4:4">
      <c r="D2299" s="149"/>
    </row>
    <row r="2300" spans="4:4">
      <c r="D2300" s="149"/>
    </row>
    <row r="2301" spans="4:4">
      <c r="D2301" s="149"/>
    </row>
    <row r="2302" spans="4:4">
      <c r="D2302" s="149"/>
    </row>
    <row r="2303" spans="4:4">
      <c r="D2303" s="149"/>
    </row>
    <row r="2304" spans="4:4">
      <c r="D2304" s="149"/>
    </row>
    <row r="2305" spans="4:4">
      <c r="D2305" s="149"/>
    </row>
    <row r="2306" spans="4:4">
      <c r="D2306" s="149"/>
    </row>
    <row r="2307" spans="4:4">
      <c r="D2307" s="149"/>
    </row>
    <row r="2308" spans="4:4">
      <c r="D2308" s="149"/>
    </row>
    <row r="2309" spans="4:4">
      <c r="D2309" s="149"/>
    </row>
    <row r="2310" spans="4:4">
      <c r="D2310" s="149"/>
    </row>
    <row r="2311" spans="4:4">
      <c r="D2311" s="149"/>
    </row>
    <row r="2312" spans="4:4">
      <c r="D2312" s="149"/>
    </row>
    <row r="2313" spans="4:4">
      <c r="D2313" s="149"/>
    </row>
    <row r="2314" spans="4:4">
      <c r="D2314" s="149"/>
    </row>
    <row r="2315" spans="4:4">
      <c r="D2315" s="149"/>
    </row>
    <row r="2316" spans="4:4">
      <c r="D2316" s="149"/>
    </row>
    <row r="2317" spans="4:4">
      <c r="D2317" s="149"/>
    </row>
    <row r="2318" spans="4:4">
      <c r="D2318" s="149"/>
    </row>
    <row r="2319" spans="4:4">
      <c r="D2319" s="149"/>
    </row>
    <row r="2320" spans="4:4">
      <c r="D2320" s="149"/>
    </row>
    <row r="2321" spans="4:4">
      <c r="D2321" s="149"/>
    </row>
    <row r="2322" spans="4:4">
      <c r="D2322" s="149"/>
    </row>
    <row r="2323" spans="4:4">
      <c r="D2323" s="149"/>
    </row>
    <row r="2324" spans="4:4">
      <c r="D2324" s="149"/>
    </row>
    <row r="2325" spans="4:4">
      <c r="D2325" s="149"/>
    </row>
    <row r="2326" spans="4:4">
      <c r="D2326" s="149"/>
    </row>
    <row r="2327" spans="4:4">
      <c r="D2327" s="149"/>
    </row>
    <row r="2328" spans="4:4">
      <c r="D2328" s="149"/>
    </row>
    <row r="2329" spans="4:4">
      <c r="D2329" s="149"/>
    </row>
    <row r="2330" spans="4:4">
      <c r="D2330" s="149"/>
    </row>
    <row r="2331" spans="4:4">
      <c r="D2331" s="149"/>
    </row>
    <row r="2332" spans="4:4">
      <c r="D2332" s="149"/>
    </row>
    <row r="2333" spans="4:4">
      <c r="D2333" s="149"/>
    </row>
    <row r="2334" spans="4:4">
      <c r="D2334" s="149"/>
    </row>
    <row r="2335" spans="4:4">
      <c r="D2335" s="149"/>
    </row>
    <row r="2336" spans="4:4">
      <c r="D2336" s="149"/>
    </row>
    <row r="2337" spans="4:4">
      <c r="D2337" s="149"/>
    </row>
    <row r="2338" spans="4:4">
      <c r="D2338" s="149"/>
    </row>
    <row r="2339" spans="4:4">
      <c r="D2339" s="149"/>
    </row>
    <row r="2340" spans="4:4">
      <c r="D2340" s="149"/>
    </row>
    <row r="2341" spans="4:4">
      <c r="D2341" s="149"/>
    </row>
    <row r="2342" spans="4:4">
      <c r="D2342" s="149"/>
    </row>
    <row r="2343" spans="4:4">
      <c r="D2343" s="149"/>
    </row>
    <row r="2344" spans="4:4">
      <c r="D2344" s="149"/>
    </row>
    <row r="2345" spans="4:4">
      <c r="D2345" s="149"/>
    </row>
    <row r="2346" spans="4:4">
      <c r="D2346" s="149"/>
    </row>
    <row r="2347" spans="4:4">
      <c r="D2347" s="149"/>
    </row>
    <row r="2348" spans="4:4">
      <c r="D2348" s="149"/>
    </row>
    <row r="2349" spans="4:4">
      <c r="D2349" s="149"/>
    </row>
    <row r="2350" spans="4:4">
      <c r="D2350" s="149"/>
    </row>
    <row r="2351" spans="4:4">
      <c r="D2351" s="149"/>
    </row>
    <row r="2352" spans="4:4">
      <c r="D2352" s="149"/>
    </row>
    <row r="2353" spans="4:4">
      <c r="D2353" s="149"/>
    </row>
    <row r="2354" spans="4:4">
      <c r="D2354" s="149"/>
    </row>
    <row r="2355" spans="4:4">
      <c r="D2355" s="149"/>
    </row>
    <row r="2356" spans="4:4">
      <c r="D2356" s="149"/>
    </row>
    <row r="2357" spans="4:4">
      <c r="D2357" s="149"/>
    </row>
    <row r="2358" spans="4:4">
      <c r="D2358" s="149"/>
    </row>
    <row r="2359" spans="4:4">
      <c r="D2359" s="149"/>
    </row>
    <row r="2360" spans="4:4">
      <c r="D2360" s="149"/>
    </row>
    <row r="2361" spans="4:4">
      <c r="D2361" s="149"/>
    </row>
    <row r="2362" spans="4:4">
      <c r="D2362" s="149"/>
    </row>
    <row r="2363" spans="4:4">
      <c r="D2363" s="149"/>
    </row>
    <row r="2364" spans="4:4">
      <c r="D2364" s="149"/>
    </row>
    <row r="2365" spans="4:4">
      <c r="D2365" s="149"/>
    </row>
    <row r="2366" spans="4:4">
      <c r="D2366" s="149"/>
    </row>
    <row r="2367" spans="4:4">
      <c r="D2367" s="149"/>
    </row>
    <row r="2368" spans="4:4">
      <c r="D2368" s="149"/>
    </row>
    <row r="2369" spans="4:4">
      <c r="D2369" s="149"/>
    </row>
    <row r="2370" spans="4:4">
      <c r="D2370" s="149"/>
    </row>
    <row r="2371" spans="4:4">
      <c r="D2371" s="149"/>
    </row>
    <row r="2372" spans="4:4">
      <c r="D2372" s="149"/>
    </row>
    <row r="2373" spans="4:4">
      <c r="D2373" s="149"/>
    </row>
    <row r="2374" spans="4:4">
      <c r="D2374" s="149"/>
    </row>
    <row r="2375" spans="4:4">
      <c r="D2375" s="149"/>
    </row>
    <row r="2376" spans="4:4">
      <c r="D2376" s="149"/>
    </row>
    <row r="2377" spans="4:4">
      <c r="D2377" s="149"/>
    </row>
    <row r="2378" spans="4:4">
      <c r="D2378" s="149"/>
    </row>
    <row r="2379" spans="4:4">
      <c r="D2379" s="149"/>
    </row>
    <row r="2380" spans="4:4">
      <c r="D2380" s="149"/>
    </row>
    <row r="2381" spans="4:4">
      <c r="D2381" s="149"/>
    </row>
    <row r="2382" spans="4:4">
      <c r="D2382" s="149"/>
    </row>
    <row r="2383" spans="4:4">
      <c r="D2383" s="149"/>
    </row>
    <row r="2384" spans="4:4">
      <c r="D2384" s="149"/>
    </row>
    <row r="2385" spans="4:4">
      <c r="D2385" s="149"/>
    </row>
    <row r="2386" spans="4:4">
      <c r="D2386" s="149"/>
    </row>
    <row r="2387" spans="4:4">
      <c r="D2387" s="149"/>
    </row>
    <row r="2388" spans="4:4">
      <c r="D2388" s="149"/>
    </row>
    <row r="2389" spans="4:4">
      <c r="D2389" s="149"/>
    </row>
    <row r="2390" spans="4:4">
      <c r="D2390" s="149"/>
    </row>
    <row r="2391" spans="4:4">
      <c r="D2391" s="149"/>
    </row>
    <row r="2392" spans="4:4">
      <c r="D2392" s="149"/>
    </row>
    <row r="2393" spans="4:4">
      <c r="D2393" s="149"/>
    </row>
    <row r="2394" spans="4:4">
      <c r="D2394" s="149"/>
    </row>
    <row r="2395" spans="4:4">
      <c r="D2395" s="149"/>
    </row>
    <row r="2396" spans="4:4">
      <c r="D2396" s="149"/>
    </row>
    <row r="2397" spans="4:4">
      <c r="D2397" s="149"/>
    </row>
    <row r="2398" spans="4:4">
      <c r="D2398" s="149"/>
    </row>
    <row r="2399" spans="4:4">
      <c r="D2399" s="149"/>
    </row>
    <row r="2400" spans="4:4">
      <c r="D2400" s="149"/>
    </row>
    <row r="2401" spans="4:4">
      <c r="D2401" s="149"/>
    </row>
    <row r="2402" spans="4:4">
      <c r="D2402" s="149"/>
    </row>
    <row r="2403" spans="4:4">
      <c r="D2403" s="149"/>
    </row>
    <row r="2404" spans="4:4">
      <c r="D2404" s="149"/>
    </row>
    <row r="2405" spans="4:4">
      <c r="D2405" s="149"/>
    </row>
    <row r="2406" spans="4:4">
      <c r="D2406" s="149"/>
    </row>
    <row r="2407" spans="4:4">
      <c r="D2407" s="149"/>
    </row>
    <row r="2408" spans="4:4">
      <c r="D2408" s="149"/>
    </row>
    <row r="2409" spans="4:4">
      <c r="D2409" s="149"/>
    </row>
    <row r="2410" spans="4:4">
      <c r="D2410" s="149"/>
    </row>
    <row r="2411" spans="4:4">
      <c r="D2411" s="149"/>
    </row>
    <row r="2412" spans="4:4">
      <c r="D2412" s="149"/>
    </row>
    <row r="2413" spans="4:4">
      <c r="D2413" s="149"/>
    </row>
    <row r="2414" spans="4:4">
      <c r="D2414" s="149"/>
    </row>
    <row r="2415" spans="4:4">
      <c r="D2415" s="149"/>
    </row>
    <row r="2416" spans="4:4">
      <c r="D2416" s="149"/>
    </row>
    <row r="2417" spans="4:4">
      <c r="D2417" s="149"/>
    </row>
    <row r="2418" spans="4:4">
      <c r="D2418" s="149"/>
    </row>
    <row r="2419" spans="4:4">
      <c r="D2419" s="149"/>
    </row>
    <row r="2420" spans="4:4">
      <c r="D2420" s="149"/>
    </row>
    <row r="2421" spans="4:4">
      <c r="D2421" s="149"/>
    </row>
    <row r="2422" spans="4:4">
      <c r="D2422" s="149"/>
    </row>
    <row r="2423" spans="4:4">
      <c r="D2423" s="149"/>
    </row>
    <row r="2424" spans="4:4">
      <c r="D2424" s="149"/>
    </row>
    <row r="2425" spans="4:4">
      <c r="D2425" s="149"/>
    </row>
    <row r="2426" spans="4:4">
      <c r="D2426" s="149"/>
    </row>
    <row r="2427" spans="4:4">
      <c r="D2427" s="149"/>
    </row>
    <row r="2428" spans="4:4">
      <c r="D2428" s="149"/>
    </row>
    <row r="2429" spans="4:4">
      <c r="D2429" s="149"/>
    </row>
    <row r="2430" spans="4:4">
      <c r="D2430" s="149"/>
    </row>
    <row r="2431" spans="4:4">
      <c r="D2431" s="149"/>
    </row>
    <row r="2432" spans="4:4">
      <c r="D2432" s="149"/>
    </row>
    <row r="2433" spans="4:4">
      <c r="D2433" s="149"/>
    </row>
    <row r="2434" spans="4:4">
      <c r="D2434" s="149"/>
    </row>
    <row r="2435" spans="4:4">
      <c r="D2435" s="149"/>
    </row>
    <row r="2436" spans="4:4">
      <c r="D2436" s="149"/>
    </row>
    <row r="2437" spans="4:4">
      <c r="D2437" s="149"/>
    </row>
    <row r="2438" spans="4:4">
      <c r="D2438" s="149"/>
    </row>
    <row r="2439" spans="4:4">
      <c r="D2439" s="149"/>
    </row>
    <row r="2440" spans="4:4">
      <c r="D2440" s="149"/>
    </row>
    <row r="2441" spans="4:4">
      <c r="D2441" s="149"/>
    </row>
    <row r="2442" spans="4:4">
      <c r="D2442" s="149"/>
    </row>
    <row r="2443" spans="4:4">
      <c r="D2443" s="149"/>
    </row>
    <row r="2444" spans="4:4">
      <c r="D2444" s="149"/>
    </row>
    <row r="2445" spans="4:4">
      <c r="D2445" s="149"/>
    </row>
    <row r="2446" spans="4:4">
      <c r="D2446" s="149"/>
    </row>
    <row r="2447" spans="4:4">
      <c r="D2447" s="149"/>
    </row>
    <row r="2448" spans="4:4">
      <c r="D2448" s="149"/>
    </row>
    <row r="2449" spans="4:4">
      <c r="D2449" s="149"/>
    </row>
    <row r="2450" spans="4:4">
      <c r="D2450" s="149"/>
    </row>
    <row r="2451" spans="4:4">
      <c r="D2451" s="149"/>
    </row>
    <row r="2452" spans="4:4">
      <c r="D2452" s="149"/>
    </row>
    <row r="2453" spans="4:4">
      <c r="D2453" s="149"/>
    </row>
    <row r="2454" spans="4:4">
      <c r="D2454" s="149"/>
    </row>
    <row r="2455" spans="4:4">
      <c r="D2455" s="149"/>
    </row>
    <row r="2456" spans="4:4">
      <c r="D2456" s="149"/>
    </row>
    <row r="2457" spans="4:4">
      <c r="D2457" s="149"/>
    </row>
    <row r="2458" spans="4:4">
      <c r="D2458" s="149"/>
    </row>
    <row r="2459" spans="4:4">
      <c r="D2459" s="149"/>
    </row>
    <row r="2460" spans="4:4">
      <c r="D2460" s="149"/>
    </row>
    <row r="2461" spans="4:4">
      <c r="D2461" s="149"/>
    </row>
    <row r="2462" spans="4:4">
      <c r="D2462" s="149"/>
    </row>
    <row r="2463" spans="4:4">
      <c r="D2463" s="149"/>
    </row>
    <row r="2464" spans="4:4">
      <c r="D2464" s="149"/>
    </row>
    <row r="2465" spans="4:4">
      <c r="D2465" s="149"/>
    </row>
    <row r="2466" spans="4:4">
      <c r="D2466" s="149"/>
    </row>
    <row r="2467" spans="4:4">
      <c r="D2467" s="149"/>
    </row>
    <row r="2468" spans="4:4">
      <c r="D2468" s="149"/>
    </row>
    <row r="2469" spans="4:4">
      <c r="D2469" s="149"/>
    </row>
    <row r="2470" spans="4:4">
      <c r="D2470" s="149"/>
    </row>
    <row r="2471" spans="4:4">
      <c r="D2471" s="149"/>
    </row>
    <row r="2472" spans="4:4">
      <c r="D2472" s="149"/>
    </row>
    <row r="2473" spans="4:4">
      <c r="D2473" s="149"/>
    </row>
    <row r="2474" spans="4:4">
      <c r="D2474" s="149"/>
    </row>
    <row r="2475" spans="4:4">
      <c r="D2475" s="149"/>
    </row>
    <row r="2476" spans="4:4">
      <c r="D2476" s="149"/>
    </row>
    <row r="2477" spans="4:4">
      <c r="D2477" s="149"/>
    </row>
    <row r="2478" spans="4:4">
      <c r="D2478" s="149"/>
    </row>
    <row r="2479" spans="4:4">
      <c r="D2479" s="149"/>
    </row>
    <row r="2480" spans="4:4">
      <c r="D2480" s="149"/>
    </row>
    <row r="2481" spans="4:4">
      <c r="D2481" s="149"/>
    </row>
    <row r="2482" spans="4:4">
      <c r="D2482" s="149"/>
    </row>
    <row r="2483" spans="4:4">
      <c r="D2483" s="149"/>
    </row>
    <row r="2484" spans="4:4">
      <c r="D2484" s="149"/>
    </row>
    <row r="2485" spans="4:4">
      <c r="D2485" s="149"/>
    </row>
    <row r="2486" spans="4:4">
      <c r="D2486" s="149"/>
    </row>
    <row r="2487" spans="4:4">
      <c r="D2487" s="149"/>
    </row>
    <row r="2488" spans="4:4">
      <c r="D2488" s="149"/>
    </row>
    <row r="2489" spans="4:4">
      <c r="D2489" s="149"/>
    </row>
    <row r="2490" spans="4:4">
      <c r="D2490" s="149"/>
    </row>
    <row r="2491" spans="4:4">
      <c r="D2491" s="149"/>
    </row>
    <row r="2492" spans="4:4">
      <c r="D2492" s="149"/>
    </row>
    <row r="2493" spans="4:4">
      <c r="D2493" s="149"/>
    </row>
    <row r="2494" spans="4:4">
      <c r="D2494" s="149"/>
    </row>
    <row r="2495" spans="4:4">
      <c r="D2495" s="149"/>
    </row>
    <row r="2496" spans="4:4">
      <c r="D2496" s="149"/>
    </row>
    <row r="2497" spans="4:4">
      <c r="D2497" s="149"/>
    </row>
    <row r="2498" spans="4:4">
      <c r="D2498" s="149"/>
    </row>
    <row r="2499" spans="4:4">
      <c r="D2499" s="149"/>
    </row>
    <row r="2500" spans="4:4">
      <c r="D2500" s="149"/>
    </row>
    <row r="2501" spans="4:4">
      <c r="D2501" s="149"/>
    </row>
    <row r="2502" spans="4:4">
      <c r="D2502" s="149"/>
    </row>
    <row r="2503" spans="4:4">
      <c r="D2503" s="149"/>
    </row>
    <row r="2504" spans="4:4">
      <c r="D2504" s="149"/>
    </row>
    <row r="2505" spans="4:4">
      <c r="D2505" s="149"/>
    </row>
    <row r="2506" spans="4:4">
      <c r="D2506" s="149"/>
    </row>
    <row r="2507" spans="4:4">
      <c r="D2507" s="149"/>
    </row>
    <row r="2508" spans="4:4">
      <c r="D2508" s="149"/>
    </row>
    <row r="2509" spans="4:4">
      <c r="D2509" s="149"/>
    </row>
    <row r="2510" spans="4:4">
      <c r="D2510" s="149"/>
    </row>
    <row r="2511" spans="4:4">
      <c r="D2511" s="149"/>
    </row>
    <row r="2512" spans="4:4">
      <c r="D2512" s="149"/>
    </row>
    <row r="2513" spans="4:4">
      <c r="D2513" s="149"/>
    </row>
    <row r="2514" spans="4:4">
      <c r="D2514" s="149"/>
    </row>
    <row r="2515" spans="4:4">
      <c r="D2515" s="149"/>
    </row>
    <row r="2516" spans="4:4">
      <c r="D2516" s="149"/>
    </row>
    <row r="2517" spans="4:4">
      <c r="D2517" s="149"/>
    </row>
    <row r="2518" spans="4:4">
      <c r="D2518" s="149"/>
    </row>
    <row r="2519" spans="4:4">
      <c r="D2519" s="149"/>
    </row>
    <row r="2520" spans="4:4">
      <c r="D2520" s="149"/>
    </row>
    <row r="2521" spans="4:4">
      <c r="D2521" s="149"/>
    </row>
    <row r="2522" spans="4:4">
      <c r="D2522" s="149"/>
    </row>
    <row r="2523" spans="4:4">
      <c r="D2523" s="149"/>
    </row>
    <row r="2524" spans="4:4">
      <c r="D2524" s="149"/>
    </row>
    <row r="2525" spans="4:4">
      <c r="D2525" s="149"/>
    </row>
    <row r="2526" spans="4:4">
      <c r="D2526" s="149"/>
    </row>
    <row r="2527" spans="4:4">
      <c r="D2527" s="149"/>
    </row>
    <row r="2528" spans="4:4">
      <c r="D2528" s="149"/>
    </row>
    <row r="2529" spans="4:4">
      <c r="D2529" s="149"/>
    </row>
    <row r="2530" spans="4:4">
      <c r="D2530" s="149"/>
    </row>
    <row r="2531" spans="4:4">
      <c r="D2531" s="149"/>
    </row>
    <row r="2532" spans="4:4">
      <c r="D2532" s="149"/>
    </row>
    <row r="2533" spans="4:4">
      <c r="D2533" s="149"/>
    </row>
    <row r="2534" spans="4:4">
      <c r="D2534" s="149"/>
    </row>
    <row r="2535" spans="4:4">
      <c r="D2535" s="149"/>
    </row>
    <row r="2536" spans="4:4">
      <c r="D2536" s="149"/>
    </row>
    <row r="2537" spans="4:4">
      <c r="D2537" s="149"/>
    </row>
    <row r="2538" spans="4:4">
      <c r="D2538" s="149"/>
    </row>
    <row r="2539" spans="4:4">
      <c r="D2539" s="149"/>
    </row>
    <row r="2540" spans="4:4">
      <c r="D2540" s="149"/>
    </row>
    <row r="2541" spans="4:4">
      <c r="D2541" s="149"/>
    </row>
    <row r="2542" spans="4:4">
      <c r="D2542" s="149"/>
    </row>
    <row r="2543" spans="4:4">
      <c r="D2543" s="149"/>
    </row>
    <row r="2544" spans="4:4">
      <c r="D2544" s="149"/>
    </row>
    <row r="2545" spans="4:4">
      <c r="D2545" s="149"/>
    </row>
    <row r="2546" spans="4:4">
      <c r="D2546" s="149"/>
    </row>
    <row r="2547" spans="4:4">
      <c r="D2547" s="149"/>
    </row>
    <row r="2548" spans="4:4">
      <c r="D2548" s="149"/>
    </row>
    <row r="2549" spans="4:4">
      <c r="D2549" s="149"/>
    </row>
    <row r="2550" spans="4:4">
      <c r="D2550" s="149"/>
    </row>
    <row r="2551" spans="4:4">
      <c r="D2551" s="149"/>
    </row>
    <row r="2552" spans="4:4">
      <c r="D2552" s="149"/>
    </row>
    <row r="2553" spans="4:4">
      <c r="D2553" s="149"/>
    </row>
    <row r="2554" spans="4:4">
      <c r="D2554" s="149"/>
    </row>
    <row r="2555" spans="4:4">
      <c r="D2555" s="149"/>
    </row>
    <row r="2556" spans="4:4">
      <c r="D2556" s="149"/>
    </row>
    <row r="2557" spans="4:4">
      <c r="D2557" s="149"/>
    </row>
    <row r="2558" spans="4:4">
      <c r="D2558" s="149"/>
    </row>
    <row r="2559" spans="4:4">
      <c r="D2559" s="149"/>
    </row>
    <row r="2560" spans="4:4">
      <c r="D2560" s="149"/>
    </row>
    <row r="2561" spans="4:4">
      <c r="D2561" s="149"/>
    </row>
    <row r="2562" spans="4:4">
      <c r="D2562" s="149"/>
    </row>
    <row r="2563" spans="4:4">
      <c r="D2563" s="149"/>
    </row>
    <row r="2564" spans="4:4">
      <c r="D2564" s="149"/>
    </row>
    <row r="2565" spans="4:4">
      <c r="D2565" s="149"/>
    </row>
    <row r="2566" spans="4:4">
      <c r="D2566" s="149"/>
    </row>
    <row r="2567" spans="4:4">
      <c r="D2567" s="149"/>
    </row>
    <row r="2568" spans="4:4">
      <c r="D2568" s="149"/>
    </row>
    <row r="2569" spans="4:4">
      <c r="D2569" s="149"/>
    </row>
    <row r="2570" spans="4:4">
      <c r="D2570" s="149"/>
    </row>
    <row r="2571" spans="4:4">
      <c r="D2571" s="149"/>
    </row>
    <row r="2572" spans="4:4">
      <c r="D2572" s="149"/>
    </row>
    <row r="2573" spans="4:4">
      <c r="D2573" s="149"/>
    </row>
    <row r="2574" spans="4:4">
      <c r="D2574" s="149"/>
    </row>
    <row r="2575" spans="4:4">
      <c r="D2575" s="149"/>
    </row>
    <row r="2576" spans="4:4">
      <c r="D2576" s="149"/>
    </row>
    <row r="2577" spans="4:4">
      <c r="D2577" s="149"/>
    </row>
    <row r="2578" spans="4:4">
      <c r="D2578" s="149"/>
    </row>
    <row r="2579" spans="4:4">
      <c r="D2579" s="149"/>
    </row>
    <row r="2580" spans="4:4">
      <c r="D2580" s="149"/>
    </row>
    <row r="2581" spans="4:4">
      <c r="D2581" s="149"/>
    </row>
    <row r="2582" spans="4:4">
      <c r="D2582" s="149"/>
    </row>
    <row r="2583" spans="4:4">
      <c r="D2583" s="149"/>
    </row>
    <row r="2584" spans="4:4">
      <c r="D2584" s="149"/>
    </row>
    <row r="2585" spans="4:4">
      <c r="D2585" s="149"/>
    </row>
    <row r="2586" spans="4:4">
      <c r="D2586" s="149"/>
    </row>
    <row r="2587" spans="4:4">
      <c r="D2587" s="149"/>
    </row>
    <row r="2588" spans="4:4">
      <c r="D2588" s="149"/>
    </row>
    <row r="2589" spans="4:4">
      <c r="D2589" s="149"/>
    </row>
    <row r="2590" spans="4:4">
      <c r="D2590" s="149"/>
    </row>
    <row r="2591" spans="4:4">
      <c r="D2591" s="149"/>
    </row>
    <row r="2592" spans="4:4">
      <c r="D2592" s="149"/>
    </row>
    <row r="2593" spans="4:4">
      <c r="D2593" s="149"/>
    </row>
    <row r="2594" spans="4:4">
      <c r="D2594" s="149"/>
    </row>
    <row r="2595" spans="4:4">
      <c r="D2595" s="149"/>
    </row>
    <row r="2596" spans="4:4">
      <c r="D2596" s="149"/>
    </row>
    <row r="2597" spans="4:4">
      <c r="D2597" s="149"/>
    </row>
    <row r="2598" spans="4:4">
      <c r="D2598" s="149"/>
    </row>
    <row r="2599" spans="4:4">
      <c r="D2599" s="149"/>
    </row>
    <row r="2600" spans="4:4">
      <c r="D2600" s="149"/>
    </row>
    <row r="2601" spans="4:4">
      <c r="D2601" s="149"/>
    </row>
    <row r="2602" spans="4:4">
      <c r="D2602" s="149"/>
    </row>
    <row r="2603" spans="4:4">
      <c r="D2603" s="149"/>
    </row>
    <row r="2604" spans="4:4">
      <c r="D2604" s="149"/>
    </row>
    <row r="2605" spans="4:4">
      <c r="D2605" s="149"/>
    </row>
    <row r="2606" spans="4:4">
      <c r="D2606" s="149"/>
    </row>
    <row r="2607" spans="4:4">
      <c r="D2607" s="149"/>
    </row>
    <row r="2608" spans="4:4">
      <c r="D2608" s="149"/>
    </row>
    <row r="2609" spans="4:4">
      <c r="D2609" s="149"/>
    </row>
    <row r="2610" spans="4:4">
      <c r="D2610" s="149"/>
    </row>
    <row r="2611" spans="4:4">
      <c r="D2611" s="149"/>
    </row>
    <row r="2612" spans="4:4">
      <c r="D2612" s="149"/>
    </row>
    <row r="2613" spans="4:4">
      <c r="D2613" s="149"/>
    </row>
    <row r="2614" spans="4:4">
      <c r="D2614" s="149"/>
    </row>
    <row r="2615" spans="4:4">
      <c r="D2615" s="149"/>
    </row>
    <row r="2616" spans="4:4">
      <c r="D2616" s="149"/>
    </row>
    <row r="2617" spans="4:4">
      <c r="D2617" s="149"/>
    </row>
    <row r="2618" spans="4:4">
      <c r="D2618" s="149"/>
    </row>
    <row r="2619" spans="4:4">
      <c r="D2619" s="149"/>
    </row>
    <row r="2620" spans="4:4">
      <c r="D2620" s="149"/>
    </row>
    <row r="2621" spans="4:4">
      <c r="D2621" s="149"/>
    </row>
    <row r="2622" spans="4:4">
      <c r="D2622" s="149"/>
    </row>
    <row r="2623" spans="4:4">
      <c r="D2623" s="149"/>
    </row>
    <row r="2624" spans="4:4">
      <c r="D2624" s="149"/>
    </row>
    <row r="2625" spans="4:4">
      <c r="D2625" s="149"/>
    </row>
    <row r="2626" spans="4:4">
      <c r="D2626" s="149"/>
    </row>
    <row r="2627" spans="4:4">
      <c r="D2627" s="149"/>
    </row>
    <row r="2628" spans="4:4">
      <c r="D2628" s="149"/>
    </row>
    <row r="2629" spans="4:4">
      <c r="D2629" s="149"/>
    </row>
    <row r="2630" spans="4:4">
      <c r="D2630" s="149"/>
    </row>
    <row r="2631" spans="4:4">
      <c r="D2631" s="149"/>
    </row>
    <row r="2632" spans="4:4">
      <c r="D2632" s="149"/>
    </row>
    <row r="2633" spans="4:4">
      <c r="D2633" s="149"/>
    </row>
    <row r="2634" spans="4:4">
      <c r="D2634" s="149"/>
    </row>
    <row r="2635" spans="4:4">
      <c r="D2635" s="149"/>
    </row>
    <row r="2636" spans="4:4">
      <c r="D2636" s="149"/>
    </row>
    <row r="2637" spans="4:4">
      <c r="D2637" s="149"/>
    </row>
    <row r="2638" spans="4:4">
      <c r="D2638" s="149"/>
    </row>
    <row r="2639" spans="4:4">
      <c r="D2639" s="149"/>
    </row>
    <row r="2640" spans="4:4">
      <c r="D2640" s="149"/>
    </row>
    <row r="2641" spans="4:4">
      <c r="D2641" s="149"/>
    </row>
    <row r="2642" spans="4:4">
      <c r="D2642" s="149"/>
    </row>
    <row r="2643" spans="4:4">
      <c r="D2643" s="149"/>
    </row>
    <row r="2644" spans="4:4">
      <c r="D2644" s="149"/>
    </row>
    <row r="2645" spans="4:4">
      <c r="D2645" s="149"/>
    </row>
    <row r="2646" spans="4:4">
      <c r="D2646" s="149"/>
    </row>
    <row r="2647" spans="4:4">
      <c r="D2647" s="149"/>
    </row>
    <row r="2648" spans="4:4">
      <c r="D2648" s="149"/>
    </row>
    <row r="2649" spans="4:4">
      <c r="D2649" s="149"/>
    </row>
    <row r="2650" spans="4:4">
      <c r="D2650" s="149"/>
    </row>
    <row r="2651" spans="4:4">
      <c r="D2651" s="149"/>
    </row>
    <row r="2652" spans="4:4">
      <c r="D2652" s="149"/>
    </row>
    <row r="2653" spans="4:4">
      <c r="D2653" s="149"/>
    </row>
    <row r="2654" spans="4:4">
      <c r="D2654" s="149"/>
    </row>
    <row r="2655" spans="4:4">
      <c r="D2655" s="149"/>
    </row>
    <row r="2656" spans="4:4">
      <c r="D2656" s="149"/>
    </row>
    <row r="2657" spans="4:4">
      <c r="D2657" s="149"/>
    </row>
    <row r="2658" spans="4:4">
      <c r="D2658" s="149"/>
    </row>
    <row r="2659" spans="4:4">
      <c r="D2659" s="149"/>
    </row>
    <row r="2660" spans="4:4">
      <c r="D2660" s="149"/>
    </row>
    <row r="2661" spans="4:4">
      <c r="D2661" s="149"/>
    </row>
    <row r="2662" spans="4:4">
      <c r="D2662" s="149"/>
    </row>
    <row r="2663" spans="4:4">
      <c r="D2663" s="149"/>
    </row>
    <row r="2664" spans="4:4">
      <c r="D2664" s="149"/>
    </row>
    <row r="2665" spans="4:4">
      <c r="D2665" s="149"/>
    </row>
    <row r="2666" spans="4:4">
      <c r="D2666" s="149"/>
    </row>
    <row r="2667" spans="4:4">
      <c r="D2667" s="149"/>
    </row>
    <row r="2668" spans="4:4">
      <c r="D2668" s="149"/>
    </row>
    <row r="2669" spans="4:4">
      <c r="D2669" s="149"/>
    </row>
    <row r="2670" spans="4:4">
      <c r="D2670" s="149"/>
    </row>
    <row r="2671" spans="4:4">
      <c r="D2671" s="149"/>
    </row>
    <row r="2672" spans="4:4">
      <c r="D2672" s="149"/>
    </row>
    <row r="2673" spans="4:4">
      <c r="D2673" s="149"/>
    </row>
    <row r="2674" spans="4:4">
      <c r="D2674" s="149"/>
    </row>
    <row r="2675" spans="4:4">
      <c r="D2675" s="149"/>
    </row>
    <row r="2676" spans="4:4">
      <c r="D2676" s="149"/>
    </row>
    <row r="2677" spans="4:4">
      <c r="D2677" s="149"/>
    </row>
    <row r="2678" spans="4:4">
      <c r="D2678" s="149"/>
    </row>
    <row r="2679" spans="4:4">
      <c r="D2679" s="149"/>
    </row>
    <row r="2680" spans="4:4">
      <c r="D2680" s="149"/>
    </row>
    <row r="2681" spans="4:4">
      <c r="D2681" s="149"/>
    </row>
    <row r="2682" spans="4:4">
      <c r="D2682" s="149"/>
    </row>
    <row r="2683" spans="4:4">
      <c r="D2683" s="149"/>
    </row>
    <row r="2684" spans="4:4">
      <c r="D2684" s="149"/>
    </row>
    <row r="2685" spans="4:4">
      <c r="D2685" s="149"/>
    </row>
    <row r="2686" spans="4:4">
      <c r="D2686" s="149"/>
    </row>
    <row r="2687" spans="4:4">
      <c r="D2687" s="149"/>
    </row>
    <row r="2688" spans="4:4">
      <c r="D2688" s="149"/>
    </row>
    <row r="2689" spans="4:4">
      <c r="D2689" s="149"/>
    </row>
    <row r="2690" spans="4:4">
      <c r="D2690" s="149"/>
    </row>
    <row r="2691" spans="4:4">
      <c r="D2691" s="149"/>
    </row>
    <row r="2692" spans="4:4">
      <c r="D2692" s="149"/>
    </row>
    <row r="2693" spans="4:4">
      <c r="D2693" s="149"/>
    </row>
    <row r="2694" spans="4:4">
      <c r="D2694" s="149"/>
    </row>
    <row r="2695" spans="4:4">
      <c r="D2695" s="149"/>
    </row>
    <row r="2696" spans="4:4">
      <c r="D2696" s="149"/>
    </row>
    <row r="2697" spans="4:4">
      <c r="D2697" s="149"/>
    </row>
    <row r="2698" spans="4:4">
      <c r="D2698" s="149"/>
    </row>
    <row r="2699" spans="4:4">
      <c r="D2699" s="149"/>
    </row>
    <row r="2700" spans="4:4">
      <c r="D2700" s="149"/>
    </row>
    <row r="2701" spans="4:4">
      <c r="D2701" s="149"/>
    </row>
    <row r="2702" spans="4:4">
      <c r="D2702" s="149"/>
    </row>
    <row r="2703" spans="4:4">
      <c r="D2703" s="149"/>
    </row>
    <row r="2704" spans="4:4">
      <c r="D2704" s="149"/>
    </row>
    <row r="2705" spans="4:4">
      <c r="D2705" s="149"/>
    </row>
    <row r="2706" spans="4:4">
      <c r="D2706" s="149"/>
    </row>
    <row r="2707" spans="4:4">
      <c r="D2707" s="149"/>
    </row>
    <row r="2708" spans="4:4">
      <c r="D2708" s="149"/>
    </row>
    <row r="2709" spans="4:4">
      <c r="D2709" s="149"/>
    </row>
    <row r="2710" spans="4:4">
      <c r="D2710" s="149"/>
    </row>
    <row r="2711" spans="4:4">
      <c r="D2711" s="149"/>
    </row>
    <row r="2712" spans="4:4">
      <c r="D2712" s="149"/>
    </row>
    <row r="2713" spans="4:4">
      <c r="D2713" s="149"/>
    </row>
    <row r="2714" spans="4:4">
      <c r="D2714" s="149"/>
    </row>
    <row r="2715" spans="4:4">
      <c r="D2715" s="149"/>
    </row>
    <row r="2716" spans="4:4">
      <c r="D2716" s="149"/>
    </row>
    <row r="2717" spans="4:4">
      <c r="D2717" s="149"/>
    </row>
    <row r="2718" spans="4:4">
      <c r="D2718" s="149"/>
    </row>
    <row r="2719" spans="4:4">
      <c r="D2719" s="149"/>
    </row>
    <row r="2720" spans="4:4">
      <c r="D2720" s="149"/>
    </row>
    <row r="2721" spans="4:4">
      <c r="D2721" s="149"/>
    </row>
    <row r="2722" spans="4:4">
      <c r="D2722" s="149"/>
    </row>
    <row r="2723" spans="4:4">
      <c r="D2723" s="149"/>
    </row>
    <row r="2724" spans="4:4">
      <c r="D2724" s="149"/>
    </row>
    <row r="2725" spans="4:4">
      <c r="D2725" s="149"/>
    </row>
    <row r="2726" spans="4:4">
      <c r="D2726" s="149"/>
    </row>
    <row r="2727" spans="4:4">
      <c r="D2727" s="149"/>
    </row>
    <row r="2728" spans="4:4">
      <c r="D2728" s="149"/>
    </row>
    <row r="2729" spans="4:4">
      <c r="D2729" s="149"/>
    </row>
    <row r="2730" spans="4:4">
      <c r="D2730" s="149"/>
    </row>
    <row r="2731" spans="4:4">
      <c r="D2731" s="149"/>
    </row>
    <row r="2732" spans="4:4">
      <c r="D2732" s="149"/>
    </row>
    <row r="2733" spans="4:4">
      <c r="D2733" s="149"/>
    </row>
    <row r="2734" spans="4:4">
      <c r="D2734" s="149"/>
    </row>
    <row r="2735" spans="4:4">
      <c r="D2735" s="149"/>
    </row>
    <row r="2736" spans="4:4">
      <c r="D2736" s="149"/>
    </row>
    <row r="2737" spans="4:4">
      <c r="D2737" s="149"/>
    </row>
    <row r="2738" spans="4:4">
      <c r="D2738" s="149"/>
    </row>
    <row r="2739" spans="4:4">
      <c r="D2739" s="149"/>
    </row>
    <row r="2740" spans="4:4">
      <c r="D2740" s="149"/>
    </row>
    <row r="2741" spans="4:4">
      <c r="D2741" s="149"/>
    </row>
    <row r="2742" spans="4:4">
      <c r="D2742" s="149"/>
    </row>
    <row r="2743" spans="4:4">
      <c r="D2743" s="149"/>
    </row>
    <row r="2744" spans="4:4">
      <c r="D2744" s="149"/>
    </row>
    <row r="2745" spans="4:4">
      <c r="D2745" s="149"/>
    </row>
    <row r="2746" spans="4:4">
      <c r="D2746" s="149"/>
    </row>
    <row r="2747" spans="4:4">
      <c r="D2747" s="149"/>
    </row>
    <row r="2748" spans="4:4">
      <c r="D2748" s="149"/>
    </row>
    <row r="2749" spans="4:4">
      <c r="D2749" s="149"/>
    </row>
    <row r="2750" spans="4:4">
      <c r="D2750" s="149"/>
    </row>
    <row r="2751" spans="4:4">
      <c r="D2751" s="149"/>
    </row>
    <row r="2752" spans="4:4">
      <c r="D2752" s="149"/>
    </row>
    <row r="2753" spans="4:4">
      <c r="D2753" s="149"/>
    </row>
    <row r="2754" spans="4:4">
      <c r="D2754" s="149"/>
    </row>
    <row r="2755" spans="4:4">
      <c r="D2755" s="149"/>
    </row>
    <row r="2756" spans="4:4">
      <c r="D2756" s="149"/>
    </row>
    <row r="2757" spans="4:4">
      <c r="D2757" s="149"/>
    </row>
    <row r="2758" spans="4:4">
      <c r="D2758" s="149"/>
    </row>
    <row r="2759" spans="4:4">
      <c r="D2759" s="149"/>
    </row>
    <row r="2760" spans="4:4">
      <c r="D2760" s="149"/>
    </row>
    <row r="2761" spans="4:4">
      <c r="D2761" s="149"/>
    </row>
    <row r="2762" spans="4:4">
      <c r="D2762" s="149"/>
    </row>
    <row r="2763" spans="4:4">
      <c r="D2763" s="149"/>
    </row>
    <row r="2764" spans="4:4">
      <c r="D2764" s="149"/>
    </row>
    <row r="2765" spans="4:4">
      <c r="D2765" s="149"/>
    </row>
    <row r="2766" spans="4:4">
      <c r="D2766" s="149"/>
    </row>
    <row r="2767" spans="4:4">
      <c r="D2767" s="149"/>
    </row>
    <row r="2768" spans="4:4">
      <c r="D2768" s="149"/>
    </row>
    <row r="2769" spans="4:4">
      <c r="D2769" s="149"/>
    </row>
    <row r="2770" spans="4:4">
      <c r="D2770" s="149"/>
    </row>
    <row r="2771" spans="4:4">
      <c r="D2771" s="149"/>
    </row>
    <row r="2772" spans="4:4">
      <c r="D2772" s="149"/>
    </row>
    <row r="2773" spans="4:4">
      <c r="D2773" s="149"/>
    </row>
    <row r="2774" spans="4:4">
      <c r="D2774" s="149"/>
    </row>
    <row r="2775" spans="4:4">
      <c r="D2775" s="149"/>
    </row>
    <row r="2776" spans="4:4">
      <c r="D2776" s="149"/>
    </row>
    <row r="2777" spans="4:4">
      <c r="D2777" s="149"/>
    </row>
    <row r="2778" spans="4:4">
      <c r="D2778" s="149"/>
    </row>
    <row r="2779" spans="4:4">
      <c r="D2779" s="149"/>
    </row>
    <row r="2780" spans="4:4">
      <c r="D2780" s="149"/>
    </row>
    <row r="2781" spans="4:4">
      <c r="D2781" s="149"/>
    </row>
    <row r="2782" spans="4:4">
      <c r="D2782" s="149"/>
    </row>
    <row r="2783" spans="4:4">
      <c r="D2783" s="149"/>
    </row>
    <row r="2784" spans="4:4">
      <c r="D2784" s="149"/>
    </row>
    <row r="2785" spans="4:4">
      <c r="D2785" s="149"/>
    </row>
    <row r="2786" spans="4:4">
      <c r="D2786" s="149"/>
    </row>
    <row r="2787" spans="4:4">
      <c r="D2787" s="149"/>
    </row>
    <row r="2788" spans="4:4">
      <c r="D2788" s="149"/>
    </row>
    <row r="2789" spans="4:4">
      <c r="D2789" s="149"/>
    </row>
    <row r="2790" spans="4:4">
      <c r="D2790" s="149"/>
    </row>
    <row r="2791" spans="4:4">
      <c r="D2791" s="149"/>
    </row>
    <row r="2792" spans="4:4">
      <c r="D2792" s="149"/>
    </row>
    <row r="2793" spans="4:4">
      <c r="D2793" s="149"/>
    </row>
    <row r="2794" spans="4:4">
      <c r="D2794" s="149"/>
    </row>
    <row r="2795" spans="4:4">
      <c r="D2795" s="149"/>
    </row>
    <row r="2796" spans="4:4">
      <c r="D2796" s="149"/>
    </row>
    <row r="2797" spans="4:4">
      <c r="D2797" s="149"/>
    </row>
    <row r="2798" spans="4:4">
      <c r="D2798" s="149"/>
    </row>
    <row r="2799" spans="4:4">
      <c r="D2799" s="149"/>
    </row>
    <row r="2800" spans="4:4">
      <c r="D2800" s="149"/>
    </row>
    <row r="2801" spans="4:4">
      <c r="D2801" s="149"/>
    </row>
    <row r="2802" spans="4:4">
      <c r="D2802" s="149"/>
    </row>
    <row r="2803" spans="4:4">
      <c r="D2803" s="149"/>
    </row>
    <row r="2804" spans="4:4">
      <c r="D2804" s="149"/>
    </row>
    <row r="2805" spans="4:4">
      <c r="D2805" s="149"/>
    </row>
    <row r="2806" spans="4:4">
      <c r="D2806" s="149"/>
    </row>
    <row r="2807" spans="4:4">
      <c r="D2807" s="149"/>
    </row>
    <row r="2808" spans="4:4">
      <c r="D2808" s="149"/>
    </row>
    <row r="2809" spans="4:4">
      <c r="D2809" s="149"/>
    </row>
    <row r="2810" spans="4:4">
      <c r="D2810" s="149"/>
    </row>
    <row r="2811" spans="4:4">
      <c r="D2811" s="149"/>
    </row>
    <row r="2812" spans="4:4">
      <c r="D2812" s="149"/>
    </row>
    <row r="2813" spans="4:4">
      <c r="D2813" s="149"/>
    </row>
    <row r="2814" spans="4:4">
      <c r="D2814" s="149"/>
    </row>
    <row r="2815" spans="4:4">
      <c r="D2815" s="149"/>
    </row>
    <row r="2816" spans="4:4">
      <c r="D2816" s="149"/>
    </row>
    <row r="2817" spans="4:4">
      <c r="D2817" s="149"/>
    </row>
    <row r="2818" spans="4:4">
      <c r="D2818" s="149"/>
    </row>
    <row r="2819" spans="4:4">
      <c r="D2819" s="149"/>
    </row>
    <row r="2820" spans="4:4">
      <c r="D2820" s="149"/>
    </row>
    <row r="2821" spans="4:4">
      <c r="D2821" s="149"/>
    </row>
    <row r="2822" spans="4:4">
      <c r="D2822" s="149"/>
    </row>
    <row r="2823" spans="4:4">
      <c r="D2823" s="149"/>
    </row>
    <row r="2824" spans="4:4">
      <c r="D2824" s="149"/>
    </row>
    <row r="2825" spans="4:4">
      <c r="D2825" s="149"/>
    </row>
    <row r="2826" spans="4:4">
      <c r="D2826" s="149"/>
    </row>
    <row r="2827" spans="4:4">
      <c r="D2827" s="149"/>
    </row>
    <row r="2828" spans="4:4">
      <c r="D2828" s="149"/>
    </row>
    <row r="2829" spans="4:4">
      <c r="D2829" s="149"/>
    </row>
    <row r="2830" spans="4:4">
      <c r="D2830" s="149"/>
    </row>
    <row r="2831" spans="4:4">
      <c r="D2831" s="149"/>
    </row>
    <row r="2832" spans="4:4">
      <c r="D2832" s="149"/>
    </row>
    <row r="2833" spans="4:4">
      <c r="D2833" s="149"/>
    </row>
    <row r="2834" spans="4:4">
      <c r="D2834" s="149"/>
    </row>
    <row r="2835" spans="4:4">
      <c r="D2835" s="149"/>
    </row>
    <row r="2836" spans="4:4">
      <c r="D2836" s="149"/>
    </row>
    <row r="2837" spans="4:4">
      <c r="D2837" s="149"/>
    </row>
    <row r="2838" spans="4:4">
      <c r="D2838" s="149"/>
    </row>
    <row r="2839" spans="4:4">
      <c r="D2839" s="149"/>
    </row>
    <row r="2840" spans="4:4">
      <c r="D2840" s="149"/>
    </row>
    <row r="2841" spans="4:4">
      <c r="D2841" s="149"/>
    </row>
    <row r="2842" spans="4:4">
      <c r="D2842" s="149"/>
    </row>
    <row r="2843" spans="4:4">
      <c r="D2843" s="149"/>
    </row>
    <row r="2844" spans="4:4">
      <c r="D2844" s="149"/>
    </row>
    <row r="2845" spans="4:4">
      <c r="D2845" s="149"/>
    </row>
    <row r="2846" spans="4:4">
      <c r="D2846" s="149"/>
    </row>
    <row r="2847" spans="4:4">
      <c r="D2847" s="149"/>
    </row>
    <row r="2848" spans="4:4">
      <c r="D2848" s="149"/>
    </row>
    <row r="2849" spans="4:4">
      <c r="D2849" s="149"/>
    </row>
    <row r="2850" spans="4:4">
      <c r="D2850" s="149"/>
    </row>
    <row r="2851" spans="4:4">
      <c r="D2851" s="149"/>
    </row>
    <row r="2852" spans="4:4">
      <c r="D2852" s="149"/>
    </row>
    <row r="2853" spans="4:4">
      <c r="D2853" s="149"/>
    </row>
    <row r="2854" spans="4:4">
      <c r="D2854" s="149"/>
    </row>
    <row r="2855" spans="4:4">
      <c r="D2855" s="149"/>
    </row>
    <row r="2856" spans="4:4">
      <c r="D2856" s="149"/>
    </row>
    <row r="2857" spans="4:4">
      <c r="D2857" s="149"/>
    </row>
    <row r="2858" spans="4:4">
      <c r="D2858" s="149"/>
    </row>
    <row r="2859" spans="4:4">
      <c r="D2859" s="149"/>
    </row>
    <row r="2860" spans="4:4">
      <c r="D2860" s="149"/>
    </row>
    <row r="2861" spans="4:4">
      <c r="D2861" s="149"/>
    </row>
    <row r="2862" spans="4:4">
      <c r="D2862" s="149"/>
    </row>
    <row r="2863" spans="4:4">
      <c r="D2863" s="149"/>
    </row>
    <row r="2864" spans="4:4">
      <c r="D2864" s="149"/>
    </row>
    <row r="2865" spans="4:4">
      <c r="D2865" s="149"/>
    </row>
    <row r="2866" spans="4:4">
      <c r="D2866" s="149"/>
    </row>
    <row r="2867" spans="4:4">
      <c r="D2867" s="149"/>
    </row>
    <row r="2868" spans="4:4">
      <c r="D2868" s="149"/>
    </row>
    <row r="2869" spans="4:4">
      <c r="D2869" s="149"/>
    </row>
    <row r="2870" spans="4:4">
      <c r="D2870" s="149"/>
    </row>
    <row r="2871" spans="4:4">
      <c r="D2871" s="149"/>
    </row>
    <row r="2872" spans="4:4">
      <c r="D2872" s="149"/>
    </row>
    <row r="2873" spans="4:4">
      <c r="D2873" s="149"/>
    </row>
    <row r="2874" spans="4:4">
      <c r="D2874" s="149"/>
    </row>
    <row r="2875" spans="4:4">
      <c r="D2875" s="149"/>
    </row>
    <row r="2876" spans="4:4">
      <c r="D2876" s="149"/>
    </row>
    <row r="2877" spans="4:4">
      <c r="D2877" s="149"/>
    </row>
    <row r="2878" spans="4:4">
      <c r="D2878" s="149"/>
    </row>
    <row r="2879" spans="4:4">
      <c r="D2879" s="149"/>
    </row>
    <row r="2880" spans="4:4">
      <c r="D2880" s="149"/>
    </row>
    <row r="2881" spans="4:4">
      <c r="D2881" s="149"/>
    </row>
    <row r="2882" spans="4:4">
      <c r="D2882" s="149"/>
    </row>
    <row r="2883" spans="4:4">
      <c r="D2883" s="149"/>
    </row>
    <row r="2884" spans="4:4">
      <c r="D2884" s="149"/>
    </row>
    <row r="2885" spans="4:4">
      <c r="D2885" s="149"/>
    </row>
    <row r="2886" spans="4:4">
      <c r="D2886" s="149"/>
    </row>
    <row r="2887" spans="4:4">
      <c r="D2887" s="149"/>
    </row>
    <row r="2888" spans="4:4">
      <c r="D2888" s="149"/>
    </row>
    <row r="2889" spans="4:4">
      <c r="D2889" s="149"/>
    </row>
    <row r="2890" spans="4:4">
      <c r="D2890" s="149"/>
    </row>
    <row r="2891" spans="4:4">
      <c r="D2891" s="149"/>
    </row>
    <row r="2892" spans="4:4">
      <c r="D2892" s="149"/>
    </row>
    <row r="2893" spans="4:4">
      <c r="D2893" s="149"/>
    </row>
    <row r="2894" spans="4:4">
      <c r="D2894" s="149"/>
    </row>
    <row r="2895" spans="4:4">
      <c r="D2895" s="149"/>
    </row>
    <row r="2896" spans="4:4">
      <c r="D2896" s="149"/>
    </row>
    <row r="2897" spans="4:4">
      <c r="D2897" s="149"/>
    </row>
    <row r="2898" spans="4:4">
      <c r="D2898" s="149"/>
    </row>
    <row r="2899" spans="4:4">
      <c r="D2899" s="149"/>
    </row>
    <row r="2900" spans="4:4">
      <c r="D2900" s="149"/>
    </row>
    <row r="2901" spans="4:4">
      <c r="D2901" s="149"/>
    </row>
    <row r="2902" spans="4:4">
      <c r="D2902" s="149"/>
    </row>
    <row r="2903" spans="4:4">
      <c r="D2903" s="149"/>
    </row>
    <row r="2904" spans="4:4">
      <c r="D2904" s="149"/>
    </row>
    <row r="2905" spans="4:4">
      <c r="D2905" s="149"/>
    </row>
    <row r="2906" spans="4:4">
      <c r="D2906" s="149"/>
    </row>
    <row r="2907" spans="4:4">
      <c r="D2907" s="149"/>
    </row>
    <row r="2908" spans="4:4">
      <c r="D2908" s="149"/>
    </row>
    <row r="2909" spans="4:4">
      <c r="D2909" s="149"/>
    </row>
    <row r="2910" spans="4:4">
      <c r="D2910" s="149"/>
    </row>
    <row r="2911" spans="4:4">
      <c r="D2911" s="149"/>
    </row>
    <row r="2912" spans="4:4">
      <c r="D2912" s="149"/>
    </row>
    <row r="2913" spans="4:4">
      <c r="D2913" s="149"/>
    </row>
    <row r="2914" spans="4:4">
      <c r="D2914" s="149"/>
    </row>
    <row r="2915" spans="4:4">
      <c r="D2915" s="149"/>
    </row>
    <row r="2916" spans="4:4">
      <c r="D2916" s="149"/>
    </row>
    <row r="2917" spans="4:4">
      <c r="D2917" s="149"/>
    </row>
    <row r="2918" spans="4:4">
      <c r="D2918" s="149"/>
    </row>
    <row r="2919" spans="4:4">
      <c r="D2919" s="149"/>
    </row>
    <row r="2920" spans="4:4">
      <c r="D2920" s="149"/>
    </row>
    <row r="2921" spans="4:4">
      <c r="D2921" s="149"/>
    </row>
    <row r="2922" spans="4:4">
      <c r="D2922" s="149"/>
    </row>
    <row r="2923" spans="4:4">
      <c r="D2923" s="149"/>
    </row>
    <row r="2924" spans="4:4">
      <c r="D2924" s="149"/>
    </row>
    <row r="2925" spans="4:4">
      <c r="D2925" s="149"/>
    </row>
    <row r="2926" spans="4:4">
      <c r="D2926" s="149"/>
    </row>
    <row r="2927" spans="4:4">
      <c r="D2927" s="149"/>
    </row>
    <row r="2928" spans="4:4">
      <c r="D2928" s="149"/>
    </row>
    <row r="2929" spans="4:4">
      <c r="D2929" s="149"/>
    </row>
    <row r="2930" spans="4:4">
      <c r="D2930" s="149"/>
    </row>
    <row r="2931" spans="4:4">
      <c r="D2931" s="149"/>
    </row>
    <row r="2932" spans="4:4">
      <c r="D2932" s="149"/>
    </row>
    <row r="2933" spans="4:4">
      <c r="D2933" s="149"/>
    </row>
    <row r="2934" spans="4:4">
      <c r="D2934" s="149"/>
    </row>
    <row r="2935" spans="4:4">
      <c r="D2935" s="149"/>
    </row>
    <row r="2936" spans="4:4">
      <c r="D2936" s="149"/>
    </row>
    <row r="2937" spans="4:4">
      <c r="D2937" s="149"/>
    </row>
    <row r="2938" spans="4:4">
      <c r="D2938" s="149"/>
    </row>
    <row r="2939" spans="4:4">
      <c r="D2939" s="149"/>
    </row>
    <row r="2940" spans="4:4">
      <c r="D2940" s="149"/>
    </row>
    <row r="2941" spans="4:4">
      <c r="D2941" s="149"/>
    </row>
    <row r="2942" spans="4:4">
      <c r="D2942" s="149"/>
    </row>
    <row r="2943" spans="4:4">
      <c r="D2943" s="149"/>
    </row>
    <row r="2944" spans="4:4">
      <c r="D2944" s="149"/>
    </row>
    <row r="2945" spans="4:4">
      <c r="D2945" s="149"/>
    </row>
    <row r="2946" spans="4:4">
      <c r="D2946" s="149"/>
    </row>
    <row r="2947" spans="4:4">
      <c r="D2947" s="149"/>
    </row>
    <row r="2948" spans="4:4">
      <c r="D2948" s="149"/>
    </row>
    <row r="2949" spans="4:4">
      <c r="D2949" s="149"/>
    </row>
    <row r="2950" spans="4:4">
      <c r="D2950" s="149"/>
    </row>
    <row r="2951" spans="4:4">
      <c r="D2951" s="149"/>
    </row>
    <row r="2952" spans="4:4">
      <c r="D2952" s="149"/>
    </row>
    <row r="2953" spans="4:4">
      <c r="D2953" s="149"/>
    </row>
    <row r="2954" spans="4:4">
      <c r="D2954" s="149"/>
    </row>
    <row r="2955" spans="4:4">
      <c r="D2955" s="149"/>
    </row>
    <row r="2956" spans="4:4">
      <c r="D2956" s="149"/>
    </row>
    <row r="2957" spans="4:4">
      <c r="D2957" s="149"/>
    </row>
    <row r="2958" spans="4:4">
      <c r="D2958" s="149"/>
    </row>
    <row r="2959" spans="4:4">
      <c r="D2959" s="149"/>
    </row>
    <row r="2960" spans="4:4">
      <c r="D2960" s="149"/>
    </row>
    <row r="2961" spans="4:4">
      <c r="D2961" s="149"/>
    </row>
    <row r="2962" spans="4:4">
      <c r="D2962" s="149"/>
    </row>
    <row r="2963" spans="4:4">
      <c r="D2963" s="149"/>
    </row>
    <row r="2964" spans="4:4">
      <c r="D2964" s="149"/>
    </row>
    <row r="2965" spans="4:4">
      <c r="D2965" s="149"/>
    </row>
    <row r="2966" spans="4:4">
      <c r="D2966" s="149"/>
    </row>
    <row r="2967" spans="4:4">
      <c r="D2967" s="149"/>
    </row>
    <row r="2968" spans="4:4">
      <c r="D2968" s="149"/>
    </row>
    <row r="2969" spans="4:4">
      <c r="D2969" s="149"/>
    </row>
    <row r="2970" spans="4:4">
      <c r="D2970" s="149"/>
    </row>
    <row r="2971" spans="4:4">
      <c r="D2971" s="149"/>
    </row>
    <row r="2972" spans="4:4">
      <c r="D2972" s="149"/>
    </row>
    <row r="2973" spans="4:4">
      <c r="D2973" s="149"/>
    </row>
    <row r="2974" spans="4:4">
      <c r="D2974" s="149"/>
    </row>
    <row r="2975" spans="4:4">
      <c r="D2975" s="149"/>
    </row>
    <row r="2976" spans="4:4">
      <c r="D2976" s="149"/>
    </row>
    <row r="2977" spans="4:4">
      <c r="D2977" s="149"/>
    </row>
    <row r="2978" spans="4:4">
      <c r="D2978" s="149"/>
    </row>
    <row r="2979" spans="4:4">
      <c r="D2979" s="149"/>
    </row>
    <row r="2980" spans="4:4">
      <c r="D2980" s="149"/>
    </row>
    <row r="2981" spans="4:4">
      <c r="D2981" s="149"/>
    </row>
    <row r="2982" spans="4:4">
      <c r="D2982" s="149"/>
    </row>
    <row r="2983" spans="4:4">
      <c r="D2983" s="149"/>
    </row>
    <row r="2984" spans="4:4">
      <c r="D2984" s="149"/>
    </row>
    <row r="2985" spans="4:4">
      <c r="D2985" s="149"/>
    </row>
    <row r="2986" spans="4:4">
      <c r="D2986" s="149"/>
    </row>
    <row r="2987" spans="4:4">
      <c r="D2987" s="149"/>
    </row>
    <row r="2988" spans="4:4">
      <c r="D2988" s="149"/>
    </row>
    <row r="2989" spans="4:4">
      <c r="D2989" s="149"/>
    </row>
    <row r="2990" spans="4:4">
      <c r="D2990" s="149"/>
    </row>
    <row r="2991" spans="4:4">
      <c r="D2991" s="149"/>
    </row>
    <row r="2992" spans="4:4">
      <c r="D2992" s="149"/>
    </row>
    <row r="2993" spans="4:4">
      <c r="D2993" s="149"/>
    </row>
    <row r="2994" spans="4:4">
      <c r="D2994" s="149"/>
    </row>
    <row r="2995" spans="4:4">
      <c r="D2995" s="149"/>
    </row>
    <row r="2996" spans="4:4">
      <c r="D2996" s="149"/>
    </row>
    <row r="2997" spans="4:4">
      <c r="D2997" s="149"/>
    </row>
    <row r="2998" spans="4:4">
      <c r="D2998" s="149"/>
    </row>
    <row r="2999" spans="4:4">
      <c r="D2999" s="149"/>
    </row>
    <row r="3000" spans="4:4">
      <c r="D3000" s="149"/>
    </row>
    <row r="3001" spans="4:4">
      <c r="D3001" s="149"/>
    </row>
    <row r="3002" spans="4:4">
      <c r="D3002" s="149"/>
    </row>
    <row r="3003" spans="4:4">
      <c r="D3003" s="149"/>
    </row>
    <row r="3004" spans="4:4">
      <c r="D3004" s="149"/>
    </row>
    <row r="3005" spans="4:4">
      <c r="D3005" s="149"/>
    </row>
    <row r="3006" spans="4:4">
      <c r="D3006" s="149"/>
    </row>
    <row r="3007" spans="4:4">
      <c r="D3007" s="149"/>
    </row>
    <row r="3008" spans="4:4">
      <c r="D3008" s="149"/>
    </row>
    <row r="3009" spans="4:4">
      <c r="D3009" s="149"/>
    </row>
    <row r="3010" spans="4:4">
      <c r="D3010" s="149"/>
    </row>
    <row r="3011" spans="4:4">
      <c r="D3011" s="149"/>
    </row>
    <row r="3012" spans="4:4">
      <c r="D3012" s="149"/>
    </row>
    <row r="3013" spans="4:4">
      <c r="D3013" s="149"/>
    </row>
    <row r="3014" spans="4:4">
      <c r="D3014" s="149"/>
    </row>
    <row r="3015" spans="4:4">
      <c r="D3015" s="149"/>
    </row>
    <row r="3016" spans="4:4">
      <c r="D3016" s="149"/>
    </row>
    <row r="3017" spans="4:4">
      <c r="D3017" s="149"/>
    </row>
    <row r="3018" spans="4:4">
      <c r="D3018" s="149"/>
    </row>
    <row r="3019" spans="4:4">
      <c r="D3019" s="149"/>
    </row>
    <row r="3020" spans="4:4">
      <c r="D3020" s="149"/>
    </row>
    <row r="3021" spans="4:4">
      <c r="D3021" s="149"/>
    </row>
    <row r="3022" spans="4:4">
      <c r="D3022" s="149"/>
    </row>
    <row r="3023" spans="4:4">
      <c r="D3023" s="149"/>
    </row>
    <row r="3024" spans="4:4">
      <c r="D3024" s="149"/>
    </row>
    <row r="3025" spans="4:4">
      <c r="D3025" s="149"/>
    </row>
    <row r="3026" spans="4:4">
      <c r="D3026" s="149"/>
    </row>
    <row r="3027" spans="4:4">
      <c r="D3027" s="149"/>
    </row>
    <row r="3028" spans="4:4">
      <c r="D3028" s="149"/>
    </row>
    <row r="3029" spans="4:4">
      <c r="D3029" s="149"/>
    </row>
    <row r="3030" spans="4:4">
      <c r="D3030" s="149"/>
    </row>
    <row r="3031" spans="4:4">
      <c r="D3031" s="149"/>
    </row>
    <row r="3032" spans="4:4">
      <c r="D3032" s="149"/>
    </row>
    <row r="3033" spans="4:4">
      <c r="D3033" s="149"/>
    </row>
    <row r="3034" spans="4:4">
      <c r="D3034" s="149"/>
    </row>
    <row r="3035" spans="4:4">
      <c r="D3035" s="149"/>
    </row>
    <row r="3036" spans="4:4">
      <c r="D3036" s="149"/>
    </row>
    <row r="3037" spans="4:4">
      <c r="D3037" s="149"/>
    </row>
    <row r="3038" spans="4:4">
      <c r="D3038" s="149"/>
    </row>
    <row r="3039" spans="4:4">
      <c r="D3039" s="149"/>
    </row>
    <row r="3040" spans="4:4">
      <c r="D3040" s="149"/>
    </row>
    <row r="3041" spans="4:4">
      <c r="D3041" s="149"/>
    </row>
    <row r="3042" spans="4:4">
      <c r="D3042" s="149"/>
    </row>
    <row r="3043" spans="4:4">
      <c r="D3043" s="149"/>
    </row>
    <row r="3044" spans="4:4">
      <c r="D3044" s="149"/>
    </row>
    <row r="3045" spans="4:4">
      <c r="D3045" s="149"/>
    </row>
    <row r="3046" spans="4:4">
      <c r="D3046" s="149"/>
    </row>
    <row r="3047" spans="4:4">
      <c r="D3047" s="149"/>
    </row>
    <row r="3048" spans="4:4">
      <c r="D3048" s="149"/>
    </row>
    <row r="3049" spans="4:4">
      <c r="D3049" s="149"/>
    </row>
    <row r="3050" spans="4:4">
      <c r="D3050" s="149"/>
    </row>
    <row r="3051" spans="4:4">
      <c r="D3051" s="149"/>
    </row>
    <row r="3052" spans="4:4">
      <c r="D3052" s="149"/>
    </row>
    <row r="3053" spans="4:4">
      <c r="D3053" s="149"/>
    </row>
    <row r="3054" spans="4:4">
      <c r="D3054" s="149"/>
    </row>
    <row r="3055" spans="4:4">
      <c r="D3055" s="149"/>
    </row>
    <row r="3056" spans="4:4">
      <c r="D3056" s="149"/>
    </row>
    <row r="3057" spans="4:4">
      <c r="D3057" s="149"/>
    </row>
    <row r="3058" spans="4:4">
      <c r="D3058" s="149"/>
    </row>
    <row r="3059" spans="4:4">
      <c r="D3059" s="149"/>
    </row>
    <row r="3060" spans="4:4">
      <c r="D3060" s="149"/>
    </row>
    <row r="3061" spans="4:4">
      <c r="D3061" s="149"/>
    </row>
    <row r="3062" spans="4:4">
      <c r="D3062" s="149"/>
    </row>
    <row r="3063" spans="4:4">
      <c r="D3063" s="149"/>
    </row>
    <row r="3064" spans="4:4">
      <c r="D3064" s="149"/>
    </row>
    <row r="3065" spans="4:4">
      <c r="D3065" s="149"/>
    </row>
    <row r="3066" spans="4:4">
      <c r="D3066" s="149"/>
    </row>
    <row r="3067" spans="4:4">
      <c r="D3067" s="149"/>
    </row>
    <row r="3068" spans="4:4">
      <c r="D3068" s="149"/>
    </row>
    <row r="3069" spans="4:4">
      <c r="D3069" s="149"/>
    </row>
    <row r="3070" spans="4:4">
      <c r="D3070" s="149"/>
    </row>
    <row r="3071" spans="4:4">
      <c r="D3071" s="149"/>
    </row>
    <row r="3072" spans="4:4">
      <c r="D3072" s="149"/>
    </row>
    <row r="3073" spans="4:4">
      <c r="D3073" s="149"/>
    </row>
    <row r="3074" spans="4:4">
      <c r="D3074" s="149"/>
    </row>
    <row r="3075" spans="4:4">
      <c r="D3075" s="149"/>
    </row>
    <row r="3076" spans="4:4">
      <c r="D3076" s="149"/>
    </row>
    <row r="3077" spans="4:4">
      <c r="D3077" s="149"/>
    </row>
    <row r="3078" spans="4:4">
      <c r="D3078" s="149"/>
    </row>
    <row r="3079" spans="4:4">
      <c r="D3079" s="149"/>
    </row>
    <row r="3080" spans="4:4">
      <c r="D3080" s="149"/>
    </row>
    <row r="3081" spans="4:4">
      <c r="D3081" s="149"/>
    </row>
    <row r="3082" spans="4:4">
      <c r="D3082" s="149"/>
    </row>
    <row r="3083" spans="4:4">
      <c r="D3083" s="149"/>
    </row>
    <row r="3084" spans="4:4">
      <c r="D3084" s="149"/>
    </row>
    <row r="3085" spans="4:4">
      <c r="D3085" s="149"/>
    </row>
    <row r="3086" spans="4:4">
      <c r="D3086" s="149"/>
    </row>
    <row r="3087" spans="4:4">
      <c r="D3087" s="149"/>
    </row>
    <row r="3088" spans="4:4">
      <c r="D3088" s="149"/>
    </row>
    <row r="3089" spans="4:4">
      <c r="D3089" s="149"/>
    </row>
    <row r="3090" spans="4:4">
      <c r="D3090" s="149"/>
    </row>
    <row r="3091" spans="4:4">
      <c r="D3091" s="149"/>
    </row>
    <row r="3092" spans="4:4">
      <c r="D3092" s="149"/>
    </row>
    <row r="3093" spans="4:4">
      <c r="D3093" s="149"/>
    </row>
    <row r="3094" spans="4:4">
      <c r="D3094" s="149"/>
    </row>
    <row r="3095" spans="4:4">
      <c r="D3095" s="149"/>
    </row>
    <row r="3096" spans="4:4">
      <c r="D3096" s="149"/>
    </row>
    <row r="3097" spans="4:4">
      <c r="D3097" s="149"/>
    </row>
    <row r="3098" spans="4:4">
      <c r="D3098" s="149"/>
    </row>
    <row r="3099" spans="4:4">
      <c r="D3099" s="149"/>
    </row>
    <row r="3100" spans="4:4">
      <c r="D3100" s="149"/>
    </row>
    <row r="3101" spans="4:4">
      <c r="D3101" s="149"/>
    </row>
    <row r="3102" spans="4:4">
      <c r="D3102" s="149"/>
    </row>
    <row r="3103" spans="4:4">
      <c r="D3103" s="149"/>
    </row>
    <row r="3104" spans="4:4">
      <c r="D3104" s="149"/>
    </row>
    <row r="3105" spans="4:4">
      <c r="D3105" s="149"/>
    </row>
    <row r="3106" spans="4:4">
      <c r="D3106" s="149"/>
    </row>
    <row r="3107" spans="4:4">
      <c r="D3107" s="149"/>
    </row>
    <row r="3108" spans="4:4">
      <c r="D3108" s="149"/>
    </row>
    <row r="3109" spans="4:4">
      <c r="D3109" s="149"/>
    </row>
    <row r="3110" spans="4:4">
      <c r="D3110" s="149"/>
    </row>
    <row r="3111" spans="4:4">
      <c r="D3111" s="149"/>
    </row>
    <row r="3112" spans="4:4">
      <c r="D3112" s="149"/>
    </row>
    <row r="3113" spans="4:4">
      <c r="D3113" s="149"/>
    </row>
    <row r="3114" spans="4:4">
      <c r="D3114" s="149"/>
    </row>
    <row r="3115" spans="4:4">
      <c r="D3115" s="149"/>
    </row>
    <row r="3116" spans="4:4">
      <c r="D3116" s="149"/>
    </row>
    <row r="3117" spans="4:4">
      <c r="D3117" s="149"/>
    </row>
    <row r="3118" spans="4:4">
      <c r="D3118" s="149"/>
    </row>
    <row r="3119" spans="4:4">
      <c r="D3119" s="149"/>
    </row>
    <row r="3120" spans="4:4">
      <c r="D3120" s="149"/>
    </row>
    <row r="3121" spans="4:4">
      <c r="D3121" s="149"/>
    </row>
    <row r="3122" spans="4:4">
      <c r="D3122" s="149"/>
    </row>
    <row r="3123" spans="4:4">
      <c r="D3123" s="149"/>
    </row>
    <row r="3124" spans="4:4">
      <c r="D3124" s="149"/>
    </row>
    <row r="3125" spans="4:4">
      <c r="D3125" s="149"/>
    </row>
    <row r="3126" spans="4:4">
      <c r="D3126" s="149"/>
    </row>
    <row r="3127" spans="4:4">
      <c r="D3127" s="149"/>
    </row>
    <row r="3128" spans="4:4">
      <c r="D3128" s="149"/>
    </row>
    <row r="3129" spans="4:4">
      <c r="D3129" s="149"/>
    </row>
    <row r="3130" spans="4:4">
      <c r="D3130" s="149"/>
    </row>
    <row r="3131" spans="4:4">
      <c r="D3131" s="149"/>
    </row>
    <row r="3132" spans="4:4">
      <c r="D3132" s="149"/>
    </row>
    <row r="3133" spans="4:4">
      <c r="D3133" s="149"/>
    </row>
    <row r="3134" spans="4:4">
      <c r="D3134" s="149"/>
    </row>
    <row r="3135" spans="4:4">
      <c r="D3135" s="149"/>
    </row>
    <row r="3136" spans="4:4">
      <c r="D3136" s="149"/>
    </row>
    <row r="3137" spans="4:4">
      <c r="D3137" s="149"/>
    </row>
    <row r="3138" spans="4:4">
      <c r="D3138" s="149"/>
    </row>
    <row r="3139" spans="4:4">
      <c r="D3139" s="149"/>
    </row>
    <row r="3140" spans="4:4">
      <c r="D3140" s="149"/>
    </row>
    <row r="3141" spans="4:4">
      <c r="D3141" s="149"/>
    </row>
    <row r="3142" spans="4:4">
      <c r="D3142" s="149"/>
    </row>
    <row r="3143" spans="4:4">
      <c r="D3143" s="149"/>
    </row>
    <row r="3144" spans="4:4">
      <c r="D3144" s="149"/>
    </row>
    <row r="3145" spans="4:4">
      <c r="D3145" s="149"/>
    </row>
    <row r="3146" spans="4:4">
      <c r="D3146" s="149"/>
    </row>
    <row r="3147" spans="4:4">
      <c r="D3147" s="149"/>
    </row>
    <row r="3148" spans="4:4">
      <c r="D3148" s="149"/>
    </row>
    <row r="3149" spans="4:4">
      <c r="D3149" s="149"/>
    </row>
    <row r="3150" spans="4:4">
      <c r="D3150" s="149"/>
    </row>
    <row r="3151" spans="4:4">
      <c r="D3151" s="149"/>
    </row>
    <row r="3152" spans="4:4">
      <c r="D3152" s="149"/>
    </row>
    <row r="3153" spans="4:4">
      <c r="D3153" s="149"/>
    </row>
    <row r="3154" spans="4:4">
      <c r="D3154" s="149"/>
    </row>
    <row r="3155" spans="4:4">
      <c r="D3155" s="149"/>
    </row>
    <row r="3156" spans="4:4">
      <c r="D3156" s="149"/>
    </row>
    <row r="3157" spans="4:4">
      <c r="D3157" s="149"/>
    </row>
    <row r="3158" spans="4:4">
      <c r="D3158" s="149"/>
    </row>
    <row r="3159" spans="4:4">
      <c r="D3159" s="149"/>
    </row>
    <row r="3160" spans="4:4">
      <c r="D3160" s="149"/>
    </row>
    <row r="3161" spans="4:4">
      <c r="D3161" s="149"/>
    </row>
    <row r="3162" spans="4:4">
      <c r="D3162" s="149"/>
    </row>
    <row r="3163" spans="4:4">
      <c r="D3163" s="149"/>
    </row>
    <row r="3164" spans="4:4">
      <c r="D3164" s="149"/>
    </row>
    <row r="3165" spans="4:4">
      <c r="D3165" s="149"/>
    </row>
    <row r="3166" spans="4:4">
      <c r="D3166" s="149"/>
    </row>
    <row r="3167" spans="4:4">
      <c r="D3167" s="149"/>
    </row>
    <row r="3168" spans="4:4">
      <c r="D3168" s="149"/>
    </row>
    <row r="3169" spans="4:4">
      <c r="D3169" s="149"/>
    </row>
    <row r="3170" spans="4:4">
      <c r="D3170" s="149"/>
    </row>
    <row r="3171" spans="4:4">
      <c r="D3171" s="149"/>
    </row>
    <row r="3172" spans="4:4">
      <c r="D3172" s="149"/>
    </row>
    <row r="3173" spans="4:4">
      <c r="D3173" s="149"/>
    </row>
    <row r="3174" spans="4:4">
      <c r="D3174" s="149"/>
    </row>
    <row r="3175" spans="4:4">
      <c r="D3175" s="149"/>
    </row>
    <row r="3176" spans="4:4">
      <c r="D3176" s="149"/>
    </row>
    <row r="3177" spans="4:4">
      <c r="D3177" s="149"/>
    </row>
    <row r="3178" spans="4:4">
      <c r="D3178" s="149"/>
    </row>
    <row r="3179" spans="4:4">
      <c r="D3179" s="149"/>
    </row>
    <row r="3180" spans="4:4">
      <c r="D3180" s="149"/>
    </row>
    <row r="3181" spans="4:4">
      <c r="D3181" s="149"/>
    </row>
    <row r="3182" spans="4:4">
      <c r="D3182" s="149"/>
    </row>
    <row r="3183" spans="4:4">
      <c r="D3183" s="149"/>
    </row>
    <row r="3184" spans="4:4">
      <c r="D3184" s="149"/>
    </row>
    <row r="3185" spans="4:4">
      <c r="D3185" s="149"/>
    </row>
    <row r="3186" spans="4:4">
      <c r="D3186" s="149"/>
    </row>
    <row r="3187" spans="4:4">
      <c r="D3187" s="149"/>
    </row>
    <row r="3188" spans="4:4">
      <c r="D3188" s="149"/>
    </row>
    <row r="3189" spans="4:4">
      <c r="D3189" s="149"/>
    </row>
    <row r="3190" spans="4:4">
      <c r="D3190" s="149"/>
    </row>
    <row r="3191" spans="4:4">
      <c r="D3191" s="149"/>
    </row>
    <row r="3192" spans="4:4">
      <c r="D3192" s="149"/>
    </row>
    <row r="3193" spans="4:4">
      <c r="D3193" s="149"/>
    </row>
    <row r="3194" spans="4:4">
      <c r="D3194" s="149"/>
    </row>
    <row r="3195" spans="4:4">
      <c r="D3195" s="149"/>
    </row>
    <row r="3196" spans="4:4">
      <c r="D3196" s="149"/>
    </row>
    <row r="3197" spans="4:4">
      <c r="D3197" s="149"/>
    </row>
    <row r="3198" spans="4:4">
      <c r="D3198" s="149"/>
    </row>
    <row r="3199" spans="4:4">
      <c r="D3199" s="149"/>
    </row>
    <row r="3200" spans="4:4">
      <c r="D3200" s="149"/>
    </row>
    <row r="3201" spans="4:4">
      <c r="D3201" s="149"/>
    </row>
    <row r="3202" spans="4:4">
      <c r="D3202" s="149"/>
    </row>
    <row r="3203" spans="4:4">
      <c r="D3203" s="149"/>
    </row>
    <row r="3204" spans="4:4">
      <c r="D3204" s="149"/>
    </row>
    <row r="3205" spans="4:4">
      <c r="D3205" s="149"/>
    </row>
    <row r="3206" spans="4:4">
      <c r="D3206" s="149"/>
    </row>
    <row r="3207" spans="4:4">
      <c r="D3207" s="149"/>
    </row>
    <row r="3208" spans="4:4">
      <c r="D3208" s="149"/>
    </row>
    <row r="3209" spans="4:4">
      <c r="D3209" s="149"/>
    </row>
    <row r="3210" spans="4:4">
      <c r="D3210" s="149"/>
    </row>
    <row r="3211" spans="4:4">
      <c r="D3211" s="149"/>
    </row>
    <row r="3212" spans="4:4">
      <c r="D3212" s="149"/>
    </row>
    <row r="3213" spans="4:4">
      <c r="D3213" s="149"/>
    </row>
    <row r="3214" spans="4:4">
      <c r="D3214" s="149"/>
    </row>
    <row r="3215" spans="4:4">
      <c r="D3215" s="149"/>
    </row>
    <row r="3216" spans="4:4">
      <c r="D3216" s="149"/>
    </row>
    <row r="3217" spans="4:4">
      <c r="D3217" s="149"/>
    </row>
    <row r="3218" spans="4:4">
      <c r="D3218" s="149"/>
    </row>
    <row r="3219" spans="4:4">
      <c r="D3219" s="149"/>
    </row>
    <row r="3220" spans="4:4">
      <c r="D3220" s="149"/>
    </row>
    <row r="3221" spans="4:4">
      <c r="D3221" s="149"/>
    </row>
    <row r="3222" spans="4:4">
      <c r="D3222" s="149"/>
    </row>
    <row r="3223" spans="4:4">
      <c r="D3223" s="149"/>
    </row>
    <row r="3224" spans="4:4">
      <c r="D3224" s="149"/>
    </row>
    <row r="3225" spans="4:4">
      <c r="D3225" s="149"/>
    </row>
    <row r="3226" spans="4:4">
      <c r="D3226" s="149"/>
    </row>
    <row r="3227" spans="4:4">
      <c r="D3227" s="149"/>
    </row>
    <row r="3228" spans="4:4">
      <c r="D3228" s="149"/>
    </row>
    <row r="3229" spans="4:4">
      <c r="D3229" s="149"/>
    </row>
    <row r="3230" spans="4:4">
      <c r="D3230" s="149"/>
    </row>
    <row r="3231" spans="4:4">
      <c r="D3231" s="149"/>
    </row>
    <row r="3232" spans="4:4">
      <c r="D3232" s="149"/>
    </row>
    <row r="3233" spans="4:4">
      <c r="D3233" s="149"/>
    </row>
    <row r="3234" spans="4:4">
      <c r="D3234" s="149"/>
    </row>
    <row r="3235" spans="4:4">
      <c r="D3235" s="149"/>
    </row>
    <row r="3236" spans="4:4">
      <c r="D3236" s="149"/>
    </row>
    <row r="3237" spans="4:4">
      <c r="D3237" s="149"/>
    </row>
    <row r="3238" spans="4:4">
      <c r="D3238" s="149"/>
    </row>
    <row r="3239" spans="4:4">
      <c r="D3239" s="149"/>
    </row>
    <row r="3240" spans="4:4">
      <c r="D3240" s="149"/>
    </row>
    <row r="3241" spans="4:4">
      <c r="D3241" s="149"/>
    </row>
    <row r="3242" spans="4:4">
      <c r="D3242" s="149"/>
    </row>
    <row r="3243" spans="4:4">
      <c r="D3243" s="149"/>
    </row>
    <row r="3244" spans="4:4">
      <c r="D3244" s="149"/>
    </row>
    <row r="3245" spans="4:4">
      <c r="D3245" s="149"/>
    </row>
    <row r="3246" spans="4:4">
      <c r="D3246" s="149"/>
    </row>
    <row r="3247" spans="4:4">
      <c r="D3247" s="149"/>
    </row>
    <row r="3248" spans="4:4">
      <c r="D3248" s="149"/>
    </row>
    <row r="3249" spans="4:4">
      <c r="D3249" s="149"/>
    </row>
    <row r="3250" spans="4:4">
      <c r="D3250" s="149"/>
    </row>
    <row r="3251" spans="4:4">
      <c r="D3251" s="149"/>
    </row>
    <row r="3252" spans="4:4">
      <c r="D3252" s="149"/>
    </row>
    <row r="3253" spans="4:4">
      <c r="D3253" s="149"/>
    </row>
    <row r="3254" spans="4:4">
      <c r="D3254" s="149"/>
    </row>
    <row r="3255" spans="4:4">
      <c r="D3255" s="149"/>
    </row>
    <row r="3256" spans="4:4">
      <c r="D3256" s="149"/>
    </row>
    <row r="3257" spans="4:4">
      <c r="D3257" s="149"/>
    </row>
    <row r="3258" spans="4:4">
      <c r="D3258" s="149"/>
    </row>
    <row r="3259" spans="4:4">
      <c r="D3259" s="149"/>
    </row>
    <row r="3260" spans="4:4">
      <c r="D3260" s="149"/>
    </row>
    <row r="3261" spans="4:4">
      <c r="D3261" s="149"/>
    </row>
    <row r="3262" spans="4:4">
      <c r="D3262" s="149"/>
    </row>
    <row r="3263" spans="4:4">
      <c r="D3263" s="149"/>
    </row>
    <row r="3264" spans="4:4">
      <c r="D3264" s="149"/>
    </row>
    <row r="3265" spans="4:4">
      <c r="D3265" s="149"/>
    </row>
    <row r="3266" spans="4:4">
      <c r="D3266" s="149"/>
    </row>
    <row r="3267" spans="4:4">
      <c r="D3267" s="149"/>
    </row>
    <row r="3268" spans="4:4">
      <c r="D3268" s="149"/>
    </row>
    <row r="3269" spans="4:4">
      <c r="D3269" s="149"/>
    </row>
    <row r="3270" spans="4:4">
      <c r="D3270" s="149"/>
    </row>
    <row r="3271" spans="4:4">
      <c r="D3271" s="149"/>
    </row>
    <row r="3272" spans="4:4">
      <c r="D3272" s="149"/>
    </row>
    <row r="3273" spans="4:4">
      <c r="D3273" s="149"/>
    </row>
    <row r="3274" spans="4:4">
      <c r="D3274" s="149"/>
    </row>
    <row r="3275" spans="4:4">
      <c r="D3275" s="149"/>
    </row>
    <row r="3276" spans="4:4">
      <c r="D3276" s="149"/>
    </row>
    <row r="3277" spans="4:4">
      <c r="D3277" s="149"/>
    </row>
    <row r="3278" spans="4:4">
      <c r="D3278" s="149"/>
    </row>
    <row r="3279" spans="4:4">
      <c r="D3279" s="149"/>
    </row>
    <row r="3280" spans="4:4">
      <c r="D3280" s="149"/>
    </row>
    <row r="3281" spans="4:4">
      <c r="D3281" s="149"/>
    </row>
    <row r="3282" spans="4:4">
      <c r="D3282" s="149"/>
    </row>
    <row r="3283" spans="4:4">
      <c r="D3283" s="149"/>
    </row>
    <row r="3284" spans="4:4">
      <c r="D3284" s="149"/>
    </row>
    <row r="3285" spans="4:4">
      <c r="D3285" s="149"/>
    </row>
    <row r="3286" spans="4:4">
      <c r="D3286" s="149"/>
    </row>
    <row r="3287" spans="4:4">
      <c r="D3287" s="149"/>
    </row>
    <row r="3288" spans="4:4">
      <c r="D3288" s="149"/>
    </row>
    <row r="3289" spans="4:4">
      <c r="D3289" s="149"/>
    </row>
    <row r="3290" spans="4:4">
      <c r="D3290" s="149"/>
    </row>
    <row r="3291" spans="4:4">
      <c r="D3291" s="149"/>
    </row>
    <row r="3292" spans="4:4">
      <c r="D3292" s="149"/>
    </row>
    <row r="3293" spans="4:4">
      <c r="D3293" s="149"/>
    </row>
    <row r="3294" spans="4:4">
      <c r="D3294" s="149"/>
    </row>
    <row r="3295" spans="4:4">
      <c r="D3295" s="149"/>
    </row>
    <row r="3296" spans="4:4">
      <c r="D3296" s="149"/>
    </row>
    <row r="3297" spans="4:4">
      <c r="D3297" s="149"/>
    </row>
    <row r="3298" spans="4:4">
      <c r="D3298" s="149"/>
    </row>
    <row r="3299" spans="4:4">
      <c r="D3299" s="149"/>
    </row>
    <row r="3300" spans="4:4">
      <c r="D3300" s="149"/>
    </row>
    <row r="3301" spans="4:4">
      <c r="D3301" s="149"/>
    </row>
    <row r="3302" spans="4:4">
      <c r="D3302" s="149"/>
    </row>
    <row r="3303" spans="4:4">
      <c r="D3303" s="149"/>
    </row>
    <row r="3304" spans="4:4">
      <c r="D3304" s="149"/>
    </row>
    <row r="3305" spans="4:4">
      <c r="D3305" s="149"/>
    </row>
    <row r="3306" spans="4:4">
      <c r="D3306" s="149"/>
    </row>
    <row r="3307" spans="4:4">
      <c r="D3307" s="149"/>
    </row>
    <row r="3308" spans="4:4">
      <c r="D3308" s="149"/>
    </row>
    <row r="3309" spans="4:4">
      <c r="D3309" s="149"/>
    </row>
    <row r="3310" spans="4:4">
      <c r="D3310" s="149"/>
    </row>
    <row r="3311" spans="4:4">
      <c r="D3311" s="149"/>
    </row>
    <row r="3312" spans="4:4">
      <c r="D3312" s="149"/>
    </row>
    <row r="3313" spans="4:4">
      <c r="D3313" s="149"/>
    </row>
    <row r="3314" spans="4:4">
      <c r="D3314" s="149"/>
    </row>
    <row r="3315" spans="4:4">
      <c r="D3315" s="149"/>
    </row>
    <row r="3316" spans="4:4">
      <c r="D3316" s="149"/>
    </row>
    <row r="3317" spans="4:4">
      <c r="D3317" s="149"/>
    </row>
    <row r="3318" spans="4:4">
      <c r="D3318" s="149"/>
    </row>
    <row r="3319" spans="4:4">
      <c r="D3319" s="149"/>
    </row>
    <row r="3320" spans="4:4">
      <c r="D3320" s="149"/>
    </row>
    <row r="3321" spans="4:4">
      <c r="D3321" s="149"/>
    </row>
    <row r="3322" spans="4:4">
      <c r="D3322" s="149"/>
    </row>
    <row r="3323" spans="4:4">
      <c r="D3323" s="149"/>
    </row>
    <row r="3324" spans="4:4">
      <c r="D3324" s="149"/>
    </row>
    <row r="3325" spans="4:4">
      <c r="D3325" s="149"/>
    </row>
    <row r="3326" spans="4:4">
      <c r="D3326" s="149"/>
    </row>
    <row r="3327" spans="4:4">
      <c r="D3327" s="149"/>
    </row>
    <row r="3328" spans="4:4">
      <c r="D3328" s="149"/>
    </row>
    <row r="3329" spans="4:4">
      <c r="D3329" s="149"/>
    </row>
    <row r="3330" spans="4:4">
      <c r="D3330" s="149"/>
    </row>
    <row r="3331" spans="4:4">
      <c r="D3331" s="149"/>
    </row>
    <row r="3332" spans="4:4">
      <c r="D3332" s="149"/>
    </row>
    <row r="3333" spans="4:4">
      <c r="D3333" s="149"/>
    </row>
    <row r="3334" spans="4:4">
      <c r="D3334" s="149"/>
    </row>
    <row r="3335" spans="4:4">
      <c r="D3335" s="149"/>
    </row>
    <row r="3336" spans="4:4">
      <c r="D3336" s="149"/>
    </row>
    <row r="3337" spans="4:4">
      <c r="D3337" s="149"/>
    </row>
    <row r="3338" spans="4:4">
      <c r="D3338" s="149"/>
    </row>
    <row r="3339" spans="4:4">
      <c r="D3339" s="149"/>
    </row>
    <row r="3340" spans="4:4">
      <c r="D3340" s="149"/>
    </row>
    <row r="3341" spans="4:4">
      <c r="D3341" s="149"/>
    </row>
    <row r="3342" spans="4:4">
      <c r="D3342" s="149"/>
    </row>
    <row r="3343" spans="4:4">
      <c r="D3343" s="149"/>
    </row>
    <row r="3344" spans="4:4">
      <c r="D3344" s="149"/>
    </row>
    <row r="3345" spans="4:4">
      <c r="D3345" s="149"/>
    </row>
    <row r="3346" spans="4:4">
      <c r="D3346" s="149"/>
    </row>
    <row r="3347" spans="4:4">
      <c r="D3347" s="149"/>
    </row>
    <row r="3348" spans="4:4">
      <c r="D3348" s="149"/>
    </row>
    <row r="3349" spans="4:4">
      <c r="D3349" s="149"/>
    </row>
    <row r="3350" spans="4:4">
      <c r="D3350" s="149"/>
    </row>
    <row r="3351" spans="4:4">
      <c r="D3351" s="149"/>
    </row>
    <row r="3352" spans="4:4">
      <c r="D3352" s="149"/>
    </row>
    <row r="3353" spans="4:4">
      <c r="D3353" s="149"/>
    </row>
    <row r="3354" spans="4:4">
      <c r="D3354" s="149"/>
    </row>
    <row r="3355" spans="4:4">
      <c r="D3355" s="149"/>
    </row>
    <row r="3356" spans="4:4">
      <c r="D3356" s="149"/>
    </row>
    <row r="3357" spans="4:4">
      <c r="D3357" s="149"/>
    </row>
    <row r="3358" spans="4:4">
      <c r="D3358" s="149"/>
    </row>
    <row r="3359" spans="4:4">
      <c r="D3359" s="149"/>
    </row>
    <row r="3360" spans="4:4">
      <c r="D3360" s="149"/>
    </row>
    <row r="3361" spans="4:4">
      <c r="D3361" s="149"/>
    </row>
    <row r="3362" spans="4:4">
      <c r="D3362" s="149"/>
    </row>
    <row r="3363" spans="4:4">
      <c r="D3363" s="149"/>
    </row>
    <row r="3364" spans="4:4">
      <c r="D3364" s="149"/>
    </row>
    <row r="3365" spans="4:4">
      <c r="D3365" s="149"/>
    </row>
    <row r="3366" spans="4:4">
      <c r="D3366" s="149"/>
    </row>
    <row r="3367" spans="4:4">
      <c r="D3367" s="149"/>
    </row>
    <row r="3368" spans="4:4">
      <c r="D3368" s="149"/>
    </row>
    <row r="3369" spans="4:4">
      <c r="D3369" s="149"/>
    </row>
    <row r="3370" spans="4:4">
      <c r="D3370" s="149"/>
    </row>
    <row r="3371" spans="4:4">
      <c r="D3371" s="149"/>
    </row>
    <row r="3372" spans="4:4">
      <c r="D3372" s="149"/>
    </row>
    <row r="3373" spans="4:4">
      <c r="D3373" s="149"/>
    </row>
    <row r="3374" spans="4:4">
      <c r="D3374" s="149"/>
    </row>
    <row r="3375" spans="4:4">
      <c r="D3375" s="149"/>
    </row>
    <row r="3376" spans="4:4">
      <c r="D3376" s="149"/>
    </row>
    <row r="3377" spans="4:4">
      <c r="D3377" s="149"/>
    </row>
    <row r="3378" spans="4:4">
      <c r="D3378" s="149"/>
    </row>
    <row r="3379" spans="4:4">
      <c r="D3379" s="149"/>
    </row>
    <row r="3380" spans="4:4">
      <c r="D3380" s="149"/>
    </row>
    <row r="3381" spans="4:4">
      <c r="D3381" s="149"/>
    </row>
    <row r="3382" spans="4:4">
      <c r="D3382" s="149"/>
    </row>
    <row r="3383" spans="4:4">
      <c r="D3383" s="149"/>
    </row>
    <row r="3384" spans="4:4">
      <c r="D3384" s="149"/>
    </row>
    <row r="3385" spans="4:4">
      <c r="D3385" s="149"/>
    </row>
    <row r="3386" spans="4:4">
      <c r="D3386" s="149"/>
    </row>
    <row r="3387" spans="4:4">
      <c r="D3387" s="149"/>
    </row>
    <row r="3388" spans="4:4">
      <c r="D3388" s="149"/>
    </row>
    <row r="3389" spans="4:4">
      <c r="D3389" s="149"/>
    </row>
    <row r="3390" spans="4:4">
      <c r="D3390" s="149"/>
    </row>
    <row r="3391" spans="4:4">
      <c r="D3391" s="149"/>
    </row>
    <row r="3392" spans="4:4">
      <c r="D3392" s="149"/>
    </row>
    <row r="3393" spans="4:4">
      <c r="D3393" s="149"/>
    </row>
    <row r="3394" spans="4:4">
      <c r="D3394" s="149"/>
    </row>
    <row r="3395" spans="4:4">
      <c r="D3395" s="149"/>
    </row>
    <row r="3396" spans="4:4">
      <c r="D3396" s="149"/>
    </row>
    <row r="3397" spans="4:4">
      <c r="D3397" s="149"/>
    </row>
    <row r="3398" spans="4:4">
      <c r="D3398" s="149"/>
    </row>
    <row r="3399" spans="4:4">
      <c r="D3399" s="149"/>
    </row>
    <row r="3400" spans="4:4">
      <c r="D3400" s="149"/>
    </row>
    <row r="3401" spans="4:4">
      <c r="D3401" s="149"/>
    </row>
    <row r="3402" spans="4:4">
      <c r="D3402" s="149"/>
    </row>
    <row r="3403" spans="4:4">
      <c r="D3403" s="149"/>
    </row>
    <row r="3404" spans="4:4">
      <c r="D3404" s="149"/>
    </row>
    <row r="3405" spans="4:4">
      <c r="D3405" s="149"/>
    </row>
    <row r="3406" spans="4:4">
      <c r="D3406" s="149"/>
    </row>
    <row r="3407" spans="4:4">
      <c r="D3407" s="149"/>
    </row>
    <row r="3408" spans="4:4">
      <c r="D3408" s="149"/>
    </row>
    <row r="3409" spans="4:4">
      <c r="D3409" s="149"/>
    </row>
    <row r="3410" spans="4:4">
      <c r="D3410" s="149"/>
    </row>
    <row r="3411" spans="4:4">
      <c r="D3411" s="149"/>
    </row>
    <row r="3412" spans="4:4">
      <c r="D3412" s="149"/>
    </row>
    <row r="3413" spans="4:4">
      <c r="D3413" s="149"/>
    </row>
    <row r="3414" spans="4:4">
      <c r="D3414" s="149"/>
    </row>
    <row r="3415" spans="4:4">
      <c r="D3415" s="149"/>
    </row>
    <row r="3416" spans="4:4">
      <c r="D3416" s="149"/>
    </row>
    <row r="3417" spans="4:4">
      <c r="D3417" s="149"/>
    </row>
    <row r="3418" spans="4:4">
      <c r="D3418" s="149"/>
    </row>
    <row r="3419" spans="4:4">
      <c r="D3419" s="149"/>
    </row>
    <row r="3420" spans="4:4">
      <c r="D3420" s="149"/>
    </row>
    <row r="3421" spans="4:4">
      <c r="D3421" s="149"/>
    </row>
    <row r="3422" spans="4:4">
      <c r="D3422" s="149"/>
    </row>
    <row r="3423" spans="4:4">
      <c r="D3423" s="149"/>
    </row>
    <row r="3424" spans="4:4">
      <c r="D3424" s="149"/>
    </row>
    <row r="3425" spans="4:4">
      <c r="D3425" s="149"/>
    </row>
    <row r="3426" spans="4:4">
      <c r="D3426" s="149"/>
    </row>
    <row r="3427" spans="4:4">
      <c r="D3427" s="149"/>
    </row>
    <row r="3428" spans="4:4">
      <c r="D3428" s="149"/>
    </row>
    <row r="3429" spans="4:4">
      <c r="D3429" s="149"/>
    </row>
    <row r="3430" spans="4:4">
      <c r="D3430" s="149"/>
    </row>
    <row r="3431" spans="4:4">
      <c r="D3431" s="149"/>
    </row>
    <row r="3432" spans="4:4">
      <c r="D3432" s="149"/>
    </row>
    <row r="3433" spans="4:4">
      <c r="D3433" s="149"/>
    </row>
    <row r="3434" spans="4:4">
      <c r="D3434" s="149"/>
    </row>
    <row r="3435" spans="4:4">
      <c r="D3435" s="149"/>
    </row>
    <row r="3436" spans="4:4">
      <c r="D3436" s="149"/>
    </row>
    <row r="3437" spans="4:4">
      <c r="D3437" s="149"/>
    </row>
    <row r="3438" spans="4:4">
      <c r="D3438" s="149"/>
    </row>
    <row r="3439" spans="4:4">
      <c r="D3439" s="149"/>
    </row>
    <row r="3440" spans="4:4">
      <c r="D3440" s="149"/>
    </row>
    <row r="3441" spans="4:4">
      <c r="D3441" s="149"/>
    </row>
    <row r="3442" spans="4:4">
      <c r="D3442" s="149"/>
    </row>
    <row r="3443" spans="4:4">
      <c r="D3443" s="149"/>
    </row>
    <row r="3444" spans="4:4">
      <c r="D3444" s="149"/>
    </row>
    <row r="3445" spans="4:4">
      <c r="D3445" s="149"/>
    </row>
    <row r="3446" spans="4:4">
      <c r="D3446" s="149"/>
    </row>
    <row r="3447" spans="4:4">
      <c r="D3447" s="149"/>
    </row>
    <row r="3448" spans="4:4">
      <c r="D3448" s="149"/>
    </row>
    <row r="3449" spans="4:4">
      <c r="D3449" s="149"/>
    </row>
    <row r="3450" spans="4:4">
      <c r="D3450" s="149"/>
    </row>
    <row r="3451" spans="4:4">
      <c r="D3451" s="149"/>
    </row>
    <row r="3452" spans="4:4">
      <c r="D3452" s="149"/>
    </row>
    <row r="3453" spans="4:4">
      <c r="D3453" s="149"/>
    </row>
    <row r="3454" spans="4:4">
      <c r="D3454" s="149"/>
    </row>
    <row r="3455" spans="4:4">
      <c r="D3455" s="149"/>
    </row>
    <row r="3456" spans="4:4">
      <c r="D3456" s="149"/>
    </row>
    <row r="3457" spans="4:4">
      <c r="D3457" s="149"/>
    </row>
    <row r="3458" spans="4:4">
      <c r="D3458" s="149"/>
    </row>
    <row r="3459" spans="4:4">
      <c r="D3459" s="149"/>
    </row>
    <row r="3460" spans="4:4">
      <c r="D3460" s="149"/>
    </row>
    <row r="3461" spans="4:4">
      <c r="D3461" s="149"/>
    </row>
    <row r="3462" spans="4:4">
      <c r="D3462" s="149"/>
    </row>
    <row r="3463" spans="4:4">
      <c r="D3463" s="149"/>
    </row>
    <row r="3464" spans="4:4">
      <c r="D3464" s="149"/>
    </row>
    <row r="3465" spans="4:4">
      <c r="D3465" s="149"/>
    </row>
    <row r="3466" spans="4:4">
      <c r="D3466" s="149"/>
    </row>
    <row r="3467" spans="4:4">
      <c r="D3467" s="149"/>
    </row>
    <row r="3468" spans="4:4">
      <c r="D3468" s="149"/>
    </row>
    <row r="3469" spans="4:4">
      <c r="D3469" s="149"/>
    </row>
    <row r="3470" spans="4:4">
      <c r="D3470" s="149"/>
    </row>
    <row r="3471" spans="4:4">
      <c r="D3471" s="149"/>
    </row>
    <row r="3472" spans="4:4">
      <c r="D3472" s="149"/>
    </row>
    <row r="3473" spans="4:4">
      <c r="D3473" s="149"/>
    </row>
    <row r="3474" spans="4:4">
      <c r="D3474" s="149"/>
    </row>
    <row r="3475" spans="4:4">
      <c r="D3475" s="149"/>
    </row>
    <row r="3476" spans="4:4">
      <c r="D3476" s="149"/>
    </row>
    <row r="3477" spans="4:4">
      <c r="D3477" s="149"/>
    </row>
    <row r="3478" spans="4:4">
      <c r="D3478" s="149"/>
    </row>
    <row r="3479" spans="4:4">
      <c r="D3479" s="149"/>
    </row>
    <row r="3480" spans="4:4">
      <c r="D3480" s="149"/>
    </row>
    <row r="3481" spans="4:4">
      <c r="D3481" s="149"/>
    </row>
    <row r="3482" spans="4:4">
      <c r="D3482" s="149"/>
    </row>
    <row r="3483" spans="4:4">
      <c r="D3483" s="149"/>
    </row>
    <row r="3484" spans="4:4">
      <c r="D3484" s="149"/>
    </row>
    <row r="3485" spans="4:4">
      <c r="D3485" s="149"/>
    </row>
    <row r="3486" spans="4:4">
      <c r="D3486" s="149"/>
    </row>
    <row r="3487" spans="4:4">
      <c r="D3487" s="149"/>
    </row>
    <row r="3488" spans="4:4">
      <c r="D3488" s="149"/>
    </row>
    <row r="3489" spans="4:4">
      <c r="D3489" s="149"/>
    </row>
    <row r="3490" spans="4:4">
      <c r="D3490" s="149"/>
    </row>
    <row r="3491" spans="4:4">
      <c r="D3491" s="149"/>
    </row>
    <row r="3492" spans="4:4">
      <c r="D3492" s="149"/>
    </row>
    <row r="3493" spans="4:4">
      <c r="D3493" s="149"/>
    </row>
    <row r="3494" spans="4:4">
      <c r="D3494" s="149"/>
    </row>
    <row r="3495" spans="4:4">
      <c r="D3495" s="149"/>
    </row>
    <row r="3496" spans="4:4">
      <c r="D3496" s="149"/>
    </row>
    <row r="3497" spans="4:4">
      <c r="D3497" s="149"/>
    </row>
    <row r="3498" spans="4:4">
      <c r="D3498" s="149"/>
    </row>
    <row r="3499" spans="4:4">
      <c r="D3499" s="149"/>
    </row>
    <row r="3500" spans="4:4">
      <c r="D3500" s="149"/>
    </row>
    <row r="3501" spans="4:4">
      <c r="D3501" s="149"/>
    </row>
    <row r="3502" spans="4:4">
      <c r="D3502" s="149"/>
    </row>
    <row r="3503" spans="4:4">
      <c r="D3503" s="149"/>
    </row>
    <row r="3504" spans="4:4">
      <c r="D3504" s="149"/>
    </row>
    <row r="3505" spans="4:4">
      <c r="D3505" s="149"/>
    </row>
    <row r="3506" spans="4:4">
      <c r="D3506" s="149"/>
    </row>
    <row r="3507" spans="4:4">
      <c r="D3507" s="149"/>
    </row>
    <row r="3508" spans="4:4">
      <c r="D3508" s="149"/>
    </row>
    <row r="3509" spans="4:4">
      <c r="D3509" s="149"/>
    </row>
    <row r="3510" spans="4:4">
      <c r="D3510" s="149"/>
    </row>
    <row r="3511" spans="4:4">
      <c r="D3511" s="149"/>
    </row>
    <row r="3512" spans="4:4">
      <c r="D3512" s="149"/>
    </row>
    <row r="3513" spans="4:4">
      <c r="D3513" s="149"/>
    </row>
    <row r="3514" spans="4:4">
      <c r="D3514" s="149"/>
    </row>
    <row r="3515" spans="4:4">
      <c r="D3515" s="149"/>
    </row>
    <row r="3516" spans="4:4">
      <c r="D3516" s="149"/>
    </row>
    <row r="3517" spans="4:4">
      <c r="D3517" s="149"/>
    </row>
    <row r="3518" spans="4:4">
      <c r="D3518" s="149"/>
    </row>
    <row r="3519" spans="4:4">
      <c r="D3519" s="149"/>
    </row>
    <row r="3520" spans="4:4">
      <c r="D3520" s="149"/>
    </row>
    <row r="3521" spans="4:4">
      <c r="D3521" s="149"/>
    </row>
    <row r="3522" spans="4:4">
      <c r="D3522" s="149"/>
    </row>
    <row r="3523" spans="4:4">
      <c r="D3523" s="149"/>
    </row>
    <row r="3524" spans="4:4">
      <c r="D3524" s="149"/>
    </row>
    <row r="3525" spans="4:4">
      <c r="D3525" s="149"/>
    </row>
    <row r="3526" spans="4:4">
      <c r="D3526" s="149"/>
    </row>
    <row r="3527" spans="4:4">
      <c r="D3527" s="149"/>
    </row>
    <row r="3528" spans="4:4">
      <c r="D3528" s="149"/>
    </row>
    <row r="3529" spans="4:4">
      <c r="D3529" s="149"/>
    </row>
    <row r="3530" spans="4:4">
      <c r="D3530" s="149"/>
    </row>
    <row r="3531" spans="4:4">
      <c r="D3531" s="149"/>
    </row>
    <row r="3532" spans="4:4">
      <c r="D3532" s="149"/>
    </row>
    <row r="3533" spans="4:4">
      <c r="D3533" s="149"/>
    </row>
    <row r="3534" spans="4:4">
      <c r="D3534" s="149"/>
    </row>
    <row r="3535" spans="4:4">
      <c r="D3535" s="149"/>
    </row>
    <row r="3536" spans="4:4">
      <c r="D3536" s="149"/>
    </row>
    <row r="3537" spans="4:4">
      <c r="D3537" s="149"/>
    </row>
    <row r="3538" spans="4:4">
      <c r="D3538" s="149"/>
    </row>
    <row r="3539" spans="4:4">
      <c r="D3539" s="149"/>
    </row>
    <row r="3540" spans="4:4">
      <c r="D3540" s="149"/>
    </row>
    <row r="3541" spans="4:4">
      <c r="D3541" s="149"/>
    </row>
    <row r="3542" spans="4:4">
      <c r="D3542" s="149"/>
    </row>
    <row r="3543" spans="4:4">
      <c r="D3543" s="149"/>
    </row>
    <row r="3544" spans="4:4">
      <c r="D3544" s="149"/>
    </row>
    <row r="3545" spans="4:4">
      <c r="D3545" s="149"/>
    </row>
    <row r="3546" spans="4:4">
      <c r="D3546" s="149"/>
    </row>
    <row r="3547" spans="4:4">
      <c r="D3547" s="149"/>
    </row>
    <row r="3548" spans="4:4">
      <c r="D3548" s="149"/>
    </row>
    <row r="3549" spans="4:4">
      <c r="D3549" s="149"/>
    </row>
    <row r="3550" spans="4:4">
      <c r="D3550" s="149"/>
    </row>
    <row r="3551" spans="4:4">
      <c r="D3551" s="149"/>
    </row>
    <row r="3552" spans="4:4">
      <c r="D3552" s="149"/>
    </row>
    <row r="3553" spans="4:4">
      <c r="D3553" s="149"/>
    </row>
    <row r="3554" spans="4:4">
      <c r="D3554" s="149"/>
    </row>
    <row r="3555" spans="4:4">
      <c r="D3555" s="149"/>
    </row>
    <row r="3556" spans="4:4">
      <c r="D3556" s="149"/>
    </row>
    <row r="3557" spans="4:4">
      <c r="D3557" s="149"/>
    </row>
    <row r="3558" spans="4:4">
      <c r="D3558" s="149"/>
    </row>
    <row r="3559" spans="4:4">
      <c r="D3559" s="149"/>
    </row>
    <row r="3560" spans="4:4">
      <c r="D3560" s="149"/>
    </row>
    <row r="3561" spans="4:4">
      <c r="D3561" s="149"/>
    </row>
    <row r="3562" spans="4:4">
      <c r="D3562" s="149"/>
    </row>
    <row r="3563" spans="4:4">
      <c r="D3563" s="149"/>
    </row>
    <row r="3564" spans="4:4">
      <c r="D3564" s="149"/>
    </row>
    <row r="3565" spans="4:4">
      <c r="D3565" s="149"/>
    </row>
    <row r="3566" spans="4:4">
      <c r="D3566" s="149"/>
    </row>
    <row r="3567" spans="4:4">
      <c r="D3567" s="149"/>
    </row>
    <row r="3568" spans="4:4">
      <c r="D3568" s="149"/>
    </row>
    <row r="3569" spans="4:4">
      <c r="D3569" s="149"/>
    </row>
    <row r="3570" spans="4:4">
      <c r="D3570" s="149"/>
    </row>
    <row r="3571" spans="4:4">
      <c r="D3571" s="149"/>
    </row>
    <row r="3572" spans="4:4">
      <c r="D3572" s="149"/>
    </row>
    <row r="3573" spans="4:4">
      <c r="D3573" s="149"/>
    </row>
    <row r="3574" spans="4:4">
      <c r="D3574" s="149"/>
    </row>
    <row r="3575" spans="4:4">
      <c r="D3575" s="149"/>
    </row>
    <row r="3576" spans="4:4">
      <c r="D3576" s="149"/>
    </row>
    <row r="3577" spans="4:4">
      <c r="D3577" s="149"/>
    </row>
    <row r="3578" spans="4:4">
      <c r="D3578" s="149"/>
    </row>
    <row r="3579" spans="4:4">
      <c r="D3579" s="149"/>
    </row>
    <row r="3580" spans="4:4">
      <c r="D3580" s="149"/>
    </row>
    <row r="3581" spans="4:4">
      <c r="D3581" s="149"/>
    </row>
    <row r="3582" spans="4:4">
      <c r="D3582" s="149"/>
    </row>
    <row r="3583" spans="4:4">
      <c r="D3583" s="149"/>
    </row>
    <row r="3584" spans="4:4">
      <c r="D3584" s="149"/>
    </row>
    <row r="3585" spans="4:4">
      <c r="D3585" s="149"/>
    </row>
    <row r="3586" spans="4:4">
      <c r="D3586" s="149"/>
    </row>
    <row r="3587" spans="4:4">
      <c r="D3587" s="149"/>
    </row>
    <row r="3588" spans="4:4">
      <c r="D3588" s="149"/>
    </row>
    <row r="3589" spans="4:4">
      <c r="D3589" s="149"/>
    </row>
    <row r="3590" spans="4:4">
      <c r="D3590" s="149"/>
    </row>
    <row r="3591" spans="4:4">
      <c r="D3591" s="149"/>
    </row>
    <row r="3592" spans="4:4">
      <c r="D3592" s="149"/>
    </row>
    <row r="3593" spans="4:4">
      <c r="D3593" s="149"/>
    </row>
    <row r="3594" spans="4:4">
      <c r="D3594" s="149"/>
    </row>
    <row r="3595" spans="4:4">
      <c r="D3595" s="149"/>
    </row>
    <row r="3596" spans="4:4">
      <c r="D3596" s="149"/>
    </row>
    <row r="3597" spans="4:4">
      <c r="D3597" s="149"/>
    </row>
    <row r="3598" spans="4:4">
      <c r="D3598" s="149"/>
    </row>
    <row r="3599" spans="4:4">
      <c r="D3599" s="149"/>
    </row>
    <row r="3600" spans="4:4">
      <c r="D3600" s="149"/>
    </row>
    <row r="3601" spans="4:4">
      <c r="D3601" s="149"/>
    </row>
    <row r="3602" spans="4:4">
      <c r="D3602" s="149"/>
    </row>
    <row r="3603" spans="4:4">
      <c r="D3603" s="149"/>
    </row>
    <row r="3604" spans="4:4">
      <c r="D3604" s="149"/>
    </row>
    <row r="3605" spans="4:4">
      <c r="D3605" s="149"/>
    </row>
    <row r="3606" spans="4:4">
      <c r="D3606" s="149"/>
    </row>
    <row r="3607" spans="4:4">
      <c r="D3607" s="149"/>
    </row>
    <row r="3608" spans="4:4">
      <c r="D3608" s="149"/>
    </row>
    <row r="3609" spans="4:4">
      <c r="D3609" s="149"/>
    </row>
    <row r="3610" spans="4:4">
      <c r="D3610" s="149"/>
    </row>
    <row r="3611" spans="4:4">
      <c r="D3611" s="149"/>
    </row>
    <row r="3612" spans="4:4">
      <c r="D3612" s="149"/>
    </row>
    <row r="3613" spans="4:4">
      <c r="D3613" s="149"/>
    </row>
    <row r="3614" spans="4:4">
      <c r="D3614" s="149"/>
    </row>
    <row r="3615" spans="4:4">
      <c r="D3615" s="149"/>
    </row>
    <row r="3616" spans="4:4">
      <c r="D3616" s="149"/>
    </row>
    <row r="3617" spans="4:4">
      <c r="D3617" s="149"/>
    </row>
    <row r="3618" spans="4:4">
      <c r="D3618" s="149"/>
    </row>
    <row r="3619" spans="4:4">
      <c r="D3619" s="149"/>
    </row>
    <row r="3620" spans="4:4">
      <c r="D3620" s="149"/>
    </row>
    <row r="3621" spans="4:4">
      <c r="D3621" s="149"/>
    </row>
    <row r="3622" spans="4:4">
      <c r="D3622" s="149"/>
    </row>
    <row r="3623" spans="4:4">
      <c r="D3623" s="149"/>
    </row>
    <row r="3624" spans="4:4">
      <c r="D3624" s="149"/>
    </row>
    <row r="3625" spans="4:4">
      <c r="D3625" s="149"/>
    </row>
    <row r="3626" spans="4:4">
      <c r="D3626" s="149"/>
    </row>
    <row r="3627" spans="4:4">
      <c r="D3627" s="149"/>
    </row>
    <row r="3628" spans="4:4">
      <c r="D3628" s="149"/>
    </row>
    <row r="3629" spans="4:4">
      <c r="D3629" s="149"/>
    </row>
    <row r="3630" spans="4:4">
      <c r="D3630" s="149"/>
    </row>
    <row r="3631" spans="4:4">
      <c r="D3631" s="149"/>
    </row>
    <row r="3632" spans="4:4">
      <c r="D3632" s="149"/>
    </row>
    <row r="3633" spans="4:4">
      <c r="D3633" s="149"/>
    </row>
    <row r="3634" spans="4:4">
      <c r="D3634" s="149"/>
    </row>
    <row r="3635" spans="4:4">
      <c r="D3635" s="149"/>
    </row>
    <row r="3636" spans="4:4">
      <c r="D3636" s="149"/>
    </row>
    <row r="3637" spans="4:4">
      <c r="D3637" s="149"/>
    </row>
    <row r="3638" spans="4:4">
      <c r="D3638" s="149"/>
    </row>
    <row r="3639" spans="4:4">
      <c r="D3639" s="149"/>
    </row>
    <row r="3640" spans="4:4">
      <c r="D3640" s="149"/>
    </row>
    <row r="3641" spans="4:4">
      <c r="D3641" s="149"/>
    </row>
    <row r="3642" spans="4:4">
      <c r="D3642" s="149"/>
    </row>
    <row r="3643" spans="4:4">
      <c r="D3643" s="149"/>
    </row>
    <row r="3644" spans="4:4">
      <c r="D3644" s="149"/>
    </row>
    <row r="3645" spans="4:4">
      <c r="D3645" s="149"/>
    </row>
    <row r="3646" spans="4:4">
      <c r="D3646" s="149"/>
    </row>
    <row r="3647" spans="4:4">
      <c r="D3647" s="149"/>
    </row>
    <row r="3648" spans="4:4">
      <c r="D3648" s="149"/>
    </row>
    <row r="3649" spans="4:4">
      <c r="D3649" s="149"/>
    </row>
    <row r="3650" spans="4:4">
      <c r="D3650" s="149"/>
    </row>
    <row r="3651" spans="4:4">
      <c r="D3651" s="149"/>
    </row>
    <row r="3652" spans="4:4">
      <c r="D3652" s="149"/>
    </row>
    <row r="3653" spans="4:4">
      <c r="D3653" s="149"/>
    </row>
    <row r="3654" spans="4:4">
      <c r="D3654" s="149"/>
    </row>
    <row r="3655" spans="4:4">
      <c r="D3655" s="149"/>
    </row>
    <row r="3656" spans="4:4">
      <c r="D3656" s="149"/>
    </row>
    <row r="3657" spans="4:4">
      <c r="D3657" s="149"/>
    </row>
    <row r="3658" spans="4:4">
      <c r="D3658" s="149"/>
    </row>
    <row r="3659" spans="4:4">
      <c r="D3659" s="149"/>
    </row>
    <row r="3660" spans="4:4">
      <c r="D3660" s="149"/>
    </row>
    <row r="3661" spans="4:4">
      <c r="D3661" s="149"/>
    </row>
    <row r="3662" spans="4:4">
      <c r="D3662" s="149"/>
    </row>
    <row r="3663" spans="4:4">
      <c r="D3663" s="149"/>
    </row>
    <row r="3664" spans="4:4">
      <c r="D3664" s="149"/>
    </row>
    <row r="3665" spans="4:4">
      <c r="D3665" s="149"/>
    </row>
    <row r="3666" spans="4:4">
      <c r="D3666" s="149"/>
    </row>
    <row r="3667" spans="4:4">
      <c r="D3667" s="149"/>
    </row>
    <row r="3668" spans="4:4">
      <c r="D3668" s="149"/>
    </row>
    <row r="3669" spans="4:4">
      <c r="D3669" s="149"/>
    </row>
    <row r="3670" spans="4:4">
      <c r="D3670" s="149"/>
    </row>
    <row r="3671" spans="4:4">
      <c r="D3671" s="149"/>
    </row>
    <row r="3672" spans="4:4">
      <c r="D3672" s="149"/>
    </row>
    <row r="3673" spans="4:4">
      <c r="D3673" s="149"/>
    </row>
    <row r="3674" spans="4:4">
      <c r="D3674" s="149"/>
    </row>
    <row r="3675" spans="4:4">
      <c r="D3675" s="149"/>
    </row>
    <row r="3676" spans="4:4">
      <c r="D3676" s="149"/>
    </row>
    <row r="3677" spans="4:4">
      <c r="D3677" s="149"/>
    </row>
    <row r="3678" spans="4:4">
      <c r="D3678" s="149"/>
    </row>
    <row r="3679" spans="4:4">
      <c r="D3679" s="149"/>
    </row>
    <row r="3680" spans="4:4">
      <c r="D3680" s="149"/>
    </row>
    <row r="3681" spans="4:4">
      <c r="D3681" s="149"/>
    </row>
    <row r="3682" spans="4:4">
      <c r="D3682" s="149"/>
    </row>
    <row r="3683" spans="4:4">
      <c r="D3683" s="149"/>
    </row>
    <row r="3684" spans="4:4">
      <c r="D3684" s="149"/>
    </row>
    <row r="3685" spans="4:4">
      <c r="D3685" s="149"/>
    </row>
    <row r="3686" spans="4:4">
      <c r="D3686" s="149"/>
    </row>
    <row r="3687" spans="4:4">
      <c r="D3687" s="149"/>
    </row>
    <row r="3688" spans="4:4">
      <c r="D3688" s="149"/>
    </row>
    <row r="3689" spans="4:4">
      <c r="D3689" s="149"/>
    </row>
    <row r="3690" spans="4:4">
      <c r="D3690" s="149"/>
    </row>
    <row r="3691" spans="4:4">
      <c r="D3691" s="149"/>
    </row>
    <row r="3692" spans="4:4">
      <c r="D3692" s="149"/>
    </row>
    <row r="3693" spans="4:4">
      <c r="D3693" s="149"/>
    </row>
    <row r="3694" spans="4:4">
      <c r="D3694" s="149"/>
    </row>
    <row r="3695" spans="4:4">
      <c r="D3695" s="149"/>
    </row>
    <row r="3696" spans="4:4">
      <c r="D3696" s="149"/>
    </row>
    <row r="3697" spans="4:4">
      <c r="D3697" s="149"/>
    </row>
    <row r="3698" spans="4:4">
      <c r="D3698" s="149"/>
    </row>
    <row r="3699" spans="4:4">
      <c r="D3699" s="149"/>
    </row>
    <row r="3700" spans="4:4">
      <c r="D3700" s="149"/>
    </row>
    <row r="3701" spans="4:4">
      <c r="D3701" s="149"/>
    </row>
    <row r="3702" spans="4:4">
      <c r="D3702" s="149"/>
    </row>
    <row r="3703" spans="4:4">
      <c r="D3703" s="149"/>
    </row>
    <row r="3704" spans="4:4">
      <c r="D3704" s="149"/>
    </row>
    <row r="3705" spans="4:4">
      <c r="D3705" s="149"/>
    </row>
    <row r="3706" spans="4:4">
      <c r="D3706" s="149"/>
    </row>
    <row r="3707" spans="4:4">
      <c r="D3707" s="149"/>
    </row>
    <row r="3708" spans="4:4">
      <c r="D3708" s="149"/>
    </row>
    <row r="3709" spans="4:4">
      <c r="D3709" s="149"/>
    </row>
    <row r="3710" spans="4:4">
      <c r="D3710" s="149"/>
    </row>
    <row r="3711" spans="4:4">
      <c r="D3711" s="149"/>
    </row>
    <row r="3712" spans="4:4">
      <c r="D3712" s="149"/>
    </row>
    <row r="3713" spans="4:4">
      <c r="D3713" s="149"/>
    </row>
    <row r="3714" spans="4:4">
      <c r="D3714" s="149"/>
    </row>
    <row r="3715" spans="4:4">
      <c r="D3715" s="149"/>
    </row>
    <row r="3716" spans="4:4">
      <c r="D3716" s="149"/>
    </row>
    <row r="3717" spans="4:4">
      <c r="D3717" s="149"/>
    </row>
    <row r="3718" spans="4:4">
      <c r="D3718" s="149"/>
    </row>
    <row r="3719" spans="4:4">
      <c r="D3719" s="149"/>
    </row>
    <row r="3720" spans="4:4">
      <c r="D3720" s="149"/>
    </row>
    <row r="3721" spans="4:4">
      <c r="D3721" s="149"/>
    </row>
    <row r="3722" spans="4:4">
      <c r="D3722" s="149"/>
    </row>
    <row r="3723" spans="4:4">
      <c r="D3723" s="149"/>
    </row>
    <row r="3724" spans="4:4">
      <c r="D3724" s="149"/>
    </row>
    <row r="3725" spans="4:4">
      <c r="D3725" s="149"/>
    </row>
    <row r="3726" spans="4:4">
      <c r="D3726" s="149"/>
    </row>
    <row r="3727" spans="4:4">
      <c r="D3727" s="149"/>
    </row>
    <row r="3728" spans="4:4">
      <c r="D3728" s="149"/>
    </row>
    <row r="3729" spans="4:4">
      <c r="D3729" s="149"/>
    </row>
    <row r="3730" spans="4:4">
      <c r="D3730" s="149"/>
    </row>
    <row r="3731" spans="4:4">
      <c r="D3731" s="149"/>
    </row>
    <row r="3732" spans="4:4">
      <c r="D3732" s="149"/>
    </row>
    <row r="3733" spans="4:4">
      <c r="D3733" s="149"/>
    </row>
    <row r="3734" spans="4:4">
      <c r="D3734" s="149"/>
    </row>
    <row r="3735" spans="4:4">
      <c r="D3735" s="149"/>
    </row>
    <row r="3736" spans="4:4">
      <c r="D3736" s="149"/>
    </row>
    <row r="3737" spans="4:4">
      <c r="D3737" s="149"/>
    </row>
    <row r="3738" spans="4:4">
      <c r="D3738" s="149"/>
    </row>
    <row r="3739" spans="4:4">
      <c r="D3739" s="149"/>
    </row>
    <row r="3740" spans="4:4">
      <c r="D3740" s="149"/>
    </row>
    <row r="3741" spans="4:4">
      <c r="D3741" s="149"/>
    </row>
    <row r="3742" spans="4:4">
      <c r="D3742" s="149"/>
    </row>
    <row r="3743" spans="4:4">
      <c r="D3743" s="149"/>
    </row>
    <row r="3744" spans="4:4">
      <c r="D3744" s="149"/>
    </row>
    <row r="3745" spans="4:4">
      <c r="D3745" s="149"/>
    </row>
    <row r="3746" spans="4:4">
      <c r="D3746" s="149"/>
    </row>
    <row r="3747" spans="4:4">
      <c r="D3747" s="149"/>
    </row>
    <row r="3748" spans="4:4">
      <c r="D3748" s="149"/>
    </row>
    <row r="3749" spans="4:4">
      <c r="D3749" s="149"/>
    </row>
    <row r="3750" spans="4:4">
      <c r="D3750" s="149"/>
    </row>
    <row r="3751" spans="4:4">
      <c r="D3751" s="149"/>
    </row>
    <row r="3752" spans="4:4">
      <c r="D3752" s="149"/>
    </row>
    <row r="3753" spans="4:4">
      <c r="D3753" s="149"/>
    </row>
    <row r="3754" spans="4:4">
      <c r="D3754" s="149"/>
    </row>
    <row r="3755" spans="4:4">
      <c r="D3755" s="149"/>
    </row>
    <row r="3756" spans="4:4">
      <c r="D3756" s="149"/>
    </row>
    <row r="3757" spans="4:4">
      <c r="D3757" s="149"/>
    </row>
    <row r="3758" spans="4:4">
      <c r="D3758" s="149"/>
    </row>
    <row r="3759" spans="4:4">
      <c r="D3759" s="149"/>
    </row>
    <row r="3760" spans="4:4">
      <c r="D3760" s="149"/>
    </row>
    <row r="3761" spans="4:4">
      <c r="D3761" s="149"/>
    </row>
    <row r="3762" spans="4:4">
      <c r="D3762" s="149"/>
    </row>
    <row r="3763" spans="4:4">
      <c r="D3763" s="149"/>
    </row>
    <row r="3764" spans="4:4">
      <c r="D3764" s="149"/>
    </row>
    <row r="3765" spans="4:4">
      <c r="D3765" s="149"/>
    </row>
    <row r="3766" spans="4:4">
      <c r="D3766" s="149"/>
    </row>
    <row r="3767" spans="4:4">
      <c r="D3767" s="149"/>
    </row>
    <row r="3768" spans="4:4">
      <c r="D3768" s="149"/>
    </row>
    <row r="3769" spans="4:4">
      <c r="D3769" s="149"/>
    </row>
    <row r="3770" spans="4:4">
      <c r="D3770" s="149"/>
    </row>
    <row r="3771" spans="4:4">
      <c r="D3771" s="149"/>
    </row>
    <row r="3772" spans="4:4">
      <c r="D3772" s="149"/>
    </row>
    <row r="3773" spans="4:4">
      <c r="D3773" s="149"/>
    </row>
    <row r="3774" spans="4:4">
      <c r="D3774" s="149"/>
    </row>
    <row r="3775" spans="4:4">
      <c r="D3775" s="149"/>
    </row>
    <row r="3776" spans="4:4">
      <c r="D3776" s="149"/>
    </row>
    <row r="3777" spans="4:4">
      <c r="D3777" s="149"/>
    </row>
    <row r="3778" spans="4:4">
      <c r="D3778" s="149"/>
    </row>
    <row r="3779" spans="4:4">
      <c r="D3779" s="149"/>
    </row>
    <row r="3780" spans="4:4">
      <c r="D3780" s="149"/>
    </row>
    <row r="3781" spans="4:4">
      <c r="D3781" s="149"/>
    </row>
    <row r="3782" spans="4:4">
      <c r="D3782" s="149"/>
    </row>
    <row r="3783" spans="4:4">
      <c r="D3783" s="149"/>
    </row>
    <row r="3784" spans="4:4">
      <c r="D3784" s="149"/>
    </row>
    <row r="3785" spans="4:4">
      <c r="D3785" s="149"/>
    </row>
    <row r="3786" spans="4:4">
      <c r="D3786" s="149"/>
    </row>
    <row r="3787" spans="4:4">
      <c r="D3787" s="149"/>
    </row>
    <row r="3788" spans="4:4">
      <c r="D3788" s="149"/>
    </row>
    <row r="3789" spans="4:4">
      <c r="D3789" s="149"/>
    </row>
    <row r="3790" spans="4:4">
      <c r="D3790" s="149"/>
    </row>
    <row r="3791" spans="4:4">
      <c r="D3791" s="149"/>
    </row>
    <row r="3792" spans="4:4">
      <c r="D3792" s="149"/>
    </row>
    <row r="3793" spans="4:4">
      <c r="D3793" s="149"/>
    </row>
    <row r="3794" spans="4:4">
      <c r="D3794" s="149"/>
    </row>
    <row r="3795" spans="4:4">
      <c r="D3795" s="149"/>
    </row>
    <row r="3796" spans="4:4">
      <c r="D3796" s="149"/>
    </row>
    <row r="3797" spans="4:4">
      <c r="D3797" s="149"/>
    </row>
    <row r="3798" spans="4:4">
      <c r="D3798" s="149"/>
    </row>
    <row r="3799" spans="4:4">
      <c r="D3799" s="149"/>
    </row>
    <row r="3800" spans="4:4">
      <c r="D3800" s="149"/>
    </row>
    <row r="3801" spans="4:4">
      <c r="D3801" s="149"/>
    </row>
    <row r="3802" spans="4:4">
      <c r="D3802" s="149"/>
    </row>
    <row r="3803" spans="4:4">
      <c r="D3803" s="149"/>
    </row>
    <row r="3804" spans="4:4">
      <c r="D3804" s="149"/>
    </row>
    <row r="3805" spans="4:4">
      <c r="D3805" s="149"/>
    </row>
    <row r="3806" spans="4:4">
      <c r="D3806" s="149"/>
    </row>
    <row r="3807" spans="4:4">
      <c r="D3807" s="149"/>
    </row>
    <row r="3808" spans="4:4">
      <c r="D3808" s="149"/>
    </row>
    <row r="3809" spans="4:4">
      <c r="D3809" s="149"/>
    </row>
    <row r="3810" spans="4:4">
      <c r="D3810" s="149"/>
    </row>
    <row r="3811" spans="4:4">
      <c r="D3811" s="149"/>
    </row>
    <row r="3812" spans="4:4">
      <c r="D3812" s="149"/>
    </row>
    <row r="3813" spans="4:4">
      <c r="D3813" s="149"/>
    </row>
    <row r="3814" spans="4:4">
      <c r="D3814" s="149"/>
    </row>
    <row r="3815" spans="4:4">
      <c r="D3815" s="149"/>
    </row>
    <row r="3816" spans="4:4">
      <c r="D3816" s="149"/>
    </row>
    <row r="3817" spans="4:4">
      <c r="D3817" s="149"/>
    </row>
    <row r="3818" spans="4:4">
      <c r="D3818" s="149"/>
    </row>
    <row r="3819" spans="4:4">
      <c r="D3819" s="149"/>
    </row>
    <row r="3820" spans="4:4">
      <c r="D3820" s="149"/>
    </row>
    <row r="3821" spans="4:4">
      <c r="D3821" s="149"/>
    </row>
    <row r="3822" spans="4:4">
      <c r="D3822" s="149"/>
    </row>
    <row r="3823" spans="4:4">
      <c r="D3823" s="149"/>
    </row>
    <row r="3824" spans="4:4">
      <c r="D3824" s="149"/>
    </row>
    <row r="3825" spans="4:4">
      <c r="D3825" s="149"/>
    </row>
    <row r="3826" spans="4:4">
      <c r="D3826" s="149"/>
    </row>
    <row r="3827" spans="4:4">
      <c r="D3827" s="149"/>
    </row>
    <row r="3828" spans="4:4">
      <c r="D3828" s="149"/>
    </row>
    <row r="3829" spans="4:4">
      <c r="D3829" s="149"/>
    </row>
    <row r="3830" spans="4:4">
      <c r="D3830" s="149"/>
    </row>
    <row r="3831" spans="4:4">
      <c r="D3831" s="149"/>
    </row>
    <row r="3832" spans="4:4">
      <c r="D3832" s="149"/>
    </row>
    <row r="3833" spans="4:4">
      <c r="D3833" s="149"/>
    </row>
    <row r="3834" spans="4:4">
      <c r="D3834" s="149"/>
    </row>
    <row r="3835" spans="4:4">
      <c r="D3835" s="149"/>
    </row>
    <row r="3836" spans="4:4">
      <c r="D3836" s="149"/>
    </row>
    <row r="3837" spans="4:4">
      <c r="D3837" s="149"/>
    </row>
    <row r="3838" spans="4:4">
      <c r="D3838" s="149"/>
    </row>
    <row r="3839" spans="4:4">
      <c r="D3839" s="149"/>
    </row>
    <row r="3840" spans="4:4">
      <c r="D3840" s="149"/>
    </row>
    <row r="3841" spans="4:4">
      <c r="D3841" s="149"/>
    </row>
    <row r="3842" spans="4:4">
      <c r="D3842" s="149"/>
    </row>
    <row r="3843" spans="4:4">
      <c r="D3843" s="149"/>
    </row>
    <row r="3844" spans="4:4">
      <c r="D3844" s="149"/>
    </row>
    <row r="3845" spans="4:4">
      <c r="D3845" s="149"/>
    </row>
    <row r="3846" spans="4:4">
      <c r="D3846" s="149"/>
    </row>
    <row r="3847" spans="4:4">
      <c r="D3847" s="149"/>
    </row>
    <row r="3848" spans="4:4">
      <c r="D3848" s="149"/>
    </row>
    <row r="3849" spans="4:4">
      <c r="D3849" s="149"/>
    </row>
    <row r="3850" spans="4:4">
      <c r="D3850" s="149"/>
    </row>
    <row r="3851" spans="4:4">
      <c r="D3851" s="149"/>
    </row>
    <row r="3852" spans="4:4">
      <c r="D3852" s="149"/>
    </row>
    <row r="3853" spans="4:4">
      <c r="D3853" s="149"/>
    </row>
    <row r="3854" spans="4:4">
      <c r="D3854" s="149"/>
    </row>
    <row r="3855" spans="4:4">
      <c r="D3855" s="149"/>
    </row>
    <row r="3856" spans="4:4">
      <c r="D3856" s="149"/>
    </row>
    <row r="3857" spans="4:4">
      <c r="D3857" s="149"/>
    </row>
    <row r="3858" spans="4:4">
      <c r="D3858" s="149"/>
    </row>
    <row r="3859" spans="4:4">
      <c r="D3859" s="149"/>
    </row>
    <row r="3860" spans="4:4">
      <c r="D3860" s="149"/>
    </row>
    <row r="3861" spans="4:4">
      <c r="D3861" s="149"/>
    </row>
    <row r="3862" spans="4:4">
      <c r="D3862" s="149"/>
    </row>
    <row r="3863" spans="4:4">
      <c r="D3863" s="149"/>
    </row>
    <row r="3864" spans="4:4">
      <c r="D3864" s="149"/>
    </row>
    <row r="3865" spans="4:4">
      <c r="D3865" s="149"/>
    </row>
    <row r="3866" spans="4:4">
      <c r="D3866" s="149"/>
    </row>
    <row r="3867" spans="4:4">
      <c r="D3867" s="149"/>
    </row>
    <row r="3868" spans="4:4">
      <c r="D3868" s="149"/>
    </row>
    <row r="3869" spans="4:4">
      <c r="D3869" s="149"/>
    </row>
    <row r="3870" spans="4:4">
      <c r="D3870" s="149"/>
    </row>
    <row r="3871" spans="4:4">
      <c r="D3871" s="149"/>
    </row>
    <row r="3872" spans="4:4">
      <c r="D3872" s="149"/>
    </row>
    <row r="3873" spans="4:4">
      <c r="D3873" s="149"/>
    </row>
    <row r="3874" spans="4:4">
      <c r="D3874" s="149"/>
    </row>
    <row r="3875" spans="4:4">
      <c r="D3875" s="149"/>
    </row>
    <row r="3876" spans="4:4">
      <c r="D3876" s="149"/>
    </row>
    <row r="3877" spans="4:4">
      <c r="D3877" s="149"/>
    </row>
    <row r="3878" spans="4:4">
      <c r="D3878" s="149"/>
    </row>
    <row r="3879" spans="4:4">
      <c r="D3879" s="149"/>
    </row>
    <row r="3880" spans="4:4">
      <c r="D3880" s="149"/>
    </row>
    <row r="3881" spans="4:4">
      <c r="D3881" s="149"/>
    </row>
    <row r="3882" spans="4:4">
      <c r="D3882" s="149"/>
    </row>
    <row r="3883" spans="4:4">
      <c r="D3883" s="149"/>
    </row>
    <row r="3884" spans="4:4">
      <c r="D3884" s="149"/>
    </row>
    <row r="3885" spans="4:4">
      <c r="D3885" s="149"/>
    </row>
    <row r="3886" spans="4:4">
      <c r="D3886" s="149"/>
    </row>
    <row r="3887" spans="4:4">
      <c r="D3887" s="149"/>
    </row>
    <row r="3888" spans="4:4">
      <c r="D3888" s="149"/>
    </row>
    <row r="3889" spans="4:4">
      <c r="D3889" s="149"/>
    </row>
    <row r="3890" spans="4:4">
      <c r="D3890" s="149"/>
    </row>
    <row r="3891" spans="4:4">
      <c r="D3891" s="149"/>
    </row>
    <row r="3892" spans="4:4">
      <c r="D3892" s="149"/>
    </row>
    <row r="3893" spans="4:4">
      <c r="D3893" s="149"/>
    </row>
    <row r="3894" spans="4:4">
      <c r="D3894" s="149"/>
    </row>
    <row r="3895" spans="4:4">
      <c r="D3895" s="149"/>
    </row>
    <row r="3896" spans="4:4">
      <c r="D3896" s="149"/>
    </row>
    <row r="3897" spans="4:4">
      <c r="D3897" s="149"/>
    </row>
    <row r="3898" spans="4:4">
      <c r="D3898" s="149"/>
    </row>
    <row r="3899" spans="4:4">
      <c r="D3899" s="149"/>
    </row>
    <row r="3900" spans="4:4">
      <c r="D3900" s="149"/>
    </row>
    <row r="3901" spans="4:4">
      <c r="D3901" s="149"/>
    </row>
    <row r="3902" spans="4:4">
      <c r="D3902" s="149"/>
    </row>
    <row r="3903" spans="4:4">
      <c r="D3903" s="149"/>
    </row>
    <row r="3904" spans="4:4">
      <c r="D3904" s="149"/>
    </row>
    <row r="3905" spans="4:4">
      <c r="D3905" s="149"/>
    </row>
    <row r="3906" spans="4:4">
      <c r="D3906" s="149"/>
    </row>
    <row r="3907" spans="4:4">
      <c r="D3907" s="149"/>
    </row>
    <row r="3908" spans="4:4">
      <c r="D3908" s="149"/>
    </row>
    <row r="3909" spans="4:4">
      <c r="D3909" s="149"/>
    </row>
    <row r="3910" spans="4:4">
      <c r="D3910" s="149"/>
    </row>
    <row r="3911" spans="4:4">
      <c r="D3911" s="149"/>
    </row>
    <row r="3912" spans="4:4">
      <c r="D3912" s="149"/>
    </row>
    <row r="3913" spans="4:4">
      <c r="D3913" s="149"/>
    </row>
    <row r="3914" spans="4:4">
      <c r="D3914" s="149"/>
    </row>
    <row r="3915" spans="4:4">
      <c r="D3915" s="149"/>
    </row>
    <row r="3916" spans="4:4">
      <c r="D3916" s="149"/>
    </row>
    <row r="3917" spans="4:4">
      <c r="D3917" s="149"/>
    </row>
    <row r="3918" spans="4:4">
      <c r="D3918" s="149"/>
    </row>
    <row r="3919" spans="4:4">
      <c r="D3919" s="149"/>
    </row>
    <row r="3920" spans="4:4">
      <c r="D3920" s="149"/>
    </row>
    <row r="3921" spans="4:4">
      <c r="D3921" s="149"/>
    </row>
    <row r="3922" spans="4:4">
      <c r="D3922" s="149"/>
    </row>
    <row r="3923" spans="4:4">
      <c r="D3923" s="149"/>
    </row>
    <row r="3924" spans="4:4">
      <c r="D3924" s="149"/>
    </row>
    <row r="3925" spans="4:4">
      <c r="D3925" s="149"/>
    </row>
    <row r="3926" spans="4:4">
      <c r="D3926" s="149"/>
    </row>
    <row r="3927" spans="4:4">
      <c r="D3927" s="149"/>
    </row>
    <row r="3928" spans="4:4">
      <c r="D3928" s="149"/>
    </row>
    <row r="3929" spans="4:4">
      <c r="D3929" s="149"/>
    </row>
    <row r="3930" spans="4:4">
      <c r="D3930" s="149"/>
    </row>
    <row r="3931" spans="4:4">
      <c r="D3931" s="149"/>
    </row>
    <row r="3932" spans="4:4">
      <c r="D3932" s="149"/>
    </row>
    <row r="3933" spans="4:4">
      <c r="D3933" s="149"/>
    </row>
    <row r="3934" spans="4:4">
      <c r="D3934" s="149"/>
    </row>
    <row r="3935" spans="4:4">
      <c r="D3935" s="149"/>
    </row>
    <row r="3936" spans="4:4">
      <c r="D3936" s="149"/>
    </row>
    <row r="3937" spans="4:4">
      <c r="D3937" s="149"/>
    </row>
    <row r="3938" spans="4:4">
      <c r="D3938" s="149"/>
    </row>
    <row r="3939" spans="4:4">
      <c r="D3939" s="149"/>
    </row>
    <row r="3940" spans="4:4">
      <c r="D3940" s="149"/>
    </row>
    <row r="3941" spans="4:4">
      <c r="D3941" s="149"/>
    </row>
    <row r="3942" spans="4:4">
      <c r="D3942" s="149"/>
    </row>
    <row r="3943" spans="4:4">
      <c r="D3943" s="149"/>
    </row>
    <row r="3944" spans="4:4">
      <c r="D3944" s="149"/>
    </row>
    <row r="3945" spans="4:4">
      <c r="D3945" s="149"/>
    </row>
    <row r="3946" spans="4:4">
      <c r="D3946" s="149"/>
    </row>
    <row r="3947" spans="4:4">
      <c r="D3947" s="149"/>
    </row>
    <row r="3948" spans="4:4">
      <c r="D3948" s="149"/>
    </row>
    <row r="3949" spans="4:4">
      <c r="D3949" s="149"/>
    </row>
    <row r="3950" spans="4:4">
      <c r="D3950" s="149"/>
    </row>
    <row r="3951" spans="4:4">
      <c r="D3951" s="149"/>
    </row>
    <row r="3952" spans="4:4">
      <c r="D3952" s="149"/>
    </row>
    <row r="3953" spans="4:4">
      <c r="D3953" s="149"/>
    </row>
    <row r="3954" spans="4:4">
      <c r="D3954" s="149"/>
    </row>
    <row r="3955" spans="4:4">
      <c r="D3955" s="149"/>
    </row>
    <row r="3956" spans="4:4">
      <c r="D3956" s="149"/>
    </row>
    <row r="3957" spans="4:4">
      <c r="D3957" s="149"/>
    </row>
    <row r="3958" spans="4:4">
      <c r="D3958" s="149"/>
    </row>
    <row r="3959" spans="4:4">
      <c r="D3959" s="149"/>
    </row>
    <row r="3960" spans="4:4">
      <c r="D3960" s="149"/>
    </row>
    <row r="3961" spans="4:4">
      <c r="D3961" s="149"/>
    </row>
    <row r="3962" spans="4:4">
      <c r="D3962" s="149"/>
    </row>
    <row r="3963" spans="4:4">
      <c r="D3963" s="149"/>
    </row>
    <row r="3964" spans="4:4">
      <c r="D3964" s="149"/>
    </row>
    <row r="3965" spans="4:4">
      <c r="D3965" s="149"/>
    </row>
    <row r="3966" spans="4:4">
      <c r="D3966" s="149"/>
    </row>
    <row r="3967" spans="4:4">
      <c r="D3967" s="149"/>
    </row>
    <row r="3968" spans="4:4">
      <c r="D3968" s="149"/>
    </row>
    <row r="3969" spans="4:4">
      <c r="D3969" s="149"/>
    </row>
    <row r="3970" spans="4:4">
      <c r="D3970" s="149"/>
    </row>
    <row r="3971" spans="4:4">
      <c r="D3971" s="149"/>
    </row>
    <row r="3972" spans="4:4">
      <c r="D3972" s="149"/>
    </row>
    <row r="3973" spans="4:4">
      <c r="D3973" s="149"/>
    </row>
    <row r="3974" spans="4:4">
      <c r="D3974" s="149"/>
    </row>
    <row r="3975" spans="4:4">
      <c r="D3975" s="149"/>
    </row>
    <row r="3976" spans="4:4">
      <c r="D3976" s="149"/>
    </row>
    <row r="3977" spans="4:4">
      <c r="D3977" s="149"/>
    </row>
    <row r="3978" spans="4:4">
      <c r="D3978" s="149"/>
    </row>
    <row r="3979" spans="4:4">
      <c r="D3979" s="149"/>
    </row>
    <row r="3980" spans="4:4">
      <c r="D3980" s="149"/>
    </row>
    <row r="3981" spans="4:4">
      <c r="D3981" s="149"/>
    </row>
    <row r="3982" spans="4:4">
      <c r="D3982" s="149"/>
    </row>
    <row r="3983" spans="4:4">
      <c r="D3983" s="149"/>
    </row>
    <row r="3984" spans="4:4">
      <c r="D3984" s="149"/>
    </row>
    <row r="3985" spans="4:4">
      <c r="D3985" s="149"/>
    </row>
    <row r="3986" spans="4:4">
      <c r="D3986" s="149"/>
    </row>
    <row r="3987" spans="4:4">
      <c r="D3987" s="149"/>
    </row>
    <row r="3988" spans="4:4">
      <c r="D3988" s="149"/>
    </row>
    <row r="3989" spans="4:4">
      <c r="D3989" s="149"/>
    </row>
    <row r="3990" spans="4:4">
      <c r="D3990" s="149"/>
    </row>
    <row r="3991" spans="4:4">
      <c r="D3991" s="149"/>
    </row>
    <row r="3992" spans="4:4">
      <c r="D3992" s="149"/>
    </row>
    <row r="3993" spans="4:4">
      <c r="D3993" s="149"/>
    </row>
    <row r="3994" spans="4:4">
      <c r="D3994" s="149"/>
    </row>
    <row r="3995" spans="4:4">
      <c r="D3995" s="149"/>
    </row>
    <row r="3996" spans="4:4">
      <c r="D3996" s="149"/>
    </row>
    <row r="3997" spans="4:4">
      <c r="D3997" s="149"/>
    </row>
    <row r="3998" spans="4:4">
      <c r="D3998" s="149"/>
    </row>
    <row r="3999" spans="4:4">
      <c r="D3999" s="149"/>
    </row>
    <row r="4000" spans="4:4">
      <c r="D4000" s="149"/>
    </row>
    <row r="4001" spans="4:4">
      <c r="D4001" s="149"/>
    </row>
    <row r="4002" spans="4:4">
      <c r="D4002" s="149"/>
    </row>
    <row r="4003" spans="4:4">
      <c r="D4003" s="149"/>
    </row>
    <row r="4004" spans="4:4">
      <c r="D4004" s="149"/>
    </row>
    <row r="4005" spans="4:4">
      <c r="D4005" s="149"/>
    </row>
    <row r="4006" spans="4:4">
      <c r="D4006" s="149"/>
    </row>
    <row r="4007" spans="4:4">
      <c r="D4007" s="149"/>
    </row>
    <row r="4008" spans="4:4">
      <c r="D4008" s="149"/>
    </row>
    <row r="4009" spans="4:4">
      <c r="D4009" s="149"/>
    </row>
    <row r="4010" spans="4:4">
      <c r="D4010" s="149"/>
    </row>
    <row r="4011" spans="4:4">
      <c r="D4011" s="149"/>
    </row>
    <row r="4012" spans="4:4">
      <c r="D4012" s="149"/>
    </row>
    <row r="4013" spans="4:4">
      <c r="D4013" s="149"/>
    </row>
    <row r="4014" spans="4:4">
      <c r="D4014" s="149"/>
    </row>
    <row r="4015" spans="4:4">
      <c r="D4015" s="149"/>
    </row>
    <row r="4016" spans="4:4">
      <c r="D4016" s="149"/>
    </row>
    <row r="4017" spans="4:4">
      <c r="D4017" s="149"/>
    </row>
    <row r="4018" spans="4:4">
      <c r="D4018" s="149"/>
    </row>
    <row r="4019" spans="4:4">
      <c r="D4019" s="149"/>
    </row>
    <row r="4020" spans="4:4">
      <c r="D4020" s="149"/>
    </row>
    <row r="4021" spans="4:4">
      <c r="D4021" s="149"/>
    </row>
    <row r="4022" spans="4:4">
      <c r="D4022" s="149"/>
    </row>
    <row r="4023" spans="4:4">
      <c r="D4023" s="149"/>
    </row>
    <row r="4024" spans="4:4">
      <c r="D4024" s="149"/>
    </row>
    <row r="4025" spans="4:4">
      <c r="D4025" s="149"/>
    </row>
    <row r="4026" spans="4:4">
      <c r="D4026" s="149"/>
    </row>
    <row r="4027" spans="4:4">
      <c r="D4027" s="149"/>
    </row>
    <row r="4028" spans="4:4">
      <c r="D4028" s="149"/>
    </row>
    <row r="4029" spans="4:4">
      <c r="D4029" s="149"/>
    </row>
    <row r="4030" spans="4:4">
      <c r="D4030" s="149"/>
    </row>
    <row r="4031" spans="4:4">
      <c r="D4031" s="149"/>
    </row>
    <row r="4032" spans="4:4">
      <c r="D4032" s="149"/>
    </row>
    <row r="4033" spans="4:4">
      <c r="D4033" s="149"/>
    </row>
    <row r="4034" spans="4:4">
      <c r="D4034" s="149"/>
    </row>
    <row r="4035" spans="4:4">
      <c r="D4035" s="149"/>
    </row>
    <row r="4036" spans="4:4">
      <c r="D4036" s="149"/>
    </row>
    <row r="4037" spans="4:4">
      <c r="D4037" s="149"/>
    </row>
    <row r="4038" spans="4:4">
      <c r="D4038" s="149"/>
    </row>
    <row r="4039" spans="4:4">
      <c r="D4039" s="149"/>
    </row>
    <row r="4040" spans="4:4">
      <c r="D4040" s="149"/>
    </row>
    <row r="4041" spans="4:4">
      <c r="D4041" s="149"/>
    </row>
    <row r="4042" spans="4:4">
      <c r="D4042" s="149"/>
    </row>
    <row r="4043" spans="4:4">
      <c r="D4043" s="149"/>
    </row>
    <row r="4044" spans="4:4">
      <c r="D4044" s="149"/>
    </row>
    <row r="4045" spans="4:4">
      <c r="D4045" s="149"/>
    </row>
    <row r="4046" spans="4:4">
      <c r="D4046" s="149"/>
    </row>
    <row r="4047" spans="4:4">
      <c r="D4047" s="149"/>
    </row>
    <row r="4048" spans="4:4">
      <c r="D4048" s="149"/>
    </row>
    <row r="4049" spans="4:4">
      <c r="D4049" s="149"/>
    </row>
    <row r="4050" spans="4:4">
      <c r="D4050" s="149"/>
    </row>
    <row r="4051" spans="4:4">
      <c r="D4051" s="149"/>
    </row>
    <row r="4052" spans="4:4">
      <c r="D4052" s="149"/>
    </row>
    <row r="4053" spans="4:4">
      <c r="D4053" s="149"/>
    </row>
    <row r="4054" spans="4:4">
      <c r="D4054" s="149"/>
    </row>
    <row r="4055" spans="4:4">
      <c r="D4055" s="149"/>
    </row>
    <row r="4056" spans="4:4">
      <c r="D4056" s="149"/>
    </row>
    <row r="4057" spans="4:4">
      <c r="D4057" s="149"/>
    </row>
    <row r="4058" spans="4:4">
      <c r="D4058" s="149"/>
    </row>
    <row r="4059" spans="4:4">
      <c r="D4059" s="149"/>
    </row>
    <row r="4060" spans="4:4">
      <c r="D4060" s="149"/>
    </row>
    <row r="4061" spans="4:4">
      <c r="D4061" s="149"/>
    </row>
    <row r="4062" spans="4:4">
      <c r="D4062" s="149"/>
    </row>
    <row r="4063" spans="4:4">
      <c r="D4063" s="149"/>
    </row>
    <row r="4064" spans="4:4">
      <c r="D4064" s="149"/>
    </row>
    <row r="4065" spans="4:4">
      <c r="D4065" s="149"/>
    </row>
    <row r="4066" spans="4:4">
      <c r="D4066" s="149"/>
    </row>
    <row r="4067" spans="4:4">
      <c r="D4067" s="149"/>
    </row>
    <row r="4068" spans="4:4">
      <c r="D4068" s="149"/>
    </row>
    <row r="4069" spans="4:4">
      <c r="D4069" s="149"/>
    </row>
    <row r="4070" spans="4:4">
      <c r="D4070" s="149"/>
    </row>
    <row r="4071" spans="4:4">
      <c r="D4071" s="149"/>
    </row>
    <row r="4072" spans="4:4">
      <c r="D4072" s="149"/>
    </row>
    <row r="4073" spans="4:4">
      <c r="D4073" s="149"/>
    </row>
    <row r="4074" spans="4:4">
      <c r="D4074" s="149"/>
    </row>
    <row r="4075" spans="4:4">
      <c r="D4075" s="149"/>
    </row>
    <row r="4076" spans="4:4">
      <c r="D4076" s="149"/>
    </row>
    <row r="4077" spans="4:4">
      <c r="D4077" s="149"/>
    </row>
    <row r="4078" spans="4:4">
      <c r="D4078" s="149"/>
    </row>
    <row r="4079" spans="4:4">
      <c r="D4079" s="149"/>
    </row>
    <row r="4080" spans="4:4">
      <c r="D4080" s="149"/>
    </row>
    <row r="4081" spans="4:4">
      <c r="D4081" s="149"/>
    </row>
    <row r="4082" spans="4:4">
      <c r="D4082" s="149"/>
    </row>
    <row r="4083" spans="4:4">
      <c r="D4083" s="149"/>
    </row>
    <row r="4084" spans="4:4">
      <c r="D4084" s="149"/>
    </row>
    <row r="4085" spans="4:4">
      <c r="D4085" s="149"/>
    </row>
    <row r="4086" spans="4:4">
      <c r="D4086" s="149"/>
    </row>
    <row r="4087" spans="4:4">
      <c r="D4087" s="149"/>
    </row>
    <row r="4088" spans="4:4">
      <c r="D4088" s="149"/>
    </row>
    <row r="4089" spans="4:4">
      <c r="D4089" s="149"/>
    </row>
    <row r="4090" spans="4:4">
      <c r="D4090" s="149"/>
    </row>
    <row r="4091" spans="4:4">
      <c r="D4091" s="149"/>
    </row>
    <row r="4092" spans="4:4">
      <c r="D4092" s="149"/>
    </row>
    <row r="4093" spans="4:4">
      <c r="D4093" s="149"/>
    </row>
    <row r="4094" spans="4:4">
      <c r="D4094" s="149"/>
    </row>
    <row r="4095" spans="4:4">
      <c r="D4095" s="149"/>
    </row>
    <row r="4096" spans="4:4">
      <c r="D4096" s="149"/>
    </row>
    <row r="4097" spans="4:4">
      <c r="D4097" s="149"/>
    </row>
    <row r="4098" spans="4:4">
      <c r="D4098" s="149"/>
    </row>
    <row r="4099" spans="4:4">
      <c r="D4099" s="149"/>
    </row>
    <row r="4100" spans="4:4">
      <c r="D4100" s="149"/>
    </row>
    <row r="4101" spans="4:4">
      <c r="D4101" s="149"/>
    </row>
    <row r="4102" spans="4:4">
      <c r="D4102" s="149"/>
    </row>
    <row r="4103" spans="4:4">
      <c r="D4103" s="149"/>
    </row>
    <row r="4104" spans="4:4">
      <c r="D4104" s="149"/>
    </row>
    <row r="4105" spans="4:4">
      <c r="D4105" s="149"/>
    </row>
    <row r="4106" spans="4:4">
      <c r="D4106" s="149"/>
    </row>
    <row r="4107" spans="4:4">
      <c r="D4107" s="149"/>
    </row>
    <row r="4108" spans="4:4">
      <c r="D4108" s="149"/>
    </row>
    <row r="4109" spans="4:4">
      <c r="D4109" s="149"/>
    </row>
    <row r="4110" spans="4:4">
      <c r="D4110" s="149"/>
    </row>
    <row r="4111" spans="4:4">
      <c r="D4111" s="149"/>
    </row>
    <row r="4112" spans="4:4">
      <c r="D4112" s="149"/>
    </row>
    <row r="4113" spans="4:4">
      <c r="D4113" s="149"/>
    </row>
    <row r="4114" spans="4:4">
      <c r="D4114" s="149"/>
    </row>
    <row r="4115" spans="4:4">
      <c r="D4115" s="149"/>
    </row>
    <row r="4116" spans="4:4">
      <c r="D4116" s="149"/>
    </row>
    <row r="4117" spans="4:4">
      <c r="D4117" s="149"/>
    </row>
    <row r="4118" spans="4:4">
      <c r="D4118" s="149"/>
    </row>
    <row r="4119" spans="4:4">
      <c r="D4119" s="149"/>
    </row>
    <row r="4120" spans="4:4">
      <c r="D4120" s="149"/>
    </row>
    <row r="4121" spans="4:4">
      <c r="D4121" s="149"/>
    </row>
    <row r="4122" spans="4:4">
      <c r="D4122" s="149"/>
    </row>
    <row r="4123" spans="4:4">
      <c r="D4123" s="149"/>
    </row>
    <row r="4124" spans="4:4">
      <c r="D4124" s="149"/>
    </row>
    <row r="4125" spans="4:4">
      <c r="D4125" s="149"/>
    </row>
    <row r="4126" spans="4:4">
      <c r="D4126" s="149"/>
    </row>
    <row r="4127" spans="4:4">
      <c r="D4127" s="149"/>
    </row>
    <row r="4128" spans="4:4">
      <c r="D4128" s="149"/>
    </row>
    <row r="4129" spans="4:4">
      <c r="D4129" s="149"/>
    </row>
    <row r="4130" spans="4:4">
      <c r="D4130" s="149"/>
    </row>
    <row r="4131" spans="4:4">
      <c r="D4131" s="149"/>
    </row>
    <row r="4132" spans="4:4">
      <c r="D4132" s="149"/>
    </row>
    <row r="4133" spans="4:4">
      <c r="D4133" s="149"/>
    </row>
    <row r="4134" spans="4:4">
      <c r="D4134" s="149"/>
    </row>
    <row r="4135" spans="4:4">
      <c r="D4135" s="149"/>
    </row>
    <row r="4136" spans="4:4">
      <c r="D4136" s="149"/>
    </row>
    <row r="4137" spans="4:4">
      <c r="D4137" s="149"/>
    </row>
    <row r="4138" spans="4:4">
      <c r="D4138" s="149"/>
    </row>
    <row r="4139" spans="4:4">
      <c r="D4139" s="149"/>
    </row>
    <row r="4140" spans="4:4">
      <c r="D4140" s="149"/>
    </row>
    <row r="4141" spans="4:4">
      <c r="D4141" s="149"/>
    </row>
    <row r="4142" spans="4:4">
      <c r="D4142" s="149"/>
    </row>
    <row r="4143" spans="4:4">
      <c r="D4143" s="149"/>
    </row>
    <row r="4144" spans="4:4">
      <c r="D4144" s="149"/>
    </row>
    <row r="4145" spans="4:4">
      <c r="D4145" s="149"/>
    </row>
    <row r="4146" spans="4:4">
      <c r="D4146" s="149"/>
    </row>
    <row r="4147" spans="4:4">
      <c r="D4147" s="149"/>
    </row>
    <row r="4148" spans="4:4">
      <c r="D4148" s="149"/>
    </row>
    <row r="4149" spans="4:4">
      <c r="D4149" s="149"/>
    </row>
    <row r="4150" spans="4:4">
      <c r="D4150" s="149"/>
    </row>
    <row r="4151" spans="4:4">
      <c r="D4151" s="149"/>
    </row>
    <row r="4152" spans="4:4">
      <c r="D4152" s="149"/>
    </row>
    <row r="4153" spans="4:4">
      <c r="D4153" s="149"/>
    </row>
    <row r="4154" spans="4:4">
      <c r="D4154" s="149"/>
    </row>
    <row r="4155" spans="4:4">
      <c r="D4155" s="149"/>
    </row>
    <row r="4156" spans="4:4">
      <c r="D4156" s="149"/>
    </row>
    <row r="4157" spans="4:4">
      <c r="D4157" s="149"/>
    </row>
    <row r="4158" spans="4:4">
      <c r="D4158" s="149"/>
    </row>
    <row r="4159" spans="4:4">
      <c r="D4159" s="149"/>
    </row>
    <row r="4160" spans="4:4">
      <c r="D4160" s="149"/>
    </row>
    <row r="4161" spans="4:4">
      <c r="D4161" s="149"/>
    </row>
    <row r="4162" spans="4:4">
      <c r="D4162" s="149"/>
    </row>
    <row r="4163" spans="4:4">
      <c r="D4163" s="149"/>
    </row>
    <row r="4164" spans="4:4">
      <c r="D4164" s="149"/>
    </row>
    <row r="4165" spans="4:4">
      <c r="D4165" s="149"/>
    </row>
    <row r="4166" spans="4:4">
      <c r="D4166" s="149"/>
    </row>
    <row r="4167" spans="4:4">
      <c r="D4167" s="149"/>
    </row>
    <row r="4168" spans="4:4">
      <c r="D4168" s="149"/>
    </row>
    <row r="4169" spans="4:4">
      <c r="D4169" s="149"/>
    </row>
    <row r="4170" spans="4:4">
      <c r="D4170" s="149"/>
    </row>
    <row r="4171" spans="4:4">
      <c r="D4171" s="149"/>
    </row>
    <row r="4172" spans="4:4">
      <c r="D4172" s="149"/>
    </row>
    <row r="4173" spans="4:4">
      <c r="D4173" s="149"/>
    </row>
    <row r="4174" spans="4:4">
      <c r="D4174" s="149"/>
    </row>
    <row r="4175" spans="4:4">
      <c r="D4175" s="149"/>
    </row>
    <row r="4176" spans="4:4">
      <c r="D4176" s="149"/>
    </row>
    <row r="4177" spans="4:4">
      <c r="D4177" s="149"/>
    </row>
    <row r="4178" spans="4:4">
      <c r="D4178" s="149"/>
    </row>
    <row r="4179" spans="4:4">
      <c r="D4179" s="149"/>
    </row>
    <row r="4180" spans="4:4">
      <c r="D4180" s="149"/>
    </row>
    <row r="4181" spans="4:4">
      <c r="D4181" s="149"/>
    </row>
    <row r="4182" spans="4:4">
      <c r="D4182" s="149"/>
    </row>
    <row r="4183" spans="4:4">
      <c r="D4183" s="149"/>
    </row>
    <row r="4184" spans="4:4">
      <c r="D4184" s="149"/>
    </row>
    <row r="4185" spans="4:4">
      <c r="D4185" s="149"/>
    </row>
    <row r="4186" spans="4:4">
      <c r="D4186" s="149"/>
    </row>
    <row r="4187" spans="4:4">
      <c r="D4187" s="149"/>
    </row>
    <row r="4188" spans="4:4">
      <c r="D4188" s="149"/>
    </row>
    <row r="4189" spans="4:4">
      <c r="D4189" s="149"/>
    </row>
    <row r="4190" spans="4:4">
      <c r="D4190" s="149"/>
    </row>
    <row r="4191" spans="4:4">
      <c r="D4191" s="149"/>
    </row>
    <row r="4192" spans="4:4">
      <c r="D4192" s="149"/>
    </row>
    <row r="4193" spans="4:4">
      <c r="D4193" s="149"/>
    </row>
    <row r="4194" spans="4:4">
      <c r="D4194" s="149"/>
    </row>
    <row r="4195" spans="4:4">
      <c r="D4195" s="149"/>
    </row>
    <row r="4196" spans="4:4">
      <c r="D4196" s="149"/>
    </row>
    <row r="4197" spans="4:4">
      <c r="D4197" s="149"/>
    </row>
    <row r="4198" spans="4:4">
      <c r="D4198" s="149"/>
    </row>
    <row r="4199" spans="4:4">
      <c r="D4199" s="149"/>
    </row>
    <row r="4200" spans="4:4">
      <c r="D4200" s="149"/>
    </row>
    <row r="4201" spans="4:4">
      <c r="D4201" s="149"/>
    </row>
    <row r="4202" spans="4:4">
      <c r="D4202" s="149"/>
    </row>
    <row r="4203" spans="4:4">
      <c r="D4203" s="149"/>
    </row>
    <row r="4204" spans="4:4">
      <c r="D4204" s="149"/>
    </row>
    <row r="4205" spans="4:4">
      <c r="D4205" s="149"/>
    </row>
    <row r="4206" spans="4:4">
      <c r="D4206" s="149"/>
    </row>
    <row r="4207" spans="4:4">
      <c r="D4207" s="149"/>
    </row>
    <row r="4208" spans="4:4">
      <c r="D4208" s="149"/>
    </row>
    <row r="4209" spans="4:4">
      <c r="D4209" s="149"/>
    </row>
    <row r="4210" spans="4:4">
      <c r="D4210" s="149"/>
    </row>
    <row r="4211" spans="4:4">
      <c r="D4211" s="149"/>
    </row>
    <row r="4212" spans="4:4">
      <c r="D4212" s="149"/>
    </row>
    <row r="4213" spans="4:4">
      <c r="D4213" s="149"/>
    </row>
    <row r="4214" spans="4:4">
      <c r="D4214" s="149"/>
    </row>
    <row r="4215" spans="4:4">
      <c r="D4215" s="149"/>
    </row>
    <row r="4216" spans="4:4">
      <c r="D4216" s="149"/>
    </row>
    <row r="4217" spans="4:4">
      <c r="D4217" s="149"/>
    </row>
    <row r="4218" spans="4:4">
      <c r="D4218" s="149"/>
    </row>
    <row r="4219" spans="4:4">
      <c r="D4219" s="149"/>
    </row>
    <row r="4220" spans="4:4">
      <c r="D4220" s="149"/>
    </row>
    <row r="4221" spans="4:4">
      <c r="D4221" s="149"/>
    </row>
    <row r="4222" spans="4:4">
      <c r="D4222" s="149"/>
    </row>
    <row r="4223" spans="4:4">
      <c r="D4223" s="149"/>
    </row>
    <row r="4224" spans="4:4">
      <c r="D4224" s="149"/>
    </row>
    <row r="4225" spans="4:4">
      <c r="D4225" s="149"/>
    </row>
    <row r="4226" spans="4:4">
      <c r="D4226" s="149"/>
    </row>
    <row r="4227" spans="4:4">
      <c r="D4227" s="149"/>
    </row>
    <row r="4228" spans="4:4">
      <c r="D4228" s="149"/>
    </row>
    <row r="4229" spans="4:4">
      <c r="D4229" s="149"/>
    </row>
    <row r="4230" spans="4:4">
      <c r="D4230" s="149"/>
    </row>
    <row r="4231" spans="4:4">
      <c r="D4231" s="149"/>
    </row>
    <row r="4232" spans="4:4">
      <c r="D4232" s="149"/>
    </row>
    <row r="4233" spans="4:4">
      <c r="D4233" s="149"/>
    </row>
    <row r="4234" spans="4:4">
      <c r="D4234" s="149"/>
    </row>
    <row r="4235" spans="4:4">
      <c r="D4235" s="149"/>
    </row>
    <row r="4236" spans="4:4">
      <c r="D4236" s="149"/>
    </row>
    <row r="4237" spans="4:4">
      <c r="D4237" s="149"/>
    </row>
    <row r="4238" spans="4:4">
      <c r="D4238" s="149"/>
    </row>
    <row r="4239" spans="4:4">
      <c r="D4239" s="149"/>
    </row>
    <row r="4240" spans="4:4">
      <c r="D4240" s="149"/>
    </row>
    <row r="4241" spans="4:4">
      <c r="D4241" s="149"/>
    </row>
    <row r="4242" spans="4:4">
      <c r="D4242" s="149"/>
    </row>
    <row r="4243" spans="4:4">
      <c r="D4243" s="149"/>
    </row>
    <row r="4244" spans="4:4">
      <c r="D4244" s="149"/>
    </row>
    <row r="4245" spans="4:4">
      <c r="D4245" s="149"/>
    </row>
    <row r="4246" spans="4:4">
      <c r="D4246" s="149"/>
    </row>
    <row r="4247" spans="4:4">
      <c r="D4247" s="149"/>
    </row>
    <row r="4248" spans="4:4">
      <c r="D4248" s="149"/>
    </row>
    <row r="4249" spans="4:4">
      <c r="D4249" s="149"/>
    </row>
    <row r="4250" spans="4:4">
      <c r="D4250" s="149"/>
    </row>
    <row r="4251" spans="4:4">
      <c r="D4251" s="149"/>
    </row>
    <row r="4252" spans="4:4">
      <c r="D4252" s="149"/>
    </row>
    <row r="4253" spans="4:4">
      <c r="D4253" s="149"/>
    </row>
    <row r="4254" spans="4:4">
      <c r="D4254" s="149"/>
    </row>
    <row r="4255" spans="4:4">
      <c r="D4255" s="149"/>
    </row>
    <row r="4256" spans="4:4">
      <c r="D4256" s="149"/>
    </row>
    <row r="4257" spans="4:4">
      <c r="D4257" s="149"/>
    </row>
    <row r="4258" spans="4:4">
      <c r="D4258" s="149"/>
    </row>
    <row r="4259" spans="4:4">
      <c r="D4259" s="149"/>
    </row>
    <row r="4260" spans="4:4">
      <c r="D4260" s="149"/>
    </row>
    <row r="4261" spans="4:4">
      <c r="D4261" s="149"/>
    </row>
    <row r="4262" spans="4:4">
      <c r="D4262" s="149"/>
    </row>
    <row r="4263" spans="4:4">
      <c r="D4263" s="149"/>
    </row>
    <row r="4264" spans="4:4">
      <c r="D4264" s="149"/>
    </row>
    <row r="4265" spans="4:4">
      <c r="D4265" s="149"/>
    </row>
    <row r="4266" spans="4:4">
      <c r="D4266" s="149"/>
    </row>
    <row r="4267" spans="4:4">
      <c r="D4267" s="149"/>
    </row>
    <row r="4268" spans="4:4">
      <c r="D4268" s="149"/>
    </row>
    <row r="4269" spans="4:4">
      <c r="D4269" s="149"/>
    </row>
    <row r="4270" spans="4:4">
      <c r="D4270" s="149"/>
    </row>
    <row r="4271" spans="4:4">
      <c r="D4271" s="149"/>
    </row>
    <row r="4272" spans="4:4">
      <c r="D4272" s="149"/>
    </row>
    <row r="4273" spans="4:4">
      <c r="D4273" s="149"/>
    </row>
    <row r="4274" spans="4:4">
      <c r="D4274" s="149"/>
    </row>
    <row r="4275" spans="4:4">
      <c r="D4275" s="149"/>
    </row>
    <row r="4276" spans="4:4">
      <c r="D4276" s="149"/>
    </row>
    <row r="4277" spans="4:4">
      <c r="D4277" s="149"/>
    </row>
    <row r="4278" spans="4:4">
      <c r="D4278" s="149"/>
    </row>
    <row r="4279" spans="4:4">
      <c r="D4279" s="149"/>
    </row>
    <row r="4280" spans="4:4">
      <c r="D4280" s="149"/>
    </row>
    <row r="4281" spans="4:4">
      <c r="D4281" s="149"/>
    </row>
    <row r="4282" spans="4:4">
      <c r="D4282" s="149"/>
    </row>
    <row r="4283" spans="4:4">
      <c r="D4283" s="149"/>
    </row>
    <row r="4284" spans="4:4">
      <c r="D4284" s="149"/>
    </row>
    <row r="4285" spans="4:4">
      <c r="D4285" s="149"/>
    </row>
    <row r="4286" spans="4:4">
      <c r="D4286" s="149"/>
    </row>
    <row r="4287" spans="4:4">
      <c r="D4287" s="149"/>
    </row>
    <row r="4288" spans="4:4">
      <c r="D4288" s="149"/>
    </row>
    <row r="4289" spans="4:4">
      <c r="D4289" s="149"/>
    </row>
    <row r="4290" spans="4:4">
      <c r="D4290" s="149"/>
    </row>
    <row r="4291" spans="4:4">
      <c r="D4291" s="149"/>
    </row>
    <row r="4292" spans="4:4">
      <c r="D4292" s="149"/>
    </row>
    <row r="4293" spans="4:4">
      <c r="D4293" s="149"/>
    </row>
    <row r="4294" spans="4:4">
      <c r="D4294" s="149"/>
    </row>
    <row r="4295" spans="4:4">
      <c r="D4295" s="149"/>
    </row>
    <row r="4296" spans="4:4">
      <c r="D4296" s="149"/>
    </row>
    <row r="4297" spans="4:4">
      <c r="D4297" s="149"/>
    </row>
    <row r="4298" spans="4:4">
      <c r="D4298" s="149"/>
    </row>
    <row r="4299" spans="4:4">
      <c r="D4299" s="149"/>
    </row>
    <row r="4300" spans="4:4">
      <c r="D4300" s="149"/>
    </row>
    <row r="4301" spans="4:4">
      <c r="D4301" s="149"/>
    </row>
    <row r="4302" spans="4:4">
      <c r="D4302" s="149"/>
    </row>
    <row r="4303" spans="4:4">
      <c r="D4303" s="149"/>
    </row>
    <row r="4304" spans="4:4">
      <c r="D4304" s="149"/>
    </row>
    <row r="4305" spans="4:4">
      <c r="D4305" s="149"/>
    </row>
    <row r="4306" spans="4:4">
      <c r="D4306" s="149"/>
    </row>
    <row r="4307" spans="4:4">
      <c r="D4307" s="149"/>
    </row>
    <row r="4308" spans="4:4">
      <c r="D4308" s="149"/>
    </row>
    <row r="4309" spans="4:4">
      <c r="D4309" s="149"/>
    </row>
    <row r="4310" spans="4:4">
      <c r="D4310" s="149"/>
    </row>
    <row r="4311" spans="4:4">
      <c r="D4311" s="149"/>
    </row>
    <row r="4312" spans="4:4">
      <c r="D4312" s="149"/>
    </row>
    <row r="4313" spans="4:4">
      <c r="D4313" s="149"/>
    </row>
    <row r="4314" spans="4:4">
      <c r="D4314" s="149"/>
    </row>
    <row r="4315" spans="4:4">
      <c r="D4315" s="149"/>
    </row>
    <row r="4316" spans="4:4">
      <c r="D4316" s="149"/>
    </row>
    <row r="4317" spans="4:4">
      <c r="D4317" s="149"/>
    </row>
    <row r="4318" spans="4:4">
      <c r="D4318" s="149"/>
    </row>
    <row r="4319" spans="4:4">
      <c r="D4319" s="149"/>
    </row>
    <row r="4320" spans="4:4">
      <c r="D4320" s="149"/>
    </row>
    <row r="4321" spans="4:4">
      <c r="D4321" s="149"/>
    </row>
    <row r="4322" spans="4:4">
      <c r="D4322" s="149"/>
    </row>
    <row r="4323" spans="4:4">
      <c r="D4323" s="149"/>
    </row>
    <row r="4324" spans="4:4">
      <c r="D4324" s="149"/>
    </row>
    <row r="4325" spans="4:4">
      <c r="D4325" s="149"/>
    </row>
    <row r="4326" spans="4:4">
      <c r="D4326" s="149"/>
    </row>
    <row r="4327" spans="4:4">
      <c r="D4327" s="149"/>
    </row>
    <row r="4328" spans="4:4">
      <c r="D4328" s="149"/>
    </row>
    <row r="4329" spans="4:4">
      <c r="D4329" s="149"/>
    </row>
    <row r="4330" spans="4:4">
      <c r="D4330" s="149"/>
    </row>
    <row r="4331" spans="4:4">
      <c r="D4331" s="149"/>
    </row>
    <row r="4332" spans="4:4">
      <c r="D4332" s="149"/>
    </row>
    <row r="4333" spans="4:4">
      <c r="D4333" s="149"/>
    </row>
    <row r="4334" spans="4:4">
      <c r="D4334" s="149"/>
    </row>
    <row r="4335" spans="4:4">
      <c r="D4335" s="149"/>
    </row>
    <row r="4336" spans="4:4">
      <c r="D4336" s="149"/>
    </row>
    <row r="4337" spans="4:4">
      <c r="D4337" s="149"/>
    </row>
    <row r="4338" spans="4:4">
      <c r="D4338" s="149"/>
    </row>
    <row r="4339" spans="4:4">
      <c r="D4339" s="149"/>
    </row>
    <row r="4340" spans="4:4">
      <c r="D4340" s="149"/>
    </row>
    <row r="4341" spans="4:4">
      <c r="D4341" s="149"/>
    </row>
    <row r="4342" spans="4:4">
      <c r="D4342" s="149"/>
    </row>
    <row r="4343" spans="4:4">
      <c r="D4343" s="149"/>
    </row>
    <row r="4344" spans="4:4">
      <c r="D4344" s="149"/>
    </row>
    <row r="4345" spans="4:4">
      <c r="D4345" s="149"/>
    </row>
    <row r="4346" spans="4:4">
      <c r="D4346" s="149"/>
    </row>
    <row r="4347" spans="4:4">
      <c r="D4347" s="149"/>
    </row>
    <row r="4348" spans="4:4">
      <c r="D4348" s="149"/>
    </row>
    <row r="4349" spans="4:4">
      <c r="D4349" s="149"/>
    </row>
    <row r="4350" spans="4:4">
      <c r="D4350" s="149"/>
    </row>
    <row r="4351" spans="4:4">
      <c r="D4351" s="149"/>
    </row>
    <row r="4352" spans="4:4">
      <c r="D4352" s="149"/>
    </row>
    <row r="4353" spans="4:4">
      <c r="D4353" s="149"/>
    </row>
    <row r="4354" spans="4:4">
      <c r="D4354" s="149"/>
    </row>
    <row r="4355" spans="4:4">
      <c r="D4355" s="149"/>
    </row>
    <row r="4356" spans="4:4">
      <c r="D4356" s="149"/>
    </row>
    <row r="4357" spans="4:4">
      <c r="D4357" s="149"/>
    </row>
    <row r="4358" spans="4:4">
      <c r="D4358" s="149"/>
    </row>
    <row r="4359" spans="4:4">
      <c r="D4359" s="149"/>
    </row>
    <row r="4360" spans="4:4">
      <c r="D4360" s="149"/>
    </row>
    <row r="4361" spans="4:4">
      <c r="D4361" s="149"/>
    </row>
    <row r="4362" spans="4:4">
      <c r="D4362" s="149"/>
    </row>
    <row r="4363" spans="4:4">
      <c r="D4363" s="149"/>
    </row>
    <row r="4364" spans="4:4">
      <c r="D4364" s="149"/>
    </row>
    <row r="4365" spans="4:4">
      <c r="D4365" s="149"/>
    </row>
    <row r="4366" spans="4:4">
      <c r="D4366" s="149"/>
    </row>
    <row r="4367" spans="4:4">
      <c r="D4367" s="149"/>
    </row>
    <row r="4368" spans="4:4">
      <c r="D4368" s="149"/>
    </row>
    <row r="4369" spans="4:4">
      <c r="D4369" s="149"/>
    </row>
    <row r="4370" spans="4:4">
      <c r="D4370" s="149"/>
    </row>
    <row r="4371" spans="4:4">
      <c r="D4371" s="149"/>
    </row>
    <row r="4372" spans="4:4">
      <c r="D4372" s="149"/>
    </row>
    <row r="4373" spans="4:4">
      <c r="D4373" s="149"/>
    </row>
    <row r="4374" spans="4:4">
      <c r="D4374" s="149"/>
    </row>
    <row r="4375" spans="4:4">
      <c r="D4375" s="149"/>
    </row>
    <row r="4376" spans="4:4">
      <c r="D4376" s="149"/>
    </row>
    <row r="4377" spans="4:4">
      <c r="D4377" s="149"/>
    </row>
    <row r="4378" spans="4:4">
      <c r="D4378" s="149"/>
    </row>
    <row r="4379" spans="4:4">
      <c r="D4379" s="149"/>
    </row>
    <row r="4380" spans="4:4">
      <c r="D4380" s="149"/>
    </row>
    <row r="4381" spans="4:4">
      <c r="D4381" s="149"/>
    </row>
    <row r="4382" spans="4:4">
      <c r="D4382" s="149"/>
    </row>
    <row r="4383" spans="4:4">
      <c r="D4383" s="149"/>
    </row>
    <row r="4384" spans="4:4">
      <c r="D4384" s="149"/>
    </row>
    <row r="4385" spans="4:4">
      <c r="D4385" s="149"/>
    </row>
    <row r="4386" spans="4:4">
      <c r="D4386" s="149"/>
    </row>
    <row r="4387" spans="4:4">
      <c r="D4387" s="149"/>
    </row>
    <row r="4388" spans="4:4">
      <c r="D4388" s="149"/>
    </row>
    <row r="4389" spans="4:4">
      <c r="D4389" s="149"/>
    </row>
    <row r="4390" spans="4:4">
      <c r="D4390" s="149"/>
    </row>
    <row r="4391" spans="4:4">
      <c r="D4391" s="149"/>
    </row>
    <row r="4392" spans="4:4">
      <c r="D4392" s="149"/>
    </row>
    <row r="4393" spans="4:4">
      <c r="D4393" s="149"/>
    </row>
    <row r="4394" spans="4:4">
      <c r="D4394" s="149"/>
    </row>
    <row r="4395" spans="4:4">
      <c r="D4395" s="149"/>
    </row>
    <row r="4396" spans="4:4">
      <c r="D4396" s="149"/>
    </row>
    <row r="4397" spans="4:4">
      <c r="D4397" s="149"/>
    </row>
    <row r="4398" spans="4:4">
      <c r="D4398" s="149"/>
    </row>
    <row r="4399" spans="4:4">
      <c r="D4399" s="149"/>
    </row>
    <row r="4400" spans="4:4">
      <c r="D4400" s="149"/>
    </row>
    <row r="4401" spans="4:4">
      <c r="D4401" s="149"/>
    </row>
    <row r="4402" spans="4:4">
      <c r="D4402" s="149"/>
    </row>
    <row r="4403" spans="4:4">
      <c r="D4403" s="149"/>
    </row>
    <row r="4404" spans="4:4">
      <c r="D4404" s="149"/>
    </row>
    <row r="4405" spans="4:4">
      <c r="D4405" s="149"/>
    </row>
    <row r="4406" spans="4:4">
      <c r="D4406" s="149"/>
    </row>
    <row r="4407" spans="4:4">
      <c r="D4407" s="149"/>
    </row>
    <row r="4408" spans="4:4">
      <c r="D4408" s="149"/>
    </row>
    <row r="4409" spans="4:4">
      <c r="D4409" s="149"/>
    </row>
    <row r="4410" spans="4:4">
      <c r="D4410" s="149"/>
    </row>
    <row r="4411" spans="4:4">
      <c r="D4411" s="149"/>
    </row>
    <row r="4412" spans="4:4">
      <c r="D4412" s="149"/>
    </row>
    <row r="4413" spans="4:4">
      <c r="D4413" s="149"/>
    </row>
    <row r="4414" spans="4:4">
      <c r="D4414" s="149"/>
    </row>
    <row r="4415" spans="4:4">
      <c r="D4415" s="149"/>
    </row>
    <row r="4416" spans="4:4">
      <c r="D4416" s="149"/>
    </row>
    <row r="4417" spans="4:4">
      <c r="D4417" s="149"/>
    </row>
    <row r="4418" spans="4:4">
      <c r="D4418" s="149"/>
    </row>
    <row r="4419" spans="4:4">
      <c r="D4419" s="149"/>
    </row>
    <row r="4420" spans="4:4">
      <c r="D4420" s="149"/>
    </row>
    <row r="4421" spans="4:4">
      <c r="D4421" s="149"/>
    </row>
    <row r="4422" spans="4:4">
      <c r="D4422" s="149"/>
    </row>
    <row r="4423" spans="4:4">
      <c r="D4423" s="149"/>
    </row>
    <row r="4424" spans="4:4">
      <c r="D4424" s="149"/>
    </row>
    <row r="4425" spans="4:4">
      <c r="D4425" s="149"/>
    </row>
    <row r="4426" spans="4:4">
      <c r="D4426" s="149"/>
    </row>
    <row r="4427" spans="4:4">
      <c r="D4427" s="149"/>
    </row>
    <row r="4428" spans="4:4">
      <c r="D4428" s="149"/>
    </row>
    <row r="4429" spans="4:4">
      <c r="D4429" s="149"/>
    </row>
    <row r="4430" spans="4:4">
      <c r="D4430" s="149"/>
    </row>
    <row r="4431" spans="4:4">
      <c r="D4431" s="149"/>
    </row>
    <row r="4432" spans="4:4">
      <c r="D4432" s="149"/>
    </row>
    <row r="4433" spans="4:4">
      <c r="D4433" s="149"/>
    </row>
    <row r="4434" spans="4:4">
      <c r="D4434" s="149"/>
    </row>
    <row r="4435" spans="4:4">
      <c r="D4435" s="149"/>
    </row>
    <row r="4436" spans="4:4">
      <c r="D4436" s="149"/>
    </row>
    <row r="4437" spans="4:4">
      <c r="D4437" s="149"/>
    </row>
    <row r="4438" spans="4:4">
      <c r="D4438" s="149"/>
    </row>
    <row r="4439" spans="4:4">
      <c r="D4439" s="149"/>
    </row>
    <row r="4440" spans="4:4">
      <c r="D4440" s="149"/>
    </row>
    <row r="4441" spans="4:4">
      <c r="D4441" s="149"/>
    </row>
    <row r="4442" spans="4:4">
      <c r="D4442" s="149"/>
    </row>
    <row r="4443" spans="4:4">
      <c r="D4443" s="149"/>
    </row>
    <row r="4444" spans="4:4">
      <c r="D4444" s="149"/>
    </row>
    <row r="4445" spans="4:4">
      <c r="D4445" s="149"/>
    </row>
    <row r="4446" spans="4:4">
      <c r="D4446" s="149"/>
    </row>
    <row r="4447" spans="4:4">
      <c r="D4447" s="149"/>
    </row>
    <row r="4448" spans="4:4">
      <c r="D4448" s="149"/>
    </row>
    <row r="4449" spans="4:4">
      <c r="D4449" s="149"/>
    </row>
    <row r="4450" spans="4:4">
      <c r="D4450" s="149"/>
    </row>
    <row r="4451" spans="4:4">
      <c r="D4451" s="149"/>
    </row>
    <row r="4452" spans="4:4">
      <c r="D4452" s="149"/>
    </row>
    <row r="4453" spans="4:4">
      <c r="D4453" s="149"/>
    </row>
    <row r="4454" spans="4:4">
      <c r="D4454" s="149"/>
    </row>
    <row r="4455" spans="4:4">
      <c r="D4455" s="149"/>
    </row>
    <row r="4456" spans="4:4">
      <c r="D4456" s="149"/>
    </row>
    <row r="4457" spans="4:4">
      <c r="D4457" s="149"/>
    </row>
    <row r="4458" spans="4:4">
      <c r="D4458" s="149"/>
    </row>
    <row r="4459" spans="4:4">
      <c r="D4459" s="149"/>
    </row>
    <row r="4460" spans="4:4">
      <c r="D4460" s="149"/>
    </row>
    <row r="4461" spans="4:4">
      <c r="D4461" s="149"/>
    </row>
    <row r="4462" spans="4:4">
      <c r="D4462" s="149"/>
    </row>
    <row r="4463" spans="4:4">
      <c r="D4463" s="149"/>
    </row>
    <row r="4464" spans="4:4">
      <c r="D4464" s="149"/>
    </row>
    <row r="4465" spans="4:4">
      <c r="D4465" s="149"/>
    </row>
    <row r="4466" spans="4:4">
      <c r="D4466" s="149"/>
    </row>
    <row r="4467" spans="4:4">
      <c r="D4467" s="149"/>
    </row>
    <row r="4468" spans="4:4">
      <c r="D4468" s="149"/>
    </row>
    <row r="4469" spans="4:4">
      <c r="D4469" s="149"/>
    </row>
    <row r="4470" spans="4:4">
      <c r="D4470" s="149"/>
    </row>
    <row r="4471" spans="4:4">
      <c r="D4471" s="149"/>
    </row>
    <row r="4472" spans="4:4">
      <c r="D4472" s="149"/>
    </row>
    <row r="4473" spans="4:4">
      <c r="D4473" s="149"/>
    </row>
    <row r="4474" spans="4:4">
      <c r="D4474" s="149"/>
    </row>
    <row r="4475" spans="4:4">
      <c r="D4475" s="149"/>
    </row>
    <row r="4476" spans="4:4">
      <c r="D4476" s="149"/>
    </row>
    <row r="4477" spans="4:4">
      <c r="D4477" s="149"/>
    </row>
    <row r="4478" spans="4:4">
      <c r="D4478" s="149"/>
    </row>
    <row r="4479" spans="4:4">
      <c r="D4479" s="149"/>
    </row>
    <row r="4480" spans="4:4">
      <c r="D4480" s="149"/>
    </row>
    <row r="4481" spans="4:4">
      <c r="D4481" s="149"/>
    </row>
    <row r="4482" spans="4:4">
      <c r="D4482" s="149"/>
    </row>
    <row r="4483" spans="4:4">
      <c r="D4483" s="149"/>
    </row>
    <row r="4484" spans="4:4">
      <c r="D4484" s="149"/>
    </row>
    <row r="4485" spans="4:4">
      <c r="D4485" s="149"/>
    </row>
    <row r="4486" spans="4:4">
      <c r="D4486" s="149"/>
    </row>
    <row r="4487" spans="4:4">
      <c r="D4487" s="149"/>
    </row>
    <row r="4488" spans="4:4">
      <c r="D4488" s="149"/>
    </row>
    <row r="4489" spans="4:4">
      <c r="D4489" s="149"/>
    </row>
    <row r="4490" spans="4:4">
      <c r="D4490" s="149"/>
    </row>
    <row r="4491" spans="4:4">
      <c r="D4491" s="149"/>
    </row>
    <row r="4492" spans="4:4">
      <c r="D4492" s="149"/>
    </row>
    <row r="4493" spans="4:4">
      <c r="D4493" s="149"/>
    </row>
    <row r="4494" spans="4:4">
      <c r="D4494" s="149"/>
    </row>
    <row r="4495" spans="4:4">
      <c r="D4495" s="149"/>
    </row>
    <row r="4496" spans="4:4">
      <c r="D4496" s="149"/>
    </row>
    <row r="4497" spans="4:4">
      <c r="D4497" s="149"/>
    </row>
    <row r="4498" spans="4:4">
      <c r="D4498" s="149"/>
    </row>
    <row r="4499" spans="4:4">
      <c r="D4499" s="149"/>
    </row>
    <row r="4500" spans="4:4">
      <c r="D4500" s="149"/>
    </row>
    <row r="4501" spans="4:4">
      <c r="D4501" s="149"/>
    </row>
    <row r="4502" spans="4:4">
      <c r="D4502" s="149"/>
    </row>
    <row r="4503" spans="4:4">
      <c r="D4503" s="149"/>
    </row>
    <row r="4504" spans="4:4">
      <c r="D4504" s="149"/>
    </row>
    <row r="4505" spans="4:4">
      <c r="D4505" s="149"/>
    </row>
    <row r="4506" spans="4:4">
      <c r="D4506" s="149"/>
    </row>
    <row r="4507" spans="4:4">
      <c r="D4507" s="149"/>
    </row>
    <row r="4508" spans="4:4">
      <c r="D4508" s="149"/>
    </row>
    <row r="4509" spans="4:4">
      <c r="D4509" s="149"/>
    </row>
    <row r="4510" spans="4:4">
      <c r="D4510" s="149"/>
    </row>
    <row r="4511" spans="4:4">
      <c r="D4511" s="149"/>
    </row>
    <row r="4512" spans="4:4">
      <c r="D4512" s="149"/>
    </row>
    <row r="4513" spans="4:4">
      <c r="D4513" s="149"/>
    </row>
    <row r="4514" spans="4:4">
      <c r="D4514" s="149"/>
    </row>
    <row r="4515" spans="4:4">
      <c r="D4515" s="149"/>
    </row>
    <row r="4516" spans="4:4">
      <c r="D4516" s="149"/>
    </row>
    <row r="4517" spans="4:4">
      <c r="D4517" s="149"/>
    </row>
    <row r="4518" spans="4:4">
      <c r="D4518" s="149"/>
    </row>
    <row r="4519" spans="4:4">
      <c r="D4519" s="149"/>
    </row>
    <row r="4520" spans="4:4">
      <c r="D4520" s="149"/>
    </row>
    <row r="4521" spans="4:4">
      <c r="D4521" s="149"/>
    </row>
    <row r="4522" spans="4:4">
      <c r="D4522" s="149"/>
    </row>
    <row r="4523" spans="4:4">
      <c r="D4523" s="149"/>
    </row>
    <row r="4524" spans="4:4">
      <c r="D4524" s="149"/>
    </row>
    <row r="4525" spans="4:4">
      <c r="D4525" s="149"/>
    </row>
    <row r="4526" spans="4:4">
      <c r="D4526" s="149"/>
    </row>
    <row r="4527" spans="4:4">
      <c r="D4527" s="149"/>
    </row>
    <row r="4528" spans="4:4">
      <c r="D4528" s="149"/>
    </row>
    <row r="4529" spans="4:4">
      <c r="D4529" s="149"/>
    </row>
    <row r="4530" spans="4:4">
      <c r="D4530" s="149"/>
    </row>
    <row r="4531" spans="4:4">
      <c r="D4531" s="149"/>
    </row>
    <row r="4532" spans="4:4">
      <c r="D4532" s="149"/>
    </row>
    <row r="4533" spans="4:4">
      <c r="D4533" s="149"/>
    </row>
    <row r="4534" spans="4:4">
      <c r="D4534" s="149"/>
    </row>
    <row r="4535" spans="4:4">
      <c r="D4535" s="149"/>
    </row>
    <row r="4536" spans="4:4">
      <c r="D4536" s="149"/>
    </row>
    <row r="4537" spans="4:4">
      <c r="D4537" s="149"/>
    </row>
    <row r="4538" spans="4:4">
      <c r="D4538" s="149"/>
    </row>
    <row r="4539" spans="4:4">
      <c r="D4539" s="149"/>
    </row>
    <row r="4540" spans="4:4">
      <c r="D4540" s="149"/>
    </row>
    <row r="4541" spans="4:4">
      <c r="D4541" s="149"/>
    </row>
    <row r="4542" spans="4:4">
      <c r="D4542" s="149"/>
    </row>
    <row r="4543" spans="4:4">
      <c r="D4543" s="149"/>
    </row>
    <row r="4544" spans="4:4">
      <c r="D4544" s="149"/>
    </row>
    <row r="4545" spans="4:4">
      <c r="D4545" s="149"/>
    </row>
    <row r="4546" spans="4:4">
      <c r="D4546" s="149"/>
    </row>
    <row r="4547" spans="4:4">
      <c r="D4547" s="149"/>
    </row>
    <row r="4548" spans="4:4">
      <c r="D4548" s="149"/>
    </row>
    <row r="4549" spans="4:4">
      <c r="D4549" s="149"/>
    </row>
    <row r="4550" spans="4:4">
      <c r="D4550" s="149"/>
    </row>
    <row r="4551" spans="4:4">
      <c r="D4551" s="149"/>
    </row>
    <row r="4552" spans="4:4">
      <c r="D4552" s="149"/>
    </row>
    <row r="4553" spans="4:4">
      <c r="D4553" s="149"/>
    </row>
    <row r="4554" spans="4:4">
      <c r="D4554" s="149"/>
    </row>
    <row r="4555" spans="4:4">
      <c r="D4555" s="149"/>
    </row>
    <row r="4556" spans="4:4">
      <c r="D4556" s="149"/>
    </row>
    <row r="4557" spans="4:4">
      <c r="D4557" s="149"/>
    </row>
    <row r="4558" spans="4:4">
      <c r="D4558" s="149"/>
    </row>
    <row r="4559" spans="4:4">
      <c r="D4559" s="149"/>
    </row>
    <row r="4560" spans="4:4">
      <c r="D4560" s="149"/>
    </row>
    <row r="4561" spans="4:4">
      <c r="D4561" s="149"/>
    </row>
    <row r="4562" spans="4:4">
      <c r="D4562" s="149"/>
    </row>
    <row r="4563" spans="4:4">
      <c r="D4563" s="149"/>
    </row>
    <row r="4564" spans="4:4">
      <c r="D4564" s="149"/>
    </row>
    <row r="4565" spans="4:4">
      <c r="D4565" s="149"/>
    </row>
    <row r="4566" spans="4:4">
      <c r="D4566" s="149"/>
    </row>
    <row r="4567" spans="4:4">
      <c r="D4567" s="149"/>
    </row>
    <row r="4568" spans="4:4">
      <c r="D4568" s="149"/>
    </row>
    <row r="4569" spans="4:4">
      <c r="D4569" s="149"/>
    </row>
    <row r="4570" spans="4:4">
      <c r="D4570" s="149"/>
    </row>
    <row r="4571" spans="4:4">
      <c r="D4571" s="149"/>
    </row>
    <row r="4572" spans="4:4">
      <c r="D4572" s="149"/>
    </row>
    <row r="4573" spans="4:4">
      <c r="D4573" s="149"/>
    </row>
    <row r="4574" spans="4:4">
      <c r="D4574" s="149"/>
    </row>
    <row r="4575" spans="4:4">
      <c r="D4575" s="149"/>
    </row>
    <row r="4576" spans="4:4">
      <c r="D4576" s="149"/>
    </row>
    <row r="4577" spans="4:4">
      <c r="D4577" s="149"/>
    </row>
    <row r="4578" spans="4:4">
      <c r="D4578" s="149"/>
    </row>
    <row r="4579" spans="4:4">
      <c r="D4579" s="149"/>
    </row>
    <row r="4580" spans="4:4">
      <c r="D4580" s="149"/>
    </row>
    <row r="4581" spans="4:4">
      <c r="D4581" s="149"/>
    </row>
    <row r="4582" spans="4:4">
      <c r="D4582" s="149"/>
    </row>
    <row r="4583" spans="4:4">
      <c r="D4583" s="149"/>
    </row>
    <row r="4584" spans="4:4">
      <c r="D4584" s="149"/>
    </row>
    <row r="4585" spans="4:4">
      <c r="D4585" s="149"/>
    </row>
    <row r="4586" spans="4:4">
      <c r="D4586" s="149"/>
    </row>
    <row r="4587" spans="4:4">
      <c r="D4587" s="149"/>
    </row>
    <row r="4588" spans="4:4">
      <c r="D4588" s="149"/>
    </row>
    <row r="4589" spans="4:4">
      <c r="D4589" s="149"/>
    </row>
    <row r="4590" spans="4:4">
      <c r="D4590" s="149"/>
    </row>
    <row r="4591" spans="4:4">
      <c r="D4591" s="149"/>
    </row>
    <row r="4592" spans="4:4">
      <c r="D4592" s="149"/>
    </row>
    <row r="4593" spans="4:4">
      <c r="D4593" s="149"/>
    </row>
    <row r="4594" spans="4:4">
      <c r="D4594" s="149"/>
    </row>
    <row r="4595" spans="4:4">
      <c r="D4595" s="149"/>
    </row>
    <row r="4596" spans="4:4">
      <c r="D4596" s="149"/>
    </row>
    <row r="4597" spans="4:4">
      <c r="D4597" s="149"/>
    </row>
    <row r="4598" spans="4:4">
      <c r="D4598" s="149"/>
    </row>
    <row r="4599" spans="4:4">
      <c r="D4599" s="149"/>
    </row>
    <row r="4600" spans="4:4">
      <c r="D4600" s="149"/>
    </row>
    <row r="4601" spans="4:4">
      <c r="D4601" s="149"/>
    </row>
    <row r="4602" spans="4:4">
      <c r="D4602" s="149"/>
    </row>
    <row r="4603" spans="4:4">
      <c r="D4603" s="149"/>
    </row>
    <row r="4604" spans="4:4">
      <c r="D4604" s="149"/>
    </row>
    <row r="4605" spans="4:4">
      <c r="D4605" s="149"/>
    </row>
    <row r="4606" spans="4:4">
      <c r="D4606" s="149"/>
    </row>
    <row r="4607" spans="4:4">
      <c r="D4607" s="149"/>
    </row>
    <row r="4608" spans="4:4">
      <c r="D4608" s="149"/>
    </row>
    <row r="4609" spans="4:4">
      <c r="D4609" s="149"/>
    </row>
    <row r="4610" spans="4:4">
      <c r="D4610" s="149"/>
    </row>
    <row r="4611" spans="4:4">
      <c r="D4611" s="149"/>
    </row>
    <row r="4612" spans="4:4">
      <c r="D4612" s="149"/>
    </row>
    <row r="4613" spans="4:4">
      <c r="D4613" s="149"/>
    </row>
    <row r="4614" spans="4:4">
      <c r="D4614" s="149"/>
    </row>
    <row r="4615" spans="4:4">
      <c r="D4615" s="149"/>
    </row>
    <row r="4616" spans="4:4">
      <c r="D4616" s="149"/>
    </row>
    <row r="4617" spans="4:4">
      <c r="D4617" s="149"/>
    </row>
    <row r="4618" spans="4:4">
      <c r="D4618" s="149"/>
    </row>
    <row r="4619" spans="4:4">
      <c r="D4619" s="149"/>
    </row>
    <row r="4620" spans="4:4">
      <c r="D4620" s="149"/>
    </row>
    <row r="4621" spans="4:4">
      <c r="D4621" s="149"/>
    </row>
    <row r="4622" spans="4:4">
      <c r="D4622" s="149"/>
    </row>
    <row r="4623" spans="4:4">
      <c r="D4623" s="149"/>
    </row>
    <row r="4624" spans="4:4">
      <c r="D4624" s="149"/>
    </row>
    <row r="4625" spans="4:4">
      <c r="D4625" s="149"/>
    </row>
    <row r="4626" spans="4:4">
      <c r="D4626" s="149"/>
    </row>
    <row r="4627" spans="4:4">
      <c r="D4627" s="149"/>
    </row>
    <row r="4628" spans="4:4">
      <c r="D4628" s="149"/>
    </row>
    <row r="4629" spans="4:4">
      <c r="D4629" s="149"/>
    </row>
    <row r="4630" spans="4:4">
      <c r="D4630" s="149"/>
    </row>
    <row r="4631" spans="4:4">
      <c r="D4631" s="149"/>
    </row>
    <row r="4632" spans="4:4">
      <c r="D4632" s="149"/>
    </row>
    <row r="4633" spans="4:4">
      <c r="D4633" s="149"/>
    </row>
    <row r="4634" spans="4:4">
      <c r="D4634" s="149"/>
    </row>
    <row r="4635" spans="4:4">
      <c r="D4635" s="149"/>
    </row>
    <row r="4636" spans="4:4">
      <c r="D4636" s="149"/>
    </row>
    <row r="4637" spans="4:4">
      <c r="D4637" s="149"/>
    </row>
    <row r="4638" spans="4:4">
      <c r="D4638" s="149"/>
    </row>
    <row r="4639" spans="4:4">
      <c r="D4639" s="149"/>
    </row>
    <row r="4640" spans="4:4">
      <c r="D4640" s="149"/>
    </row>
    <row r="4641" spans="4:4">
      <c r="D4641" s="149"/>
    </row>
    <row r="4642" spans="4:4">
      <c r="D4642" s="149"/>
    </row>
    <row r="4643" spans="4:4">
      <c r="D4643" s="149"/>
    </row>
    <row r="4644" spans="4:4">
      <c r="D4644" s="149"/>
    </row>
    <row r="4645" spans="4:4">
      <c r="D4645" s="149"/>
    </row>
    <row r="4646" spans="4:4">
      <c r="D4646" s="149"/>
    </row>
    <row r="4647" spans="4:4">
      <c r="D4647" s="149"/>
    </row>
    <row r="4648" spans="4:4">
      <c r="D4648" s="149"/>
    </row>
    <row r="4649" spans="4:4">
      <c r="D4649" s="149"/>
    </row>
    <row r="4650" spans="4:4">
      <c r="D4650" s="149"/>
    </row>
    <row r="4651" spans="4:4">
      <c r="D4651" s="149"/>
    </row>
    <row r="4652" spans="4:4">
      <c r="D4652" s="149"/>
    </row>
    <row r="4653" spans="4:4">
      <c r="D4653" s="149"/>
    </row>
    <row r="4654" spans="4:4">
      <c r="D4654" s="149"/>
    </row>
    <row r="4655" spans="4:4">
      <c r="D4655" s="149"/>
    </row>
    <row r="4656" spans="4:4">
      <c r="D4656" s="149"/>
    </row>
    <row r="4657" spans="4:4">
      <c r="D4657" s="149"/>
    </row>
    <row r="4658" spans="4:4">
      <c r="D4658" s="149"/>
    </row>
    <row r="4659" spans="4:4">
      <c r="D4659" s="149"/>
    </row>
    <row r="4660" spans="4:4">
      <c r="D4660" s="149"/>
    </row>
    <row r="4661" spans="4:4">
      <c r="D4661" s="149"/>
    </row>
    <row r="4662" spans="4:4">
      <c r="D4662" s="149"/>
    </row>
    <row r="4663" spans="4:4">
      <c r="D4663" s="149"/>
    </row>
    <row r="4664" spans="4:4">
      <c r="D4664" s="149"/>
    </row>
    <row r="4665" spans="4:4">
      <c r="D4665" s="149"/>
    </row>
    <row r="4666" spans="4:4">
      <c r="D4666" s="149"/>
    </row>
    <row r="4667" spans="4:4">
      <c r="D4667" s="149"/>
    </row>
    <row r="4668" spans="4:4">
      <c r="D4668" s="149"/>
    </row>
    <row r="4669" spans="4:4">
      <c r="D4669" s="149"/>
    </row>
    <row r="4670" spans="4:4">
      <c r="D4670" s="149"/>
    </row>
    <row r="4671" spans="4:4">
      <c r="D4671" s="149"/>
    </row>
    <row r="4672" spans="4:4">
      <c r="D4672" s="149"/>
    </row>
    <row r="4673" spans="4:4">
      <c r="D4673" s="149"/>
    </row>
    <row r="4674" spans="4:4">
      <c r="D4674" s="149"/>
    </row>
    <row r="4675" spans="4:4">
      <c r="D4675" s="149"/>
    </row>
    <row r="4676" spans="4:4">
      <c r="D4676" s="149"/>
    </row>
    <row r="4677" spans="4:4">
      <c r="D4677" s="149"/>
    </row>
    <row r="4678" spans="4:4">
      <c r="D4678" s="149"/>
    </row>
    <row r="4679" spans="4:4">
      <c r="D4679" s="149"/>
    </row>
    <row r="4680" spans="4:4">
      <c r="D4680" s="149"/>
    </row>
    <row r="4681" spans="4:4">
      <c r="D4681" s="149"/>
    </row>
    <row r="4682" spans="4:4">
      <c r="D4682" s="149"/>
    </row>
    <row r="4683" spans="4:4">
      <c r="D4683" s="149"/>
    </row>
    <row r="4684" spans="4:4">
      <c r="D4684" s="149"/>
    </row>
    <row r="4685" spans="4:4">
      <c r="D4685" s="149"/>
    </row>
    <row r="4686" spans="4:4">
      <c r="D4686" s="149"/>
    </row>
    <row r="4687" spans="4:4">
      <c r="D4687" s="149"/>
    </row>
    <row r="4688" spans="4:4">
      <c r="D4688" s="149"/>
    </row>
    <row r="4689" spans="4:4">
      <c r="D4689" s="149"/>
    </row>
    <row r="4690" spans="4:4">
      <c r="D4690" s="149"/>
    </row>
    <row r="4691" spans="4:4">
      <c r="D4691" s="149"/>
    </row>
    <row r="4692" spans="4:4">
      <c r="D4692" s="149"/>
    </row>
    <row r="4693" spans="4:4">
      <c r="D4693" s="149"/>
    </row>
    <row r="4694" spans="4:4">
      <c r="D4694" s="149"/>
    </row>
    <row r="4695" spans="4:4">
      <c r="D4695" s="149"/>
    </row>
    <row r="4696" spans="4:4">
      <c r="D4696" s="149"/>
    </row>
    <row r="4697" spans="4:4">
      <c r="D4697" s="149"/>
    </row>
    <row r="4698" spans="4:4">
      <c r="D4698" s="149"/>
    </row>
    <row r="4699" spans="4:4">
      <c r="D4699" s="149"/>
    </row>
    <row r="4700" spans="4:4">
      <c r="D4700" s="149"/>
    </row>
    <row r="4701" spans="4:4">
      <c r="D4701" s="149"/>
    </row>
    <row r="4702" spans="4:4">
      <c r="D4702" s="149"/>
    </row>
    <row r="4703" spans="4:4">
      <c r="D4703" s="149"/>
    </row>
    <row r="4704" spans="4:4">
      <c r="D4704" s="149"/>
    </row>
    <row r="4705" spans="4:4">
      <c r="D4705" s="149"/>
    </row>
    <row r="4706" spans="4:4">
      <c r="D4706" s="149"/>
    </row>
    <row r="4707" spans="4:4">
      <c r="D4707" s="149"/>
    </row>
    <row r="4708" spans="4:4">
      <c r="D4708" s="149"/>
    </row>
    <row r="4709" spans="4:4">
      <c r="D4709" s="149"/>
    </row>
    <row r="4710" spans="4:4">
      <c r="D4710" s="149"/>
    </row>
    <row r="4711" spans="4:4">
      <c r="D4711" s="149"/>
    </row>
    <row r="4712" spans="4:4">
      <c r="D4712" s="149"/>
    </row>
    <row r="4713" spans="4:4">
      <c r="D4713" s="149"/>
    </row>
    <row r="4714" spans="4:4">
      <c r="D4714" s="149"/>
    </row>
    <row r="4715" spans="4:4">
      <c r="D4715" s="149"/>
    </row>
    <row r="4716" spans="4:4">
      <c r="D4716" s="149"/>
    </row>
    <row r="4717" spans="4:4">
      <c r="D4717" s="149"/>
    </row>
    <row r="4718" spans="4:4">
      <c r="D4718" s="149"/>
    </row>
    <row r="4719" spans="4:4">
      <c r="D4719" s="149"/>
    </row>
    <row r="4720" spans="4:4">
      <c r="D4720" s="149"/>
    </row>
    <row r="4721" spans="4:4">
      <c r="D4721" s="149"/>
    </row>
    <row r="4722" spans="4:4">
      <c r="D4722" s="149"/>
    </row>
    <row r="4723" spans="4:4">
      <c r="D4723" s="149"/>
    </row>
    <row r="4724" spans="4:4">
      <c r="D4724" s="149"/>
    </row>
    <row r="4725" spans="4:4">
      <c r="D4725" s="149"/>
    </row>
    <row r="4726" spans="4:4">
      <c r="D4726" s="149"/>
    </row>
    <row r="4727" spans="4:4">
      <c r="D4727" s="149"/>
    </row>
    <row r="4728" spans="4:4">
      <c r="D4728" s="149"/>
    </row>
    <row r="4729" spans="4:4">
      <c r="D4729" s="149"/>
    </row>
    <row r="4730" spans="4:4">
      <c r="D4730" s="149"/>
    </row>
    <row r="4731" spans="4:4">
      <c r="D4731" s="149"/>
    </row>
    <row r="4732" spans="4:4">
      <c r="D4732" s="149"/>
    </row>
    <row r="4733" spans="4:4">
      <c r="D4733" s="149"/>
    </row>
    <row r="4734" spans="4:4">
      <c r="D4734" s="149"/>
    </row>
    <row r="4735" spans="4:4">
      <c r="D4735" s="149"/>
    </row>
    <row r="4736" spans="4:4">
      <c r="D4736" s="149"/>
    </row>
    <row r="4737" spans="4:4">
      <c r="D4737" s="149"/>
    </row>
    <row r="4738" spans="4:4">
      <c r="D4738" s="149"/>
    </row>
    <row r="4739" spans="4:4">
      <c r="D4739" s="149"/>
    </row>
    <row r="4740" spans="4:4">
      <c r="D4740" s="149"/>
    </row>
    <row r="4741" spans="4:4">
      <c r="D4741" s="149"/>
    </row>
    <row r="4742" spans="4:4">
      <c r="D4742" s="149"/>
    </row>
    <row r="4743" spans="4:4">
      <c r="D4743" s="149"/>
    </row>
    <row r="4744" spans="4:4">
      <c r="D4744" s="149"/>
    </row>
    <row r="4745" spans="4:4">
      <c r="D4745" s="149"/>
    </row>
    <row r="4746" spans="4:4">
      <c r="D4746" s="149"/>
    </row>
    <row r="4747" spans="4:4">
      <c r="D4747" s="149"/>
    </row>
    <row r="4748" spans="4:4">
      <c r="D4748" s="149"/>
    </row>
    <row r="4749" spans="4:4">
      <c r="D4749" s="149"/>
    </row>
    <row r="4750" spans="4:4">
      <c r="D4750" s="149"/>
    </row>
    <row r="4751" spans="4:4">
      <c r="D4751" s="149"/>
    </row>
    <row r="4752" spans="4:4">
      <c r="D4752" s="149"/>
    </row>
    <row r="4753" spans="4:4">
      <c r="D4753" s="149"/>
    </row>
    <row r="4754" spans="4:4">
      <c r="D4754" s="149"/>
    </row>
    <row r="4755" spans="4:4">
      <c r="D4755" s="149"/>
    </row>
    <row r="4756" spans="4:4">
      <c r="D4756" s="149"/>
    </row>
    <row r="4757" spans="4:4">
      <c r="D4757" s="149"/>
    </row>
    <row r="4758" spans="4:4">
      <c r="D4758" s="149"/>
    </row>
    <row r="4759" spans="4:4">
      <c r="D4759" s="149"/>
    </row>
    <row r="4760" spans="4:4">
      <c r="D4760" s="149"/>
    </row>
    <row r="4761" spans="4:4">
      <c r="D4761" s="149"/>
    </row>
    <row r="4762" spans="4:4">
      <c r="D4762" s="149"/>
    </row>
    <row r="4763" spans="4:4">
      <c r="D4763" s="149"/>
    </row>
    <row r="4764" spans="4:4">
      <c r="D4764" s="149"/>
    </row>
    <row r="4765" spans="4:4">
      <c r="D4765" s="149"/>
    </row>
    <row r="4766" spans="4:4">
      <c r="D4766" s="149"/>
    </row>
    <row r="4767" spans="4:4">
      <c r="D4767" s="149"/>
    </row>
    <row r="4768" spans="4:4">
      <c r="D4768" s="149"/>
    </row>
    <row r="4769" spans="4:4">
      <c r="D4769" s="149"/>
    </row>
    <row r="4770" spans="4:4">
      <c r="D4770" s="149"/>
    </row>
    <row r="4771" spans="4:4">
      <c r="D4771" s="149"/>
    </row>
    <row r="4772" spans="4:4">
      <c r="D4772" s="149"/>
    </row>
    <row r="4773" spans="4:4">
      <c r="D4773" s="149"/>
    </row>
    <row r="4774" spans="4:4">
      <c r="D4774" s="149"/>
    </row>
    <row r="4775" spans="4:4">
      <c r="D4775" s="149"/>
    </row>
    <row r="4776" spans="4:4">
      <c r="D4776" s="149"/>
    </row>
    <row r="4777" spans="4:4">
      <c r="D4777" s="149"/>
    </row>
    <row r="4778" spans="4:4">
      <c r="D4778" s="149"/>
    </row>
    <row r="4779" spans="4:4">
      <c r="D4779" s="149"/>
    </row>
    <row r="4780" spans="4:4">
      <c r="D4780" s="149"/>
    </row>
    <row r="4781" spans="4:4">
      <c r="D4781" s="149"/>
    </row>
    <row r="4782" spans="4:4">
      <c r="D4782" s="149"/>
    </row>
    <row r="4783" spans="4:4">
      <c r="D4783" s="149"/>
    </row>
    <row r="4784" spans="4:4">
      <c r="D4784" s="149"/>
    </row>
    <row r="4785" spans="4:4">
      <c r="D4785" s="149"/>
    </row>
    <row r="4786" spans="4:4">
      <c r="D4786" s="149"/>
    </row>
    <row r="4787" spans="4:4">
      <c r="D4787" s="149"/>
    </row>
    <row r="4788" spans="4:4">
      <c r="D4788" s="149"/>
    </row>
    <row r="4789" spans="4:4">
      <c r="D4789" s="149"/>
    </row>
    <row r="4790" spans="4:4">
      <c r="D4790" s="149"/>
    </row>
    <row r="4791" spans="4:4">
      <c r="D4791" s="149"/>
    </row>
    <row r="4792" spans="4:4">
      <c r="D4792" s="149"/>
    </row>
    <row r="4793" spans="4:4">
      <c r="D4793" s="149"/>
    </row>
    <row r="4794" spans="4:4">
      <c r="D4794" s="149"/>
    </row>
    <row r="4795" spans="4:4">
      <c r="D4795" s="149"/>
    </row>
    <row r="4796" spans="4:4">
      <c r="D4796" s="149"/>
    </row>
    <row r="4797" spans="4:4">
      <c r="D4797" s="149"/>
    </row>
    <row r="4798" spans="4:4">
      <c r="D4798" s="149"/>
    </row>
    <row r="4799" spans="4:4">
      <c r="D4799" s="149"/>
    </row>
    <row r="4800" spans="4:4">
      <c r="D4800" s="149"/>
    </row>
    <row r="4801" spans="4:4">
      <c r="D4801" s="149"/>
    </row>
    <row r="4802" spans="4:4">
      <c r="D4802" s="149"/>
    </row>
    <row r="4803" spans="4:4">
      <c r="D4803" s="149"/>
    </row>
    <row r="4804" spans="4:4">
      <c r="D4804" s="149"/>
    </row>
    <row r="4805" spans="4:4">
      <c r="D4805" s="149"/>
    </row>
    <row r="4806" spans="4:4">
      <c r="D4806" s="149"/>
    </row>
    <row r="4807" spans="4:4">
      <c r="D4807" s="149"/>
    </row>
    <row r="4808" spans="4:4">
      <c r="D4808" s="149"/>
    </row>
    <row r="4809" spans="4:4">
      <c r="D4809" s="149"/>
    </row>
    <row r="4810" spans="4:4">
      <c r="D4810" s="149"/>
    </row>
    <row r="4811" spans="4:4">
      <c r="D4811" s="149"/>
    </row>
    <row r="4812" spans="4:4">
      <c r="D4812" s="149"/>
    </row>
    <row r="4813" spans="4:4">
      <c r="D4813" s="149"/>
    </row>
    <row r="4814" spans="4:4">
      <c r="D4814" s="149"/>
    </row>
    <row r="4815" spans="4:4">
      <c r="D4815" s="149"/>
    </row>
    <row r="4816" spans="4:4">
      <c r="D4816" s="149"/>
    </row>
    <row r="4817" spans="4:4">
      <c r="D4817" s="149"/>
    </row>
    <row r="4818" spans="4:4">
      <c r="D4818" s="149"/>
    </row>
    <row r="4819" spans="4:4">
      <c r="D4819" s="149"/>
    </row>
    <row r="4820" spans="4:4">
      <c r="D4820" s="149"/>
    </row>
    <row r="4821" spans="4:4">
      <c r="D4821" s="149"/>
    </row>
    <row r="4822" spans="4:4">
      <c r="D4822" s="149"/>
    </row>
    <row r="4823" spans="4:4">
      <c r="D4823" s="149"/>
    </row>
    <row r="4824" spans="4:4">
      <c r="D4824" s="149"/>
    </row>
    <row r="4825" spans="4:4">
      <c r="D4825" s="149"/>
    </row>
    <row r="4826" spans="4:4">
      <c r="D4826" s="149"/>
    </row>
    <row r="4827" spans="4:4">
      <c r="D4827" s="149"/>
    </row>
    <row r="4828" spans="4:4">
      <c r="D4828" s="149"/>
    </row>
    <row r="4829" spans="4:4">
      <c r="D4829" s="149"/>
    </row>
    <row r="4830" spans="4:4">
      <c r="D4830" s="149"/>
    </row>
    <row r="4831" spans="4:4">
      <c r="D4831" s="149"/>
    </row>
    <row r="4832" spans="4:4">
      <c r="D4832" s="149"/>
    </row>
    <row r="4833" spans="4:4">
      <c r="D4833" s="149"/>
    </row>
    <row r="4834" spans="4:4">
      <c r="D4834" s="149"/>
    </row>
    <row r="4835" spans="4:4">
      <c r="D4835" s="149"/>
    </row>
    <row r="4836" spans="4:4">
      <c r="D4836" s="149"/>
    </row>
    <row r="4837" spans="4:4">
      <c r="D4837" s="149"/>
    </row>
    <row r="4838" spans="4:4">
      <c r="D4838" s="149"/>
    </row>
    <row r="4839" spans="4:4">
      <c r="D4839" s="149"/>
    </row>
    <row r="4840" spans="4:4">
      <c r="D4840" s="149"/>
    </row>
    <row r="4841" spans="4:4">
      <c r="D4841" s="149"/>
    </row>
    <row r="4842" spans="4:4">
      <c r="D4842" s="149"/>
    </row>
    <row r="4843" spans="4:4">
      <c r="D4843" s="149"/>
    </row>
    <row r="4844" spans="4:4">
      <c r="D4844" s="149"/>
    </row>
    <row r="4845" spans="4:4">
      <c r="D4845" s="149"/>
    </row>
    <row r="4846" spans="4:4">
      <c r="D4846" s="149"/>
    </row>
    <row r="4847" spans="4:4">
      <c r="D4847" s="149"/>
    </row>
    <row r="4848" spans="4:4">
      <c r="D4848" s="149"/>
    </row>
    <row r="4849" spans="4:4">
      <c r="D4849" s="149"/>
    </row>
    <row r="4850" spans="4:4">
      <c r="D4850" s="149"/>
    </row>
    <row r="4851" spans="4:4">
      <c r="D4851" s="149"/>
    </row>
    <row r="4852" spans="4:4">
      <c r="D4852" s="149"/>
    </row>
    <row r="4853" spans="4:4">
      <c r="D4853" s="149"/>
    </row>
    <row r="4854" spans="4:4">
      <c r="D4854" s="149"/>
    </row>
    <row r="4855" spans="4:4">
      <c r="D4855" s="149"/>
    </row>
    <row r="4856" spans="4:4">
      <c r="D4856" s="149"/>
    </row>
    <row r="4857" spans="4:4">
      <c r="D4857" s="149"/>
    </row>
    <row r="4858" spans="4:4">
      <c r="D4858" s="149"/>
    </row>
    <row r="4859" spans="4:4">
      <c r="D4859" s="149"/>
    </row>
    <row r="4860" spans="4:4">
      <c r="D4860" s="149"/>
    </row>
    <row r="4861" spans="4:4">
      <c r="D4861" s="149"/>
    </row>
    <row r="4862" spans="4:4">
      <c r="D4862" s="149"/>
    </row>
    <row r="4863" spans="4:4">
      <c r="D4863" s="149"/>
    </row>
    <row r="4864" spans="4:4">
      <c r="D4864" s="149"/>
    </row>
    <row r="4865" spans="4:4">
      <c r="D4865" s="149"/>
    </row>
    <row r="4866" spans="4:4">
      <c r="D4866" s="149"/>
    </row>
    <row r="4867" spans="4:4">
      <c r="D4867" s="149"/>
    </row>
    <row r="4868" spans="4:4">
      <c r="D4868" s="149"/>
    </row>
    <row r="4869" spans="4:4">
      <c r="D4869" s="149"/>
    </row>
    <row r="4870" spans="4:4">
      <c r="D4870" s="149"/>
    </row>
    <row r="4871" spans="4:4">
      <c r="D4871" s="149"/>
    </row>
    <row r="4872" spans="4:4">
      <c r="D4872" s="149"/>
    </row>
    <row r="4873" spans="4:4">
      <c r="D4873" s="149"/>
    </row>
    <row r="4874" spans="4:4">
      <c r="D4874" s="149"/>
    </row>
    <row r="4875" spans="4:4">
      <c r="D4875" s="149"/>
    </row>
    <row r="4876" spans="4:4">
      <c r="D4876" s="149"/>
    </row>
    <row r="4877" spans="4:4">
      <c r="D4877" s="149"/>
    </row>
    <row r="4878" spans="4:4">
      <c r="D4878" s="149"/>
    </row>
    <row r="4879" spans="4:4">
      <c r="D4879" s="149"/>
    </row>
    <row r="4880" spans="4:4">
      <c r="D4880" s="149"/>
    </row>
    <row r="4881" spans="4:4">
      <c r="D4881" s="149"/>
    </row>
    <row r="4882" spans="4:4">
      <c r="D4882" s="149"/>
    </row>
    <row r="4883" spans="4:4">
      <c r="D4883" s="149"/>
    </row>
    <row r="4884" spans="4:4">
      <c r="D4884" s="149"/>
    </row>
    <row r="4885" spans="4:4">
      <c r="D4885" s="149"/>
    </row>
    <row r="4886" spans="4:4">
      <c r="D4886" s="149"/>
    </row>
    <row r="4887" spans="4:4">
      <c r="D4887" s="149"/>
    </row>
    <row r="4888" spans="4:4">
      <c r="D4888" s="149"/>
    </row>
    <row r="4889" spans="4:4">
      <c r="D4889" s="149"/>
    </row>
    <row r="4890" spans="4:4">
      <c r="D4890" s="149"/>
    </row>
    <row r="4891" spans="4:4">
      <c r="D4891" s="149"/>
    </row>
    <row r="4892" spans="4:4">
      <c r="D4892" s="149"/>
    </row>
    <row r="4893" spans="4:4">
      <c r="D4893" s="149"/>
    </row>
    <row r="4894" spans="4:4">
      <c r="D4894" s="149"/>
    </row>
    <row r="4895" spans="4:4">
      <c r="D4895" s="149"/>
    </row>
    <row r="4896" spans="4:4">
      <c r="D4896" s="149"/>
    </row>
    <row r="4897" spans="4:4">
      <c r="D4897" s="149"/>
    </row>
    <row r="4898" spans="4:4">
      <c r="D4898" s="149"/>
    </row>
    <row r="4899" spans="4:4">
      <c r="D4899" s="149"/>
    </row>
    <row r="4900" spans="4:4">
      <c r="D4900" s="149"/>
    </row>
    <row r="4901" spans="4:4">
      <c r="D4901" s="149"/>
    </row>
    <row r="4902" spans="4:4">
      <c r="D4902" s="149"/>
    </row>
    <row r="4903" spans="4:4">
      <c r="D4903" s="149"/>
    </row>
    <row r="4904" spans="4:4">
      <c r="D4904" s="149"/>
    </row>
    <row r="4905" spans="4:4">
      <c r="D4905" s="149"/>
    </row>
    <row r="4906" spans="4:4">
      <c r="D4906" s="149"/>
    </row>
    <row r="4907" spans="4:4">
      <c r="D4907" s="149"/>
    </row>
    <row r="4908" spans="4:4">
      <c r="D4908" s="149"/>
    </row>
    <row r="4909" spans="4:4">
      <c r="D4909" s="149"/>
    </row>
    <row r="4910" spans="4:4">
      <c r="D4910" s="149"/>
    </row>
    <row r="4911" spans="4:4">
      <c r="D4911" s="149"/>
    </row>
    <row r="4912" spans="4:4">
      <c r="D4912" s="149"/>
    </row>
    <row r="4913" spans="4:4">
      <c r="D4913" s="149"/>
    </row>
    <row r="4914" spans="4:4">
      <c r="D4914" s="149"/>
    </row>
    <row r="4915" spans="4:4">
      <c r="D4915" s="149"/>
    </row>
    <row r="4916" spans="4:4">
      <c r="D4916" s="149"/>
    </row>
    <row r="4917" spans="4:4">
      <c r="D4917" s="149"/>
    </row>
    <row r="4918" spans="4:4">
      <c r="D4918" s="149"/>
    </row>
    <row r="4919" spans="4:4">
      <c r="D4919" s="149"/>
    </row>
    <row r="4920" spans="4:4">
      <c r="D4920" s="149"/>
    </row>
    <row r="4921" spans="4:4">
      <c r="D4921" s="149"/>
    </row>
    <row r="4922" spans="4:4">
      <c r="D4922" s="149"/>
    </row>
    <row r="4923" spans="4:4">
      <c r="D4923" s="149"/>
    </row>
    <row r="4924" spans="4:4">
      <c r="D4924" s="149"/>
    </row>
    <row r="4925" spans="4:4">
      <c r="D4925" s="149"/>
    </row>
    <row r="4926" spans="4:4">
      <c r="D4926" s="149"/>
    </row>
    <row r="4927" spans="4:4">
      <c r="D4927" s="149"/>
    </row>
    <row r="4928" spans="4:4">
      <c r="D4928" s="149"/>
    </row>
    <row r="4929" spans="4:4">
      <c r="D4929" s="149"/>
    </row>
    <row r="4930" spans="4:4">
      <c r="D4930" s="149"/>
    </row>
    <row r="4931" spans="4:4">
      <c r="D4931" s="149"/>
    </row>
    <row r="4932" spans="4:4">
      <c r="D4932" s="149"/>
    </row>
    <row r="4933" spans="4:4">
      <c r="D4933" s="149"/>
    </row>
    <row r="4934" spans="4:4">
      <c r="D4934" s="149"/>
    </row>
    <row r="4935" spans="4:4">
      <c r="D4935" s="149"/>
    </row>
    <row r="4936" spans="4:4">
      <c r="D4936" s="149"/>
    </row>
    <row r="4937" spans="4:4">
      <c r="D4937" s="149"/>
    </row>
    <row r="4938" spans="4:4">
      <c r="D4938" s="149"/>
    </row>
    <row r="4939" spans="4:4">
      <c r="D4939" s="149"/>
    </row>
    <row r="4940" spans="4:4">
      <c r="D4940" s="149"/>
    </row>
    <row r="4941" spans="4:4">
      <c r="D4941" s="149"/>
    </row>
    <row r="4942" spans="4:4">
      <c r="D4942" s="149"/>
    </row>
    <row r="4943" spans="4:4">
      <c r="D4943" s="149"/>
    </row>
    <row r="4944" spans="4:4">
      <c r="D4944" s="149"/>
    </row>
    <row r="4945" spans="4:4">
      <c r="D4945" s="149"/>
    </row>
    <row r="4946" spans="4:4">
      <c r="D4946" s="149"/>
    </row>
    <row r="4947" spans="4:4">
      <c r="D4947" s="149"/>
    </row>
    <row r="4948" spans="4:4">
      <c r="D4948" s="149"/>
    </row>
    <row r="4949" spans="4:4">
      <c r="D4949" s="149"/>
    </row>
    <row r="4950" spans="4:4">
      <c r="D4950" s="149"/>
    </row>
    <row r="4951" spans="4:4">
      <c r="D4951" s="149"/>
    </row>
    <row r="4952" spans="4:4">
      <c r="D4952" s="149"/>
    </row>
    <row r="4953" spans="4:4">
      <c r="D4953" s="149"/>
    </row>
    <row r="4954" spans="4:4">
      <c r="D4954" s="149"/>
    </row>
    <row r="4955" spans="4:4">
      <c r="D4955" s="149"/>
    </row>
    <row r="4956" spans="4:4">
      <c r="D4956" s="149"/>
    </row>
    <row r="4957" spans="4:4">
      <c r="D4957" s="149"/>
    </row>
    <row r="4958" spans="4:4">
      <c r="D4958" s="149"/>
    </row>
    <row r="4959" spans="4:4">
      <c r="D4959" s="149"/>
    </row>
    <row r="4960" spans="4:4">
      <c r="D4960" s="149"/>
    </row>
    <row r="4961" spans="4:4">
      <c r="D4961" s="149"/>
    </row>
    <row r="4962" spans="4:4">
      <c r="D4962" s="149"/>
    </row>
    <row r="4963" spans="4:4">
      <c r="D4963" s="149"/>
    </row>
    <row r="4964" spans="4:4">
      <c r="D4964" s="149"/>
    </row>
    <row r="4965" spans="4:4">
      <c r="D4965" s="149"/>
    </row>
    <row r="4966" spans="4:4">
      <c r="D4966" s="149"/>
    </row>
    <row r="4967" spans="4:4">
      <c r="D4967" s="149"/>
    </row>
    <row r="4968" spans="4:4">
      <c r="D4968" s="149"/>
    </row>
    <row r="4969" spans="4:4">
      <c r="D4969" s="149"/>
    </row>
    <row r="4970" spans="4:4">
      <c r="D4970" s="149"/>
    </row>
    <row r="4971" spans="4:4">
      <c r="D4971" s="149"/>
    </row>
    <row r="4972" spans="4:4">
      <c r="D4972" s="149"/>
    </row>
    <row r="4973" spans="4:4">
      <c r="D4973" s="149"/>
    </row>
    <row r="4974" spans="4:4">
      <c r="D4974" s="149"/>
    </row>
    <row r="4975" spans="4:4">
      <c r="D4975" s="149"/>
    </row>
    <row r="4976" spans="4:4">
      <c r="D4976" s="149"/>
    </row>
    <row r="4977" spans="4:4">
      <c r="D4977" s="149"/>
    </row>
    <row r="4978" spans="4:4">
      <c r="D4978" s="149"/>
    </row>
    <row r="4979" spans="4:4">
      <c r="D4979" s="149"/>
    </row>
    <row r="4980" spans="4:4">
      <c r="D4980" s="149"/>
    </row>
    <row r="4981" spans="4:4">
      <c r="D4981" s="149"/>
    </row>
    <row r="4982" spans="4:4">
      <c r="D4982" s="149"/>
    </row>
    <row r="4983" spans="4:4">
      <c r="D4983" s="149"/>
    </row>
    <row r="4984" spans="4:4">
      <c r="D4984" s="149"/>
    </row>
    <row r="4985" spans="4:4">
      <c r="D4985" s="149"/>
    </row>
    <row r="4986" spans="4:4">
      <c r="D4986" s="149"/>
    </row>
    <row r="4987" spans="4:4">
      <c r="D4987" s="149"/>
    </row>
    <row r="4988" spans="4:4">
      <c r="D4988" s="149"/>
    </row>
    <row r="4989" spans="4:4">
      <c r="D4989" s="149"/>
    </row>
    <row r="4990" spans="4:4">
      <c r="D4990" s="149"/>
    </row>
    <row r="4991" spans="4:4">
      <c r="D4991" s="149"/>
    </row>
    <row r="4992" spans="4:4">
      <c r="D4992" s="149"/>
    </row>
    <row r="4993" spans="4:4">
      <c r="D4993" s="149"/>
    </row>
    <row r="4994" spans="4:4">
      <c r="D4994" s="149"/>
    </row>
    <row r="4995" spans="4:4">
      <c r="D4995" s="149"/>
    </row>
    <row r="4996" spans="4:4">
      <c r="D4996" s="149"/>
    </row>
    <row r="4997" spans="4:4">
      <c r="D4997" s="149"/>
    </row>
    <row r="4998" spans="4:4">
      <c r="D4998" s="149"/>
    </row>
    <row r="4999" spans="4:4">
      <c r="D4999" s="149"/>
    </row>
    <row r="5000" spans="4:4">
      <c r="D5000" s="149"/>
    </row>
  </sheetData>
  <sheetProtection algorithmName="SHA-512" hashValue="E9qPumod2+NFirKuuOCZ1dGeELJYF2MNFnl7Wngg4Fa6B1OQkuEisDmd95FaGhuSP45amOBJSmRPfPWfWzdTcg==" saltValue="FYwQdwdhnx7RVOiq3dhINA==" spinCount="100000" sheet="1"/>
  <mergeCells count="82">
    <mergeCell ref="C282:G282"/>
    <mergeCell ref="C284:G284"/>
    <mergeCell ref="C286:G286"/>
    <mergeCell ref="C288:G288"/>
    <mergeCell ref="C269:G269"/>
    <mergeCell ref="C271:G271"/>
    <mergeCell ref="C273:G273"/>
    <mergeCell ref="C275:G275"/>
    <mergeCell ref="C278:G278"/>
    <mergeCell ref="C280:G280"/>
    <mergeCell ref="C267:G267"/>
    <mergeCell ref="C202:G202"/>
    <mergeCell ref="C216:G216"/>
    <mergeCell ref="C226:G226"/>
    <mergeCell ref="C230:G230"/>
    <mergeCell ref="C234:G234"/>
    <mergeCell ref="C244:G244"/>
    <mergeCell ref="C254:G254"/>
    <mergeCell ref="C259:G259"/>
    <mergeCell ref="C262:G262"/>
    <mergeCell ref="C264:G264"/>
    <mergeCell ref="C265:G265"/>
    <mergeCell ref="C201:G201"/>
    <mergeCell ref="C155:G155"/>
    <mergeCell ref="C157:G157"/>
    <mergeCell ref="C160:G160"/>
    <mergeCell ref="C164:G164"/>
    <mergeCell ref="C171:G171"/>
    <mergeCell ref="C178:G178"/>
    <mergeCell ref="C185:G185"/>
    <mergeCell ref="C76:G76"/>
    <mergeCell ref="C78:G78"/>
    <mergeCell ref="C80:G80"/>
    <mergeCell ref="C83:G83"/>
    <mergeCell ref="C85:G85"/>
    <mergeCell ref="C120:G120"/>
    <mergeCell ref="C189:G189"/>
    <mergeCell ref="C191:G191"/>
    <mergeCell ref="C193:G193"/>
    <mergeCell ref="C198:G198"/>
    <mergeCell ref="C143:G143"/>
    <mergeCell ref="C87:G87"/>
    <mergeCell ref="C90:G90"/>
    <mergeCell ref="C92:G92"/>
    <mergeCell ref="C95:G95"/>
    <mergeCell ref="C98:G98"/>
    <mergeCell ref="C74:G74"/>
    <mergeCell ref="C48:G48"/>
    <mergeCell ref="C49:G49"/>
    <mergeCell ref="C51:G51"/>
    <mergeCell ref="C53:G53"/>
    <mergeCell ref="C54:G54"/>
    <mergeCell ref="C55:G55"/>
    <mergeCell ref="C56:G56"/>
    <mergeCell ref="C57:G57"/>
    <mergeCell ref="C59:G59"/>
    <mergeCell ref="C62:G62"/>
    <mergeCell ref="C65:G65"/>
    <mergeCell ref="C47:G47"/>
    <mergeCell ref="C32:G32"/>
    <mergeCell ref="C33:G33"/>
    <mergeCell ref="C35:G35"/>
    <mergeCell ref="C37:G37"/>
    <mergeCell ref="C38:G38"/>
    <mergeCell ref="C39:G39"/>
    <mergeCell ref="C40:G40"/>
    <mergeCell ref="A1:G1"/>
    <mergeCell ref="C2:G2"/>
    <mergeCell ref="C3:G3"/>
    <mergeCell ref="C4:G4"/>
    <mergeCell ref="C10:G10"/>
    <mergeCell ref="C30:G30"/>
    <mergeCell ref="C41:G41"/>
    <mergeCell ref="C43:G43"/>
    <mergeCell ref="C45:G45"/>
    <mergeCell ref="C46:G46"/>
    <mergeCell ref="C31:G31"/>
    <mergeCell ref="C12:G12"/>
    <mergeCell ref="C14:G14"/>
    <mergeCell ref="C16:G16"/>
    <mergeCell ref="C27:G27"/>
    <mergeCell ref="C29:G29"/>
  </mergeCells>
  <pageMargins left="0.59055118110236204" right="0.196850393700787" top="0.78740157499999996" bottom="0.78740157499999996" header="0.3" footer="0.3"/>
  <pageSetup paperSize="9" scale="80" orientation="landscape" horizontalDpi="0" verticalDpi="0" r:id="rId1"/>
  <headerFooter>
    <oddFooter>&amp;RStránka &amp;P z &amp;N&amp;LZpracováno programem BUILDpower S,  © RTS, a.s.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D8" sqref="D8"/>
    </sheetView>
  </sheetViews>
  <sheetFormatPr defaultRowHeight="15"/>
  <cols>
    <col min="1" max="2" width="9.140625" style="197"/>
    <col min="3" max="3" width="60.42578125" style="197" customWidth="1"/>
    <col min="4" max="4" width="16.5703125" style="197" customWidth="1"/>
    <col min="5" max="16384" width="9.140625" style="197"/>
  </cols>
  <sheetData>
    <row r="1" spans="2:4" ht="18" customHeight="1">
      <c r="C1" s="217" t="s">
        <v>336</v>
      </c>
    </row>
    <row r="2" spans="2:4" ht="12.75" customHeight="1">
      <c r="C2" s="216" t="s">
        <v>335</v>
      </c>
      <c r="D2" s="213"/>
    </row>
    <row r="3" spans="2:4" ht="15.75" customHeight="1">
      <c r="C3" s="215"/>
      <c r="D3" s="213"/>
    </row>
    <row r="4" spans="2:4" ht="12.75" customHeight="1">
      <c r="C4" s="214" t="s">
        <v>334</v>
      </c>
      <c r="D4" s="213"/>
    </row>
    <row r="5" spans="2:4" ht="12.75" customHeight="1">
      <c r="C5" s="213" t="s">
        <v>333</v>
      </c>
      <c r="D5" s="213"/>
    </row>
    <row r="6" spans="2:4" ht="12.75" customHeight="1" thickBot="1">
      <c r="C6" s="214"/>
      <c r="D6" s="213"/>
    </row>
    <row r="7" spans="2:4" ht="13.5" customHeight="1" thickBot="1">
      <c r="B7" s="212" t="s">
        <v>332</v>
      </c>
      <c r="C7" s="211" t="s">
        <v>48</v>
      </c>
      <c r="D7" s="210" t="s">
        <v>46</v>
      </c>
    </row>
    <row r="8" spans="2:4" ht="12.75" customHeight="1">
      <c r="B8" s="209" t="s">
        <v>331</v>
      </c>
      <c r="C8" s="208" t="s">
        <v>330</v>
      </c>
      <c r="D8" s="207">
        <f>VZ102_Slepy_rozpocet!H45</f>
        <v>0</v>
      </c>
    </row>
    <row r="9" spans="2:4" ht="12.75" customHeight="1">
      <c r="B9" s="209" t="s">
        <v>329</v>
      </c>
      <c r="C9" s="208" t="s">
        <v>328</v>
      </c>
      <c r="D9" s="207">
        <f>VZ102_Slepy_rozpocet!H115</f>
        <v>0</v>
      </c>
    </row>
    <row r="10" spans="2:4" ht="12.75" customHeight="1">
      <c r="B10" s="209" t="s">
        <v>44</v>
      </c>
      <c r="C10" s="208" t="s">
        <v>327</v>
      </c>
      <c r="D10" s="207">
        <f>VZ102_Slepy_rozpocet!H158</f>
        <v>0</v>
      </c>
    </row>
    <row r="11" spans="2:4" ht="12.75" customHeight="1">
      <c r="B11" s="209" t="s">
        <v>326</v>
      </c>
      <c r="C11" s="208" t="s">
        <v>325</v>
      </c>
      <c r="D11" s="207">
        <f>VZ102_Slepy_rozpocet!H195</f>
        <v>0</v>
      </c>
    </row>
    <row r="12" spans="2:4" ht="12.75" customHeight="1">
      <c r="B12" s="209">
        <v>5</v>
      </c>
      <c r="C12" s="208" t="s">
        <v>324</v>
      </c>
      <c r="D12" s="207">
        <f>VZ102_Slepy_rozpocet!H229</f>
        <v>0</v>
      </c>
    </row>
    <row r="13" spans="2:4" ht="12.75" customHeight="1">
      <c r="B13" s="209">
        <v>6</v>
      </c>
      <c r="C13" s="208" t="s">
        <v>323</v>
      </c>
      <c r="D13" s="207">
        <f>VZ102_Slepy_rozpocet!H238</f>
        <v>0</v>
      </c>
    </row>
    <row r="14" spans="2:4" ht="12.75" customHeight="1">
      <c r="B14" s="209">
        <v>7</v>
      </c>
      <c r="C14" s="208" t="s">
        <v>322</v>
      </c>
      <c r="D14" s="207">
        <f>VZ102_Slepy_rozpocet!H241</f>
        <v>0</v>
      </c>
    </row>
    <row r="15" spans="2:4" ht="12.75" customHeight="1">
      <c r="B15" s="209">
        <v>8</v>
      </c>
      <c r="C15" s="208" t="s">
        <v>321</v>
      </c>
      <c r="D15" s="207">
        <f>VZ102_Slepy_rozpocet!H248</f>
        <v>0</v>
      </c>
    </row>
    <row r="16" spans="2:4" ht="13.5" customHeight="1" thickBot="1">
      <c r="B16" s="206"/>
      <c r="C16" s="205" t="s">
        <v>320</v>
      </c>
      <c r="D16" s="204">
        <f>SUM(D8:D15)</f>
        <v>0</v>
      </c>
    </row>
    <row r="17" spans="1:5" ht="12.75" customHeight="1">
      <c r="B17" s="198"/>
      <c r="C17" s="203"/>
      <c r="D17" s="202"/>
    </row>
    <row r="18" spans="1:5" ht="12.75" customHeight="1">
      <c r="B18" s="198"/>
      <c r="C18" s="198"/>
      <c r="D18" s="198"/>
    </row>
    <row r="19" spans="1:5" ht="12.75" customHeight="1">
      <c r="A19" s="198"/>
      <c r="B19" s="201"/>
      <c r="C19" s="198"/>
      <c r="D19" s="199"/>
      <c r="E19" s="198"/>
    </row>
    <row r="20" spans="1:5" ht="12.75" customHeight="1">
      <c r="A20" s="198"/>
      <c r="B20" s="201"/>
      <c r="C20" s="198"/>
      <c r="D20" s="199"/>
      <c r="E20" s="198"/>
    </row>
    <row r="21" spans="1:5" ht="12.75" customHeight="1">
      <c r="A21" s="198"/>
      <c r="B21" s="201"/>
      <c r="C21" s="201"/>
      <c r="D21" s="199"/>
      <c r="E21" s="198"/>
    </row>
    <row r="22" spans="1:5" ht="12.75" customHeight="1">
      <c r="A22" s="198"/>
      <c r="B22" s="201"/>
      <c r="C22" s="201"/>
      <c r="D22" s="199"/>
      <c r="E22" s="198"/>
    </row>
    <row r="23" spans="1:5" ht="12.75" customHeight="1">
      <c r="A23" s="198"/>
      <c r="B23" s="201"/>
      <c r="C23" s="201"/>
      <c r="D23" s="199"/>
      <c r="E23" s="198"/>
    </row>
    <row r="24" spans="1:5" ht="12.75" customHeight="1">
      <c r="A24" s="198"/>
      <c r="B24" s="201"/>
      <c r="C24" s="201"/>
      <c r="D24" s="199"/>
      <c r="E24" s="198"/>
    </row>
    <row r="25" spans="1:5" ht="12.75" customHeight="1">
      <c r="A25" s="198"/>
      <c r="B25" s="201"/>
      <c r="C25" s="201"/>
      <c r="D25" s="199"/>
      <c r="E25" s="198"/>
    </row>
    <row r="26" spans="1:5" ht="12.75" customHeight="1">
      <c r="A26" s="198"/>
      <c r="B26" s="201"/>
      <c r="C26" s="201"/>
      <c r="D26" s="199"/>
      <c r="E26" s="198"/>
    </row>
    <row r="27" spans="1:5" ht="12.75" customHeight="1">
      <c r="A27" s="198"/>
      <c r="B27" s="201"/>
      <c r="C27" s="201"/>
      <c r="D27" s="199"/>
      <c r="E27" s="198"/>
    </row>
    <row r="28" spans="1:5" ht="12.75" customHeight="1">
      <c r="A28" s="198"/>
      <c r="B28" s="201"/>
      <c r="C28" s="201"/>
      <c r="D28" s="199"/>
      <c r="E28" s="198"/>
    </row>
    <row r="29" spans="1:5" ht="12.75" customHeight="1">
      <c r="A29" s="198"/>
      <c r="B29" s="201"/>
      <c r="C29" s="201"/>
      <c r="D29" s="199"/>
      <c r="E29" s="198"/>
    </row>
    <row r="30" spans="1:5" ht="12.75" customHeight="1">
      <c r="A30" s="198"/>
      <c r="B30" s="201"/>
      <c r="C30" s="201"/>
      <c r="D30" s="199"/>
      <c r="E30" s="198"/>
    </row>
    <row r="31" spans="1:5" ht="12.75" customHeight="1">
      <c r="A31" s="198"/>
      <c r="B31" s="201"/>
      <c r="C31" s="201"/>
      <c r="D31" s="199"/>
      <c r="E31" s="198"/>
    </row>
    <row r="32" spans="1:5" ht="12.75" customHeight="1">
      <c r="A32" s="198"/>
      <c r="B32" s="201"/>
      <c r="C32" s="201"/>
      <c r="D32" s="199"/>
      <c r="E32" s="198"/>
    </row>
    <row r="33" spans="1:5" ht="12.75" customHeight="1">
      <c r="A33" s="198"/>
      <c r="B33" s="201"/>
      <c r="C33" s="201"/>
      <c r="D33" s="199"/>
      <c r="E33" s="198"/>
    </row>
    <row r="34" spans="1:5" ht="12.75" customHeight="1">
      <c r="A34" s="198"/>
      <c r="B34" s="201"/>
      <c r="C34" s="201"/>
      <c r="D34" s="199"/>
      <c r="E34" s="198"/>
    </row>
    <row r="35" spans="1:5" ht="12.75" customHeight="1">
      <c r="A35" s="198"/>
      <c r="B35" s="201"/>
      <c r="C35" s="201"/>
      <c r="D35" s="199"/>
      <c r="E35" s="198"/>
    </row>
    <row r="36" spans="1:5" ht="12.75" customHeight="1">
      <c r="A36" s="198"/>
      <c r="B36" s="201"/>
      <c r="C36" s="201"/>
      <c r="D36" s="199"/>
      <c r="E36" s="198"/>
    </row>
    <row r="37" spans="1:5" ht="12.75" customHeight="1">
      <c r="A37" s="198"/>
      <c r="B37" s="201"/>
      <c r="C37" s="201"/>
      <c r="D37" s="199"/>
      <c r="E37" s="198"/>
    </row>
    <row r="38" spans="1:5" ht="12.75" customHeight="1">
      <c r="A38" s="198"/>
      <c r="B38" s="201"/>
      <c r="C38" s="201"/>
      <c r="D38" s="199"/>
      <c r="E38" s="198"/>
    </row>
    <row r="39" spans="1:5" ht="12.75" customHeight="1">
      <c r="A39" s="198"/>
      <c r="B39" s="201"/>
      <c r="C39" s="200"/>
      <c r="D39" s="199"/>
      <c r="E39" s="198"/>
    </row>
    <row r="40" spans="1:5" ht="12.75" customHeight="1"/>
    <row r="41" spans="1:5" ht="12.75" customHeight="1"/>
  </sheetData>
  <pageMargins left="0.31496062992125984" right="0.31496062992125984" top="0.78740157480314965" bottom="0.78740157480314965" header="0.31496062992125984" footer="0.31496062992125984"/>
  <pageSetup paperSize="0" orientation="portrait" r:id="rId1"/>
  <headerFooter>
    <oddFooter>&amp;CStrana
1 z 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8"/>
  <sheetViews>
    <sheetView view="pageBreakPreview" zoomScaleSheetLayoutView="100" workbookViewId="0">
      <selection activeCell="G44" sqref="G44"/>
    </sheetView>
  </sheetViews>
  <sheetFormatPr defaultRowHeight="15"/>
  <cols>
    <col min="1" max="1" width="12.28515625" style="197" customWidth="1"/>
    <col min="2" max="2" width="50.7109375" style="197" customWidth="1"/>
    <col min="3" max="3" width="9.42578125" style="197" customWidth="1"/>
    <col min="4" max="4" width="8.5703125" style="197" customWidth="1"/>
    <col min="5" max="5" width="4.28515625" style="197" customWidth="1"/>
    <col min="6" max="6" width="6.42578125" style="197" customWidth="1"/>
    <col min="7" max="8" width="10.7109375" style="197" customWidth="1"/>
    <col min="9" max="16384" width="9.140625" style="197"/>
  </cols>
  <sheetData>
    <row r="1" spans="1:8" ht="30.75" thickBot="1">
      <c r="A1" s="259" t="s">
        <v>332</v>
      </c>
      <c r="B1" s="260" t="s">
        <v>590</v>
      </c>
      <c r="C1" s="259" t="s">
        <v>589</v>
      </c>
      <c r="D1" s="258" t="s">
        <v>588</v>
      </c>
      <c r="E1" s="259" t="s">
        <v>309</v>
      </c>
      <c r="F1" s="259" t="s">
        <v>587</v>
      </c>
      <c r="G1" s="258" t="s">
        <v>586</v>
      </c>
      <c r="H1" s="258" t="s">
        <v>585</v>
      </c>
    </row>
    <row r="2" spans="1:8" ht="18.75">
      <c r="A2" s="482" t="s">
        <v>584</v>
      </c>
      <c r="B2" s="483"/>
      <c r="C2" s="483"/>
      <c r="D2" s="483"/>
      <c r="E2" s="483"/>
      <c r="F2" s="483"/>
      <c r="G2" s="478"/>
      <c r="H2" s="479"/>
    </row>
    <row r="3" spans="1:8">
      <c r="A3" s="234"/>
      <c r="B3" s="245" t="s">
        <v>583</v>
      </c>
      <c r="C3" s="228"/>
      <c r="D3" s="228"/>
      <c r="E3" s="225"/>
      <c r="F3" s="235"/>
      <c r="G3" s="225"/>
      <c r="H3" s="257"/>
    </row>
    <row r="4" spans="1:8" ht="285">
      <c r="A4" s="255" t="s">
        <v>582</v>
      </c>
      <c r="B4" s="243" t="s">
        <v>543</v>
      </c>
      <c r="C4" s="225"/>
      <c r="D4" s="228" t="s">
        <v>393</v>
      </c>
      <c r="E4" s="225" t="s">
        <v>337</v>
      </c>
      <c r="F4" s="235">
        <v>4</v>
      </c>
      <c r="G4" s="225"/>
      <c r="H4" s="224">
        <f t="shared" ref="H4:H12" si="0">F4*G4</f>
        <v>0</v>
      </c>
    </row>
    <row r="5" spans="1:8">
      <c r="A5" s="255"/>
      <c r="B5" s="239" t="s">
        <v>540</v>
      </c>
      <c r="C5" s="225"/>
      <c r="D5" s="228"/>
      <c r="E5" s="225" t="s">
        <v>337</v>
      </c>
      <c r="F5" s="235">
        <v>4</v>
      </c>
      <c r="G5" s="225"/>
      <c r="H5" s="224">
        <f t="shared" si="0"/>
        <v>0</v>
      </c>
    </row>
    <row r="6" spans="1:8" ht="75">
      <c r="A6" s="230" t="s">
        <v>581</v>
      </c>
      <c r="B6" s="239" t="s">
        <v>535</v>
      </c>
      <c r="C6" s="248"/>
      <c r="D6" s="228" t="s">
        <v>352</v>
      </c>
      <c r="E6" s="225" t="s">
        <v>337</v>
      </c>
      <c r="F6" s="235">
        <v>4</v>
      </c>
      <c r="G6" s="225"/>
      <c r="H6" s="224">
        <f t="shared" si="0"/>
        <v>0</v>
      </c>
    </row>
    <row r="7" spans="1:8">
      <c r="A7" s="230"/>
      <c r="B7" s="239" t="s">
        <v>580</v>
      </c>
      <c r="C7" s="248"/>
      <c r="D7" s="228"/>
      <c r="E7" s="225" t="s">
        <v>337</v>
      </c>
      <c r="F7" s="235">
        <v>4</v>
      </c>
      <c r="G7" s="225"/>
      <c r="H7" s="224">
        <f t="shared" si="0"/>
        <v>0</v>
      </c>
    </row>
    <row r="8" spans="1:8" ht="120">
      <c r="A8" s="255" t="s">
        <v>579</v>
      </c>
      <c r="B8" s="239" t="s">
        <v>533</v>
      </c>
      <c r="C8" s="248"/>
      <c r="D8" s="228" t="s">
        <v>352</v>
      </c>
      <c r="E8" s="225" t="s">
        <v>337</v>
      </c>
      <c r="F8" s="235">
        <v>4</v>
      </c>
      <c r="G8" s="225"/>
      <c r="H8" s="224">
        <f t="shared" si="0"/>
        <v>0</v>
      </c>
    </row>
    <row r="9" spans="1:8" ht="15" customHeight="1">
      <c r="A9" s="230" t="s">
        <v>578</v>
      </c>
      <c r="B9" s="239" t="s">
        <v>531</v>
      </c>
      <c r="C9" s="225"/>
      <c r="D9" s="228" t="s">
        <v>352</v>
      </c>
      <c r="E9" s="225" t="s">
        <v>337</v>
      </c>
      <c r="F9" s="235">
        <v>4</v>
      </c>
      <c r="G9" s="225"/>
      <c r="H9" s="224">
        <f t="shared" si="0"/>
        <v>0</v>
      </c>
    </row>
    <row r="10" spans="1:8">
      <c r="A10" s="234"/>
      <c r="B10" s="239" t="s">
        <v>530</v>
      </c>
      <c r="C10" s="225"/>
      <c r="D10" s="228"/>
      <c r="E10" s="225" t="s">
        <v>348</v>
      </c>
      <c r="F10" s="235">
        <v>4</v>
      </c>
      <c r="G10" s="225"/>
      <c r="H10" s="224">
        <f t="shared" si="0"/>
        <v>0</v>
      </c>
    </row>
    <row r="11" spans="1:8" ht="30">
      <c r="A11" s="230" t="s">
        <v>577</v>
      </c>
      <c r="B11" s="239" t="s">
        <v>512</v>
      </c>
      <c r="C11" s="248"/>
      <c r="D11" s="228" t="s">
        <v>352</v>
      </c>
      <c r="E11" s="225" t="s">
        <v>337</v>
      </c>
      <c r="F11" s="235">
        <v>16</v>
      </c>
      <c r="G11" s="225"/>
      <c r="H11" s="224">
        <f t="shared" si="0"/>
        <v>0</v>
      </c>
    </row>
    <row r="12" spans="1:8">
      <c r="A12" s="234"/>
      <c r="B12" s="239" t="s">
        <v>304</v>
      </c>
      <c r="C12" s="225"/>
      <c r="D12" s="228"/>
      <c r="E12" s="225" t="s">
        <v>337</v>
      </c>
      <c r="F12" s="235">
        <v>16</v>
      </c>
      <c r="G12" s="225"/>
      <c r="H12" s="224">
        <f t="shared" si="0"/>
        <v>0</v>
      </c>
    </row>
    <row r="13" spans="1:8">
      <c r="A13" s="230" t="s">
        <v>576</v>
      </c>
      <c r="B13" s="256" t="s">
        <v>575</v>
      </c>
      <c r="C13" s="225" t="s">
        <v>399</v>
      </c>
      <c r="D13" s="228"/>
      <c r="E13" s="225"/>
      <c r="F13" s="235"/>
      <c r="G13" s="238"/>
      <c r="H13" s="237"/>
    </row>
    <row r="14" spans="1:8">
      <c r="A14" s="234"/>
      <c r="B14" s="239" t="s">
        <v>572</v>
      </c>
      <c r="C14" s="225"/>
      <c r="D14" s="228"/>
      <c r="E14" s="225" t="s">
        <v>337</v>
      </c>
      <c r="F14" s="235">
        <v>4</v>
      </c>
      <c r="G14" s="225"/>
      <c r="H14" s="224">
        <f>F14*G14</f>
        <v>0</v>
      </c>
    </row>
    <row r="15" spans="1:8">
      <c r="A15" s="230" t="s">
        <v>574</v>
      </c>
      <c r="B15" s="256" t="s">
        <v>573</v>
      </c>
      <c r="C15" s="225" t="s">
        <v>399</v>
      </c>
      <c r="D15" s="228"/>
      <c r="E15" s="225"/>
      <c r="F15" s="235"/>
      <c r="G15" s="238"/>
      <c r="H15" s="237"/>
    </row>
    <row r="16" spans="1:8">
      <c r="A16" s="234"/>
      <c r="B16" s="239" t="s">
        <v>572</v>
      </c>
      <c r="C16" s="225"/>
      <c r="D16" s="228"/>
      <c r="E16" s="225" t="s">
        <v>337</v>
      </c>
      <c r="F16" s="235">
        <v>20</v>
      </c>
      <c r="G16" s="225"/>
      <c r="H16" s="224">
        <f>F16*G16</f>
        <v>0</v>
      </c>
    </row>
    <row r="17" spans="1:8" ht="30">
      <c r="A17" s="234"/>
      <c r="B17" s="239" t="s">
        <v>449</v>
      </c>
      <c r="C17" s="225"/>
      <c r="D17" s="228"/>
      <c r="E17" s="225"/>
      <c r="F17" s="235"/>
      <c r="G17" s="238"/>
      <c r="H17" s="237"/>
    </row>
    <row r="18" spans="1:8">
      <c r="A18" s="230" t="s">
        <v>571</v>
      </c>
      <c r="B18" s="239" t="s">
        <v>570</v>
      </c>
      <c r="C18" s="225"/>
      <c r="D18" s="228" t="s">
        <v>352</v>
      </c>
      <c r="E18" s="225" t="s">
        <v>358</v>
      </c>
      <c r="F18" s="235">
        <v>50</v>
      </c>
      <c r="G18" s="225"/>
      <c r="H18" s="224">
        <f>F18*G18</f>
        <v>0</v>
      </c>
    </row>
    <row r="19" spans="1:8" ht="30">
      <c r="A19" s="234"/>
      <c r="B19" s="239" t="s">
        <v>442</v>
      </c>
      <c r="C19" s="225"/>
      <c r="D19" s="228"/>
      <c r="E19" s="225"/>
      <c r="F19" s="235"/>
      <c r="G19" s="238"/>
      <c r="H19" s="237"/>
    </row>
    <row r="20" spans="1:8">
      <c r="A20" s="230" t="s">
        <v>569</v>
      </c>
      <c r="B20" s="239" t="s">
        <v>568</v>
      </c>
      <c r="C20" s="225"/>
      <c r="D20" s="228" t="s">
        <v>352</v>
      </c>
      <c r="E20" s="225" t="s">
        <v>358</v>
      </c>
      <c r="F20" s="235">
        <v>17</v>
      </c>
      <c r="G20" s="225"/>
      <c r="H20" s="224">
        <f>F20*G20</f>
        <v>0</v>
      </c>
    </row>
    <row r="21" spans="1:8">
      <c r="A21" s="230" t="s">
        <v>567</v>
      </c>
      <c r="B21" s="239" t="s">
        <v>566</v>
      </c>
      <c r="C21" s="225"/>
      <c r="D21" s="228" t="s">
        <v>352</v>
      </c>
      <c r="E21" s="225" t="s">
        <v>358</v>
      </c>
      <c r="F21" s="235">
        <v>2</v>
      </c>
      <c r="G21" s="225"/>
      <c r="H21" s="224">
        <f>F21*G21</f>
        <v>0</v>
      </c>
    </row>
    <row r="22" spans="1:8">
      <c r="A22" s="230" t="s">
        <v>565</v>
      </c>
      <c r="B22" s="239" t="s">
        <v>564</v>
      </c>
      <c r="C22" s="225"/>
      <c r="D22" s="228" t="s">
        <v>352</v>
      </c>
      <c r="E22" s="225" t="s">
        <v>337</v>
      </c>
      <c r="F22" s="235">
        <v>3</v>
      </c>
      <c r="G22" s="225"/>
      <c r="H22" s="224">
        <f>F22*G22</f>
        <v>0</v>
      </c>
    </row>
    <row r="23" spans="1:8">
      <c r="A23" s="234"/>
      <c r="B23" s="239" t="s">
        <v>563</v>
      </c>
      <c r="C23" s="225"/>
      <c r="D23" s="228"/>
      <c r="E23" s="225"/>
      <c r="F23" s="235"/>
      <c r="G23" s="225"/>
      <c r="H23" s="224"/>
    </row>
    <row r="24" spans="1:8">
      <c r="A24" s="230"/>
      <c r="B24" s="239" t="s">
        <v>562</v>
      </c>
      <c r="C24" s="225"/>
      <c r="D24" s="228"/>
      <c r="E24" s="225" t="s">
        <v>358</v>
      </c>
      <c r="F24" s="235">
        <v>12</v>
      </c>
      <c r="G24" s="225"/>
      <c r="H24" s="224">
        <f t="shared" ref="H24:H31" si="1">F24*G24</f>
        <v>0</v>
      </c>
    </row>
    <row r="25" spans="1:8">
      <c r="A25" s="230"/>
      <c r="B25" s="239" t="s">
        <v>561</v>
      </c>
      <c r="C25" s="225"/>
      <c r="D25" s="228"/>
      <c r="E25" s="225" t="s">
        <v>358</v>
      </c>
      <c r="F25" s="235">
        <v>95</v>
      </c>
      <c r="G25" s="225"/>
      <c r="H25" s="224">
        <f t="shared" si="1"/>
        <v>0</v>
      </c>
    </row>
    <row r="26" spans="1:8">
      <c r="A26" s="230"/>
      <c r="B26" s="239" t="s">
        <v>560</v>
      </c>
      <c r="C26" s="225"/>
      <c r="D26" s="228"/>
      <c r="E26" s="225" t="s">
        <v>358</v>
      </c>
      <c r="F26" s="235">
        <v>2</v>
      </c>
      <c r="G26" s="225"/>
      <c r="H26" s="224">
        <f t="shared" si="1"/>
        <v>0</v>
      </c>
    </row>
    <row r="27" spans="1:8">
      <c r="A27" s="230"/>
      <c r="B27" s="239" t="s">
        <v>559</v>
      </c>
      <c r="C27" s="225"/>
      <c r="D27" s="228"/>
      <c r="E27" s="225" t="s">
        <v>358</v>
      </c>
      <c r="F27" s="235">
        <v>9</v>
      </c>
      <c r="G27" s="225"/>
      <c r="H27" s="224">
        <f t="shared" si="1"/>
        <v>0</v>
      </c>
    </row>
    <row r="28" spans="1:8">
      <c r="A28" s="230"/>
      <c r="B28" s="239" t="s">
        <v>558</v>
      </c>
      <c r="C28" s="225"/>
      <c r="D28" s="228"/>
      <c r="E28" s="225" t="s">
        <v>358</v>
      </c>
      <c r="F28" s="235">
        <v>17</v>
      </c>
      <c r="G28" s="225"/>
      <c r="H28" s="224">
        <f t="shared" si="1"/>
        <v>0</v>
      </c>
    </row>
    <row r="29" spans="1:8">
      <c r="A29" s="230"/>
      <c r="B29" s="239" t="s">
        <v>557</v>
      </c>
      <c r="C29" s="225"/>
      <c r="D29" s="228"/>
      <c r="E29" s="225" t="s">
        <v>358</v>
      </c>
      <c r="F29" s="235">
        <v>2</v>
      </c>
      <c r="G29" s="225"/>
      <c r="H29" s="224">
        <f t="shared" si="1"/>
        <v>0</v>
      </c>
    </row>
    <row r="30" spans="1:8" ht="30">
      <c r="A30" s="230" t="s">
        <v>556</v>
      </c>
      <c r="B30" s="239" t="s">
        <v>489</v>
      </c>
      <c r="C30" s="225"/>
      <c r="D30" s="228" t="s">
        <v>432</v>
      </c>
      <c r="E30" s="225" t="s">
        <v>136</v>
      </c>
      <c r="F30" s="235">
        <v>95</v>
      </c>
      <c r="G30" s="225"/>
      <c r="H30" s="224">
        <f t="shared" si="1"/>
        <v>0</v>
      </c>
    </row>
    <row r="31" spans="1:8">
      <c r="A31" s="230"/>
      <c r="B31" s="239" t="s">
        <v>431</v>
      </c>
      <c r="C31" s="225"/>
      <c r="D31" s="228"/>
      <c r="E31" s="225" t="s">
        <v>136</v>
      </c>
      <c r="F31" s="235">
        <v>95</v>
      </c>
      <c r="G31" s="225"/>
      <c r="H31" s="224">
        <f t="shared" si="1"/>
        <v>0</v>
      </c>
    </row>
    <row r="32" spans="1:8" ht="15" customHeight="1">
      <c r="A32" s="230" t="s">
        <v>555</v>
      </c>
      <c r="B32" s="239" t="s">
        <v>487</v>
      </c>
      <c r="C32" s="225"/>
      <c r="D32" s="228" t="s">
        <v>352</v>
      </c>
      <c r="E32" s="225"/>
      <c r="F32" s="235"/>
      <c r="G32" s="225"/>
      <c r="H32" s="224"/>
    </row>
    <row r="33" spans="1:8">
      <c r="A33" s="230"/>
      <c r="B33" s="239" t="s">
        <v>554</v>
      </c>
      <c r="C33" s="225"/>
      <c r="D33" s="228"/>
      <c r="E33" s="225" t="s">
        <v>337</v>
      </c>
      <c r="F33" s="235">
        <v>4</v>
      </c>
      <c r="G33" s="225"/>
      <c r="H33" s="224">
        <f t="shared" ref="H33:H39" si="2">F33*G33</f>
        <v>0</v>
      </c>
    </row>
    <row r="34" spans="1:8">
      <c r="A34" s="230"/>
      <c r="B34" s="239" t="s">
        <v>485</v>
      </c>
      <c r="C34" s="225"/>
      <c r="D34" s="228"/>
      <c r="E34" s="225" t="s">
        <v>337</v>
      </c>
      <c r="F34" s="235">
        <v>4</v>
      </c>
      <c r="G34" s="225"/>
      <c r="H34" s="224">
        <f t="shared" si="2"/>
        <v>0</v>
      </c>
    </row>
    <row r="35" spans="1:8">
      <c r="A35" s="230"/>
      <c r="B35" s="239" t="s">
        <v>553</v>
      </c>
      <c r="C35" s="225"/>
      <c r="D35" s="228"/>
      <c r="E35" s="225" t="s">
        <v>337</v>
      </c>
      <c r="F35" s="235">
        <v>4</v>
      </c>
      <c r="G35" s="225"/>
      <c r="H35" s="224">
        <f t="shared" si="2"/>
        <v>0</v>
      </c>
    </row>
    <row r="36" spans="1:8">
      <c r="A36" s="230"/>
      <c r="B36" s="239" t="s">
        <v>480</v>
      </c>
      <c r="C36" s="225"/>
      <c r="D36" s="228"/>
      <c r="E36" s="225" t="s">
        <v>337</v>
      </c>
      <c r="F36" s="235">
        <v>8</v>
      </c>
      <c r="G36" s="225"/>
      <c r="H36" s="224">
        <f t="shared" si="2"/>
        <v>0</v>
      </c>
    </row>
    <row r="37" spans="1:8">
      <c r="A37" s="230"/>
      <c r="B37" s="239" t="s">
        <v>428</v>
      </c>
      <c r="C37" s="225"/>
      <c r="D37" s="228"/>
      <c r="E37" s="225" t="s">
        <v>136</v>
      </c>
      <c r="F37" s="235">
        <v>40</v>
      </c>
      <c r="G37" s="225"/>
      <c r="H37" s="224">
        <f t="shared" si="2"/>
        <v>0</v>
      </c>
    </row>
    <row r="38" spans="1:8">
      <c r="A38" s="230"/>
      <c r="B38" s="239" t="s">
        <v>427</v>
      </c>
      <c r="C38" s="225"/>
      <c r="D38" s="228"/>
      <c r="E38" s="225" t="s">
        <v>136</v>
      </c>
      <c r="F38" s="235">
        <v>10</v>
      </c>
      <c r="G38" s="225"/>
      <c r="H38" s="224">
        <f t="shared" si="2"/>
        <v>0</v>
      </c>
    </row>
    <row r="39" spans="1:8">
      <c r="A39" s="230"/>
      <c r="B39" s="239" t="s">
        <v>478</v>
      </c>
      <c r="C39" s="225"/>
      <c r="D39" s="228"/>
      <c r="E39" s="225" t="s">
        <v>358</v>
      </c>
      <c r="F39" s="235">
        <v>10</v>
      </c>
      <c r="G39" s="225"/>
      <c r="H39" s="224">
        <f t="shared" si="2"/>
        <v>0</v>
      </c>
    </row>
    <row r="40" spans="1:8" ht="30">
      <c r="A40" s="230" t="s">
        <v>552</v>
      </c>
      <c r="B40" s="239" t="s">
        <v>551</v>
      </c>
      <c r="C40" s="225"/>
      <c r="D40" s="228" t="s">
        <v>352</v>
      </c>
      <c r="E40" s="225"/>
      <c r="F40" s="235"/>
      <c r="G40" s="225"/>
      <c r="H40" s="224"/>
    </row>
    <row r="41" spans="1:8" ht="30">
      <c r="A41" s="230"/>
      <c r="B41" s="239" t="s">
        <v>550</v>
      </c>
      <c r="C41" s="225"/>
      <c r="D41" s="228"/>
      <c r="E41" s="225" t="s">
        <v>358</v>
      </c>
      <c r="F41" s="235">
        <v>12</v>
      </c>
      <c r="G41" s="225"/>
      <c r="H41" s="224">
        <f>F41*G41</f>
        <v>0</v>
      </c>
    </row>
    <row r="42" spans="1:8" ht="30">
      <c r="A42" s="230"/>
      <c r="B42" s="239" t="s">
        <v>549</v>
      </c>
      <c r="C42" s="225"/>
      <c r="D42" s="228"/>
      <c r="E42" s="225" t="s">
        <v>358</v>
      </c>
      <c r="F42" s="235">
        <v>51</v>
      </c>
      <c r="G42" s="225"/>
      <c r="H42" s="224">
        <f>F42*G42</f>
        <v>0</v>
      </c>
    </row>
    <row r="43" spans="1:8" ht="30">
      <c r="A43" s="230"/>
      <c r="B43" s="239" t="s">
        <v>548</v>
      </c>
      <c r="C43" s="225"/>
      <c r="D43" s="228"/>
      <c r="E43" s="225" t="s">
        <v>358</v>
      </c>
      <c r="F43" s="235">
        <v>9</v>
      </c>
      <c r="G43" s="225"/>
      <c r="H43" s="224">
        <f>F43*G43</f>
        <v>0</v>
      </c>
    </row>
    <row r="44" spans="1:8" ht="30">
      <c r="A44" s="230"/>
      <c r="B44" s="239" t="s">
        <v>547</v>
      </c>
      <c r="C44" s="225"/>
      <c r="D44" s="228"/>
      <c r="E44" s="225" t="s">
        <v>358</v>
      </c>
      <c r="F44" s="235">
        <v>2</v>
      </c>
      <c r="G44" s="225"/>
      <c r="H44" s="224">
        <f>F44*G44</f>
        <v>0</v>
      </c>
    </row>
    <row r="45" spans="1:8" ht="19.5" customHeight="1" thickBot="1">
      <c r="A45" s="223"/>
      <c r="B45" s="222" t="s">
        <v>46</v>
      </c>
      <c r="C45" s="221"/>
      <c r="D45" s="221"/>
      <c r="E45" s="221"/>
      <c r="F45" s="220"/>
      <c r="G45" s="219"/>
      <c r="H45" s="218">
        <f>SUM(H3:H44)</f>
        <v>0</v>
      </c>
    </row>
    <row r="46" spans="1:8" ht="18.75">
      <c r="A46" s="482" t="s">
        <v>546</v>
      </c>
      <c r="B46" s="483"/>
      <c r="C46" s="483"/>
      <c r="D46" s="483"/>
      <c r="E46" s="483"/>
      <c r="F46" s="483"/>
      <c r="G46" s="232"/>
      <c r="H46" s="231"/>
    </row>
    <row r="47" spans="1:8">
      <c r="A47" s="234"/>
      <c r="B47" s="245" t="s">
        <v>545</v>
      </c>
      <c r="C47" s="228"/>
      <c r="D47" s="228"/>
      <c r="E47" s="225"/>
      <c r="F47" s="235"/>
      <c r="G47" s="238"/>
      <c r="H47" s="237"/>
    </row>
    <row r="48" spans="1:8" ht="285">
      <c r="A48" s="255" t="s">
        <v>544</v>
      </c>
      <c r="B48" s="243" t="s">
        <v>543</v>
      </c>
      <c r="C48" s="225"/>
      <c r="D48" s="228" t="s">
        <v>393</v>
      </c>
      <c r="E48" s="225" t="s">
        <v>337</v>
      </c>
      <c r="F48" s="235">
        <v>1</v>
      </c>
      <c r="G48" s="225"/>
      <c r="H48" s="224">
        <f t="shared" ref="H48:H81" si="3">F48*G48</f>
        <v>0</v>
      </c>
    </row>
    <row r="49" spans="1:8">
      <c r="A49" s="250" t="s">
        <v>542</v>
      </c>
      <c r="B49" s="239" t="s">
        <v>541</v>
      </c>
      <c r="C49" s="225"/>
      <c r="D49" s="228" t="s">
        <v>352</v>
      </c>
      <c r="E49" s="225" t="s">
        <v>337</v>
      </c>
      <c r="F49" s="235">
        <v>1</v>
      </c>
      <c r="G49" s="225"/>
      <c r="H49" s="224">
        <f t="shared" si="3"/>
        <v>0</v>
      </c>
    </row>
    <row r="50" spans="1:8">
      <c r="A50" s="250"/>
      <c r="B50" s="239" t="s">
        <v>540</v>
      </c>
      <c r="C50" s="225"/>
      <c r="D50" s="228"/>
      <c r="E50" s="225" t="s">
        <v>337</v>
      </c>
      <c r="F50" s="235">
        <v>1</v>
      </c>
      <c r="G50" s="225"/>
      <c r="H50" s="224">
        <f t="shared" si="3"/>
        <v>0</v>
      </c>
    </row>
    <row r="51" spans="1:8" ht="75">
      <c r="A51" s="230" t="s">
        <v>539</v>
      </c>
      <c r="B51" s="239" t="s">
        <v>465</v>
      </c>
      <c r="C51" s="225"/>
      <c r="D51" s="228" t="s">
        <v>352</v>
      </c>
      <c r="E51" s="225" t="s">
        <v>337</v>
      </c>
      <c r="F51" s="235">
        <v>18</v>
      </c>
      <c r="G51" s="225"/>
      <c r="H51" s="224">
        <f t="shared" si="3"/>
        <v>0</v>
      </c>
    </row>
    <row r="52" spans="1:8">
      <c r="A52" s="230"/>
      <c r="B52" s="239" t="s">
        <v>304</v>
      </c>
      <c r="C52" s="225"/>
      <c r="D52" s="228"/>
      <c r="E52" s="225" t="s">
        <v>337</v>
      </c>
      <c r="F52" s="235">
        <v>18</v>
      </c>
      <c r="G52" s="225"/>
      <c r="H52" s="224">
        <f t="shared" si="3"/>
        <v>0</v>
      </c>
    </row>
    <row r="53" spans="1:8" ht="60">
      <c r="A53" s="230" t="s">
        <v>538</v>
      </c>
      <c r="B53" s="239" t="s">
        <v>537</v>
      </c>
      <c r="C53" s="225"/>
      <c r="D53" s="228" t="s">
        <v>352</v>
      </c>
      <c r="E53" s="225" t="s">
        <v>337</v>
      </c>
      <c r="F53" s="235">
        <v>1</v>
      </c>
      <c r="G53" s="225"/>
      <c r="H53" s="224">
        <f t="shared" si="3"/>
        <v>0</v>
      </c>
    </row>
    <row r="54" spans="1:8">
      <c r="A54" s="230"/>
      <c r="B54" s="239" t="s">
        <v>304</v>
      </c>
      <c r="C54" s="225"/>
      <c r="D54" s="228"/>
      <c r="E54" s="225" t="s">
        <v>337</v>
      </c>
      <c r="F54" s="235">
        <v>1</v>
      </c>
      <c r="G54" s="225"/>
      <c r="H54" s="224">
        <f t="shared" si="3"/>
        <v>0</v>
      </c>
    </row>
    <row r="55" spans="1:8" ht="80.099999999999994" customHeight="1">
      <c r="A55" s="230" t="s">
        <v>536</v>
      </c>
      <c r="B55" s="239" t="s">
        <v>535</v>
      </c>
      <c r="C55" s="248"/>
      <c r="D55" s="228" t="s">
        <v>352</v>
      </c>
      <c r="E55" s="225" t="s">
        <v>337</v>
      </c>
      <c r="F55" s="235">
        <v>1</v>
      </c>
      <c r="G55" s="225"/>
      <c r="H55" s="224">
        <f t="shared" si="3"/>
        <v>0</v>
      </c>
    </row>
    <row r="56" spans="1:8">
      <c r="A56" s="230"/>
      <c r="B56" s="239"/>
      <c r="C56" s="225"/>
      <c r="D56" s="228"/>
      <c r="E56" s="225"/>
      <c r="F56" s="235"/>
      <c r="G56" s="225"/>
      <c r="H56" s="224">
        <f t="shared" si="3"/>
        <v>0</v>
      </c>
    </row>
    <row r="57" spans="1:8" ht="120">
      <c r="A57" s="255" t="s">
        <v>534</v>
      </c>
      <c r="B57" s="239" t="s">
        <v>533</v>
      </c>
      <c r="C57" s="248"/>
      <c r="D57" s="228" t="s">
        <v>352</v>
      </c>
      <c r="E57" s="225" t="s">
        <v>337</v>
      </c>
      <c r="F57" s="235">
        <v>1</v>
      </c>
      <c r="G57" s="225"/>
      <c r="H57" s="224">
        <f t="shared" si="3"/>
        <v>0</v>
      </c>
    </row>
    <row r="58" spans="1:8" ht="30">
      <c r="A58" s="254" t="s">
        <v>532</v>
      </c>
      <c r="B58" s="239" t="s">
        <v>531</v>
      </c>
      <c r="C58" s="225"/>
      <c r="D58" s="228" t="s">
        <v>352</v>
      </c>
      <c r="E58" s="225" t="s">
        <v>337</v>
      </c>
      <c r="F58" s="235">
        <v>1</v>
      </c>
      <c r="G58" s="225"/>
      <c r="H58" s="224">
        <f t="shared" si="3"/>
        <v>0</v>
      </c>
    </row>
    <row r="59" spans="1:8">
      <c r="A59" s="254"/>
      <c r="B59" s="239" t="s">
        <v>530</v>
      </c>
      <c r="C59" s="225"/>
      <c r="D59" s="228"/>
      <c r="E59" s="225" t="s">
        <v>348</v>
      </c>
      <c r="F59" s="235">
        <v>1</v>
      </c>
      <c r="G59" s="225"/>
      <c r="H59" s="224">
        <f t="shared" si="3"/>
        <v>0</v>
      </c>
    </row>
    <row r="60" spans="1:8" ht="75">
      <c r="A60" s="230" t="s">
        <v>529</v>
      </c>
      <c r="B60" s="239" t="s">
        <v>528</v>
      </c>
      <c r="C60" s="225"/>
      <c r="D60" s="228" t="s">
        <v>352</v>
      </c>
      <c r="E60" s="225" t="s">
        <v>337</v>
      </c>
      <c r="F60" s="235">
        <v>1</v>
      </c>
      <c r="G60" s="225"/>
      <c r="H60" s="224">
        <f t="shared" si="3"/>
        <v>0</v>
      </c>
    </row>
    <row r="61" spans="1:8">
      <c r="A61" s="230"/>
      <c r="B61" s="239" t="s">
        <v>304</v>
      </c>
      <c r="C61" s="225"/>
      <c r="D61" s="228"/>
      <c r="E61" s="225" t="s">
        <v>337</v>
      </c>
      <c r="F61" s="235">
        <v>1</v>
      </c>
      <c r="G61" s="225"/>
      <c r="H61" s="224">
        <f t="shared" si="3"/>
        <v>0</v>
      </c>
    </row>
    <row r="62" spans="1:8" ht="75">
      <c r="A62" s="230" t="s">
        <v>527</v>
      </c>
      <c r="B62" s="239" t="s">
        <v>526</v>
      </c>
      <c r="C62" s="225"/>
      <c r="D62" s="228" t="s">
        <v>352</v>
      </c>
      <c r="E62" s="225" t="s">
        <v>337</v>
      </c>
      <c r="F62" s="235">
        <v>1</v>
      </c>
      <c r="G62" s="225"/>
      <c r="H62" s="224">
        <f t="shared" si="3"/>
        <v>0</v>
      </c>
    </row>
    <row r="63" spans="1:8">
      <c r="A63" s="230"/>
      <c r="B63" s="239" t="s">
        <v>304</v>
      </c>
      <c r="C63" s="225"/>
      <c r="D63" s="228"/>
      <c r="E63" s="225" t="s">
        <v>337</v>
      </c>
      <c r="F63" s="235">
        <v>1</v>
      </c>
      <c r="G63" s="225"/>
      <c r="H63" s="224">
        <f t="shared" si="3"/>
        <v>0</v>
      </c>
    </row>
    <row r="64" spans="1:8" ht="45">
      <c r="A64" s="230" t="s">
        <v>525</v>
      </c>
      <c r="B64" s="239" t="s">
        <v>524</v>
      </c>
      <c r="C64" s="225"/>
      <c r="D64" s="228" t="s">
        <v>352</v>
      </c>
      <c r="E64" s="225" t="s">
        <v>337</v>
      </c>
      <c r="F64" s="235">
        <v>2</v>
      </c>
      <c r="G64" s="225"/>
      <c r="H64" s="224">
        <f t="shared" si="3"/>
        <v>0</v>
      </c>
    </row>
    <row r="65" spans="1:8">
      <c r="A65" s="230"/>
      <c r="B65" s="239" t="s">
        <v>304</v>
      </c>
      <c r="C65" s="225"/>
      <c r="D65" s="228"/>
      <c r="E65" s="225" t="s">
        <v>337</v>
      </c>
      <c r="F65" s="235">
        <v>2</v>
      </c>
      <c r="G65" s="225"/>
      <c r="H65" s="224">
        <f t="shared" si="3"/>
        <v>0</v>
      </c>
    </row>
    <row r="66" spans="1:8" ht="45">
      <c r="A66" s="230" t="s">
        <v>523</v>
      </c>
      <c r="B66" s="239" t="s">
        <v>522</v>
      </c>
      <c r="C66" s="225"/>
      <c r="D66" s="228" t="s">
        <v>352</v>
      </c>
      <c r="E66" s="225" t="s">
        <v>337</v>
      </c>
      <c r="F66" s="235">
        <v>3</v>
      </c>
      <c r="G66" s="225"/>
      <c r="H66" s="224">
        <f t="shared" si="3"/>
        <v>0</v>
      </c>
    </row>
    <row r="67" spans="1:8">
      <c r="A67" s="230"/>
      <c r="B67" s="239" t="s">
        <v>304</v>
      </c>
      <c r="C67" s="225"/>
      <c r="D67" s="228"/>
      <c r="E67" s="225" t="s">
        <v>337</v>
      </c>
      <c r="F67" s="235">
        <v>3</v>
      </c>
      <c r="G67" s="225"/>
      <c r="H67" s="224">
        <f t="shared" si="3"/>
        <v>0</v>
      </c>
    </row>
    <row r="68" spans="1:8" ht="120">
      <c r="A68" s="230" t="s">
        <v>521</v>
      </c>
      <c r="B68" s="239" t="s">
        <v>520</v>
      </c>
      <c r="C68" s="225"/>
      <c r="D68" s="228" t="s">
        <v>352</v>
      </c>
      <c r="E68" s="225" t="s">
        <v>337</v>
      </c>
      <c r="F68" s="235">
        <v>2</v>
      </c>
      <c r="G68" s="225"/>
      <c r="H68" s="224">
        <f t="shared" si="3"/>
        <v>0</v>
      </c>
    </row>
    <row r="69" spans="1:8">
      <c r="A69" s="230"/>
      <c r="B69" s="239" t="s">
        <v>304</v>
      </c>
      <c r="C69" s="225"/>
      <c r="D69" s="228"/>
      <c r="E69" s="225" t="s">
        <v>337</v>
      </c>
      <c r="F69" s="235">
        <v>2</v>
      </c>
      <c r="G69" s="225"/>
      <c r="H69" s="224">
        <f t="shared" si="3"/>
        <v>0</v>
      </c>
    </row>
    <row r="70" spans="1:8" ht="120">
      <c r="A70" s="230" t="s">
        <v>519</v>
      </c>
      <c r="B70" s="239" t="s">
        <v>518</v>
      </c>
      <c r="C70" s="225"/>
      <c r="D70" s="228" t="s">
        <v>352</v>
      </c>
      <c r="E70" s="225" t="s">
        <v>337</v>
      </c>
      <c r="F70" s="235">
        <v>3</v>
      </c>
      <c r="G70" s="225"/>
      <c r="H70" s="224">
        <f t="shared" si="3"/>
        <v>0</v>
      </c>
    </row>
    <row r="71" spans="1:8">
      <c r="A71" s="230"/>
      <c r="B71" s="239" t="s">
        <v>304</v>
      </c>
      <c r="C71" s="225"/>
      <c r="D71" s="228"/>
      <c r="E71" s="225" t="s">
        <v>337</v>
      </c>
      <c r="F71" s="235">
        <v>3</v>
      </c>
      <c r="G71" s="225"/>
      <c r="H71" s="224">
        <f t="shared" si="3"/>
        <v>0</v>
      </c>
    </row>
    <row r="72" spans="1:8" ht="75">
      <c r="A72" s="230" t="s">
        <v>517</v>
      </c>
      <c r="B72" s="239" t="s">
        <v>516</v>
      </c>
      <c r="C72" s="225"/>
      <c r="D72" s="228" t="s">
        <v>352</v>
      </c>
      <c r="E72" s="225" t="s">
        <v>337</v>
      </c>
      <c r="F72" s="235">
        <v>1</v>
      </c>
      <c r="G72" s="225"/>
      <c r="H72" s="224">
        <f t="shared" si="3"/>
        <v>0</v>
      </c>
    </row>
    <row r="73" spans="1:8">
      <c r="A73" s="230"/>
      <c r="B73" s="239" t="s">
        <v>304</v>
      </c>
      <c r="C73" s="225"/>
      <c r="D73" s="228"/>
      <c r="E73" s="225" t="s">
        <v>337</v>
      </c>
      <c r="F73" s="235">
        <v>1</v>
      </c>
      <c r="G73" s="225"/>
      <c r="H73" s="224">
        <f t="shared" si="3"/>
        <v>0</v>
      </c>
    </row>
    <row r="74" spans="1:8" ht="75">
      <c r="A74" s="230" t="s">
        <v>515</v>
      </c>
      <c r="B74" s="239" t="s">
        <v>514</v>
      </c>
      <c r="C74" s="225"/>
      <c r="D74" s="228" t="s">
        <v>352</v>
      </c>
      <c r="E74" s="225" t="s">
        <v>337</v>
      </c>
      <c r="F74" s="235">
        <v>1</v>
      </c>
      <c r="G74" s="225"/>
      <c r="H74" s="224">
        <f t="shared" si="3"/>
        <v>0</v>
      </c>
    </row>
    <row r="75" spans="1:8">
      <c r="A75" s="230"/>
      <c r="B75" s="239" t="s">
        <v>304</v>
      </c>
      <c r="C75" s="225"/>
      <c r="D75" s="228"/>
      <c r="E75" s="225" t="s">
        <v>337</v>
      </c>
      <c r="F75" s="235">
        <v>1</v>
      </c>
      <c r="G75" s="225"/>
      <c r="H75" s="224">
        <f t="shared" si="3"/>
        <v>0</v>
      </c>
    </row>
    <row r="76" spans="1:8" ht="30">
      <c r="A76" s="230" t="s">
        <v>513</v>
      </c>
      <c r="B76" s="239" t="s">
        <v>512</v>
      </c>
      <c r="C76" s="225"/>
      <c r="D76" s="228" t="s">
        <v>352</v>
      </c>
      <c r="E76" s="225" t="s">
        <v>337</v>
      </c>
      <c r="F76" s="235">
        <v>4</v>
      </c>
      <c r="G76" s="225"/>
      <c r="H76" s="224">
        <f t="shared" si="3"/>
        <v>0</v>
      </c>
    </row>
    <row r="77" spans="1:8">
      <c r="A77" s="230"/>
      <c r="B77" s="239" t="s">
        <v>304</v>
      </c>
      <c r="C77" s="225"/>
      <c r="D77" s="228"/>
      <c r="E77" s="225" t="s">
        <v>337</v>
      </c>
      <c r="F77" s="235">
        <v>4</v>
      </c>
      <c r="G77" s="225"/>
      <c r="H77" s="224">
        <f t="shared" si="3"/>
        <v>0</v>
      </c>
    </row>
    <row r="78" spans="1:8" ht="60">
      <c r="A78" s="230" t="s">
        <v>511</v>
      </c>
      <c r="B78" s="239" t="s">
        <v>510</v>
      </c>
      <c r="C78" s="225"/>
      <c r="D78" s="228" t="s">
        <v>352</v>
      </c>
      <c r="E78" s="225" t="s">
        <v>358</v>
      </c>
      <c r="F78" s="235">
        <v>2</v>
      </c>
      <c r="G78" s="225"/>
      <c r="H78" s="224">
        <f t="shared" si="3"/>
        <v>0</v>
      </c>
    </row>
    <row r="79" spans="1:8">
      <c r="A79" s="230"/>
      <c r="B79" s="239" t="s">
        <v>304</v>
      </c>
      <c r="C79" s="225"/>
      <c r="D79" s="228"/>
      <c r="E79" s="225" t="s">
        <v>358</v>
      </c>
      <c r="F79" s="235">
        <v>2</v>
      </c>
      <c r="G79" s="225"/>
      <c r="H79" s="224">
        <f t="shared" si="3"/>
        <v>0</v>
      </c>
    </row>
    <row r="80" spans="1:8" ht="60">
      <c r="A80" s="230" t="s">
        <v>509</v>
      </c>
      <c r="B80" s="239" t="s">
        <v>450</v>
      </c>
      <c r="C80" s="225"/>
      <c r="D80" s="228" t="s">
        <v>352</v>
      </c>
      <c r="E80" s="225" t="s">
        <v>358</v>
      </c>
      <c r="F80" s="235">
        <v>3</v>
      </c>
      <c r="G80" s="225"/>
      <c r="H80" s="224">
        <f t="shared" si="3"/>
        <v>0</v>
      </c>
    </row>
    <row r="81" spans="1:8">
      <c r="A81" s="230"/>
      <c r="B81" s="239" t="s">
        <v>304</v>
      </c>
      <c r="C81" s="225"/>
      <c r="D81" s="228" t="s">
        <v>352</v>
      </c>
      <c r="E81" s="225" t="s">
        <v>358</v>
      </c>
      <c r="F81" s="235">
        <v>3</v>
      </c>
      <c r="G81" s="225"/>
      <c r="H81" s="224">
        <f t="shared" si="3"/>
        <v>0</v>
      </c>
    </row>
    <row r="82" spans="1:8" ht="30">
      <c r="A82" s="230"/>
      <c r="B82" s="239" t="s">
        <v>449</v>
      </c>
      <c r="C82" s="225"/>
      <c r="D82" s="228"/>
      <c r="E82" s="225"/>
      <c r="F82" s="235"/>
      <c r="G82" s="238"/>
      <c r="H82" s="237"/>
    </row>
    <row r="83" spans="1:8">
      <c r="A83" s="230" t="s">
        <v>508</v>
      </c>
      <c r="B83" s="243" t="s">
        <v>507</v>
      </c>
      <c r="C83" s="252"/>
      <c r="D83" s="228" t="s">
        <v>352</v>
      </c>
      <c r="E83" s="252" t="s">
        <v>358</v>
      </c>
      <c r="F83" s="251">
        <v>1</v>
      </c>
      <c r="G83" s="225"/>
      <c r="H83" s="224">
        <f>F83*G83</f>
        <v>0</v>
      </c>
    </row>
    <row r="84" spans="1:8">
      <c r="A84" s="230" t="s">
        <v>506</v>
      </c>
      <c r="B84" s="243" t="s">
        <v>505</v>
      </c>
      <c r="C84" s="252"/>
      <c r="D84" s="228" t="s">
        <v>352</v>
      </c>
      <c r="E84" s="252" t="s">
        <v>358</v>
      </c>
      <c r="F84" s="251">
        <v>50</v>
      </c>
      <c r="G84" s="225"/>
      <c r="H84" s="224">
        <f>F84*G84</f>
        <v>0</v>
      </c>
    </row>
    <row r="85" spans="1:8">
      <c r="A85" s="230" t="s">
        <v>504</v>
      </c>
      <c r="B85" s="243" t="s">
        <v>503</v>
      </c>
      <c r="C85" s="252"/>
      <c r="D85" s="228" t="s">
        <v>352</v>
      </c>
      <c r="E85" s="252" t="s">
        <v>358</v>
      </c>
      <c r="F85" s="251">
        <v>3</v>
      </c>
      <c r="G85" s="225"/>
      <c r="H85" s="224">
        <f>F85*G85</f>
        <v>0</v>
      </c>
    </row>
    <row r="86" spans="1:8" ht="30">
      <c r="A86" s="230"/>
      <c r="B86" s="243" t="s">
        <v>442</v>
      </c>
      <c r="C86" s="252"/>
      <c r="D86" s="253"/>
      <c r="E86" s="252"/>
      <c r="F86" s="251"/>
      <c r="G86" s="238"/>
      <c r="H86" s="237"/>
    </row>
    <row r="87" spans="1:8">
      <c r="A87" s="230" t="s">
        <v>502</v>
      </c>
      <c r="B87" s="243" t="s">
        <v>501</v>
      </c>
      <c r="C87" s="252"/>
      <c r="D87" s="228" t="s">
        <v>352</v>
      </c>
      <c r="E87" s="252" t="s">
        <v>358</v>
      </c>
      <c r="F87" s="251">
        <v>4</v>
      </c>
      <c r="G87" s="225"/>
      <c r="H87" s="224">
        <f>F87*G87</f>
        <v>0</v>
      </c>
    </row>
    <row r="88" spans="1:8">
      <c r="A88" s="230" t="s">
        <v>500</v>
      </c>
      <c r="B88" s="243" t="s">
        <v>499</v>
      </c>
      <c r="C88" s="252"/>
      <c r="D88" s="228" t="s">
        <v>352</v>
      </c>
      <c r="E88" s="252" t="s">
        <v>358</v>
      </c>
      <c r="F88" s="251">
        <v>9</v>
      </c>
      <c r="G88" s="225"/>
      <c r="H88" s="224">
        <f>F88*G88</f>
        <v>0</v>
      </c>
    </row>
    <row r="89" spans="1:8">
      <c r="A89" s="230" t="s">
        <v>498</v>
      </c>
      <c r="B89" s="243" t="s">
        <v>497</v>
      </c>
      <c r="C89" s="252"/>
      <c r="D89" s="228" t="s">
        <v>352</v>
      </c>
      <c r="E89" s="252" t="s">
        <v>358</v>
      </c>
      <c r="F89" s="251">
        <v>5</v>
      </c>
      <c r="G89" s="225"/>
      <c r="H89" s="224">
        <f>F89*G89</f>
        <v>0</v>
      </c>
    </row>
    <row r="90" spans="1:8">
      <c r="A90" s="234"/>
      <c r="B90" s="243" t="s">
        <v>439</v>
      </c>
      <c r="C90" s="252"/>
      <c r="D90" s="253"/>
      <c r="E90" s="252"/>
      <c r="F90" s="251"/>
      <c r="G90" s="225"/>
      <c r="H90" s="224"/>
    </row>
    <row r="91" spans="1:8">
      <c r="A91" s="230"/>
      <c r="B91" s="243" t="s">
        <v>496</v>
      </c>
      <c r="C91" s="252"/>
      <c r="D91" s="253"/>
      <c r="E91" s="252" t="s">
        <v>358</v>
      </c>
      <c r="F91" s="251">
        <v>1</v>
      </c>
      <c r="G91" s="225"/>
      <c r="H91" s="224">
        <f t="shared" ref="H91:H99" si="4">F91*G91</f>
        <v>0</v>
      </c>
    </row>
    <row r="92" spans="1:8">
      <c r="A92" s="230"/>
      <c r="B92" s="243" t="s">
        <v>437</v>
      </c>
      <c r="C92" s="252"/>
      <c r="D92" s="253"/>
      <c r="E92" s="252" t="s">
        <v>358</v>
      </c>
      <c r="F92" s="251">
        <v>50</v>
      </c>
      <c r="G92" s="225"/>
      <c r="H92" s="224">
        <f t="shared" si="4"/>
        <v>0</v>
      </c>
    </row>
    <row r="93" spans="1:8">
      <c r="A93" s="230"/>
      <c r="B93" s="243" t="s">
        <v>436</v>
      </c>
      <c r="C93" s="252"/>
      <c r="D93" s="253"/>
      <c r="E93" s="252" t="s">
        <v>358</v>
      </c>
      <c r="F93" s="251">
        <v>3</v>
      </c>
      <c r="G93" s="225"/>
      <c r="H93" s="224">
        <f t="shared" si="4"/>
        <v>0</v>
      </c>
    </row>
    <row r="94" spans="1:8">
      <c r="A94" s="230"/>
      <c r="B94" s="243" t="s">
        <v>495</v>
      </c>
      <c r="C94" s="252"/>
      <c r="D94" s="253"/>
      <c r="E94" s="252" t="s">
        <v>358</v>
      </c>
      <c r="F94" s="251">
        <v>4</v>
      </c>
      <c r="G94" s="225"/>
      <c r="H94" s="224">
        <f t="shared" si="4"/>
        <v>0</v>
      </c>
    </row>
    <row r="95" spans="1:8">
      <c r="A95" s="230"/>
      <c r="B95" s="243" t="s">
        <v>494</v>
      </c>
      <c r="C95" s="252"/>
      <c r="D95" s="253"/>
      <c r="E95" s="252" t="s">
        <v>358</v>
      </c>
      <c r="F95" s="251">
        <v>9</v>
      </c>
      <c r="G95" s="225"/>
      <c r="H95" s="224">
        <f t="shared" si="4"/>
        <v>0</v>
      </c>
    </row>
    <row r="96" spans="1:8">
      <c r="A96" s="230"/>
      <c r="B96" s="243" t="s">
        <v>493</v>
      </c>
      <c r="C96" s="252"/>
      <c r="D96" s="253"/>
      <c r="E96" s="252" t="s">
        <v>358</v>
      </c>
      <c r="F96" s="251">
        <v>5</v>
      </c>
      <c r="G96" s="225"/>
      <c r="H96" s="224">
        <f t="shared" si="4"/>
        <v>0</v>
      </c>
    </row>
    <row r="97" spans="1:8">
      <c r="A97" s="230" t="s">
        <v>492</v>
      </c>
      <c r="B97" s="239" t="s">
        <v>491</v>
      </c>
      <c r="C97" s="225"/>
      <c r="D97" s="228" t="s">
        <v>352</v>
      </c>
      <c r="E97" s="225" t="s">
        <v>337</v>
      </c>
      <c r="F97" s="235">
        <v>2</v>
      </c>
      <c r="G97" s="225"/>
      <c r="H97" s="224">
        <f t="shared" si="4"/>
        <v>0</v>
      </c>
    </row>
    <row r="98" spans="1:8" ht="30">
      <c r="A98" s="230" t="s">
        <v>490</v>
      </c>
      <c r="B98" s="239" t="s">
        <v>489</v>
      </c>
      <c r="C98" s="225"/>
      <c r="D98" s="228" t="s">
        <v>432</v>
      </c>
      <c r="E98" s="225" t="s">
        <v>136</v>
      </c>
      <c r="F98" s="235">
        <v>94</v>
      </c>
      <c r="G98" s="225"/>
      <c r="H98" s="224">
        <f t="shared" si="4"/>
        <v>0</v>
      </c>
    </row>
    <row r="99" spans="1:8">
      <c r="A99" s="234"/>
      <c r="B99" s="239" t="s">
        <v>431</v>
      </c>
      <c r="C99" s="225"/>
      <c r="D99" s="228"/>
      <c r="E99" s="225" t="s">
        <v>136</v>
      </c>
      <c r="F99" s="235">
        <v>94</v>
      </c>
      <c r="G99" s="225"/>
      <c r="H99" s="224">
        <f t="shared" si="4"/>
        <v>0</v>
      </c>
    </row>
    <row r="100" spans="1:8" ht="15" customHeight="1">
      <c r="A100" s="230" t="s">
        <v>488</v>
      </c>
      <c r="B100" s="239" t="s">
        <v>487</v>
      </c>
      <c r="C100" s="225"/>
      <c r="D100" s="228" t="s">
        <v>352</v>
      </c>
      <c r="E100" s="225"/>
      <c r="F100" s="235"/>
      <c r="G100" s="225"/>
      <c r="H100" s="224"/>
    </row>
    <row r="101" spans="1:8" ht="15" customHeight="1">
      <c r="A101" s="230"/>
      <c r="B101" s="239" t="s">
        <v>486</v>
      </c>
      <c r="C101" s="225"/>
      <c r="D101" s="228"/>
      <c r="E101" s="225" t="s">
        <v>337</v>
      </c>
      <c r="F101" s="235">
        <v>1</v>
      </c>
      <c r="G101" s="225"/>
      <c r="H101" s="224">
        <f t="shared" ref="H101:H114" si="5">F101*G101</f>
        <v>0</v>
      </c>
    </row>
    <row r="102" spans="1:8" ht="15" customHeight="1">
      <c r="A102" s="230"/>
      <c r="B102" s="239" t="s">
        <v>485</v>
      </c>
      <c r="C102" s="225"/>
      <c r="D102" s="228"/>
      <c r="E102" s="225" t="s">
        <v>337</v>
      </c>
      <c r="F102" s="235">
        <v>1</v>
      </c>
      <c r="G102" s="225"/>
      <c r="H102" s="224">
        <f t="shared" si="5"/>
        <v>0</v>
      </c>
    </row>
    <row r="103" spans="1:8">
      <c r="A103" s="234"/>
      <c r="B103" s="239" t="s">
        <v>484</v>
      </c>
      <c r="C103" s="225"/>
      <c r="D103" s="228"/>
      <c r="E103" s="225" t="s">
        <v>337</v>
      </c>
      <c r="F103" s="235">
        <v>1</v>
      </c>
      <c r="G103" s="225"/>
      <c r="H103" s="224">
        <f t="shared" si="5"/>
        <v>0</v>
      </c>
    </row>
    <row r="104" spans="1:8">
      <c r="A104" s="234"/>
      <c r="B104" s="239" t="s">
        <v>483</v>
      </c>
      <c r="C104" s="225"/>
      <c r="D104" s="228"/>
      <c r="E104" s="225" t="s">
        <v>337</v>
      </c>
      <c r="F104" s="235">
        <v>1</v>
      </c>
      <c r="G104" s="225"/>
      <c r="H104" s="224">
        <f t="shared" si="5"/>
        <v>0</v>
      </c>
    </row>
    <row r="105" spans="1:8">
      <c r="A105" s="234"/>
      <c r="B105" s="239" t="s">
        <v>482</v>
      </c>
      <c r="C105" s="225"/>
      <c r="D105" s="228"/>
      <c r="E105" s="225" t="s">
        <v>337</v>
      </c>
      <c r="F105" s="235">
        <v>1</v>
      </c>
      <c r="G105" s="225"/>
      <c r="H105" s="224">
        <f t="shared" si="5"/>
        <v>0</v>
      </c>
    </row>
    <row r="106" spans="1:8">
      <c r="A106" s="234"/>
      <c r="B106" s="239" t="s">
        <v>481</v>
      </c>
      <c r="C106" s="225"/>
      <c r="D106" s="228"/>
      <c r="E106" s="225" t="s">
        <v>337</v>
      </c>
      <c r="F106" s="235">
        <v>1</v>
      </c>
      <c r="G106" s="225"/>
      <c r="H106" s="224">
        <f t="shared" si="5"/>
        <v>0</v>
      </c>
    </row>
    <row r="107" spans="1:8">
      <c r="A107" s="234"/>
      <c r="B107" s="239" t="s">
        <v>480</v>
      </c>
      <c r="C107" s="225"/>
      <c r="D107" s="228"/>
      <c r="E107" s="225" t="s">
        <v>337</v>
      </c>
      <c r="F107" s="235">
        <v>2</v>
      </c>
      <c r="G107" s="225"/>
      <c r="H107" s="224">
        <f t="shared" si="5"/>
        <v>0</v>
      </c>
    </row>
    <row r="108" spans="1:8">
      <c r="A108" s="234"/>
      <c r="B108" s="239" t="s">
        <v>479</v>
      </c>
      <c r="C108" s="225"/>
      <c r="D108" s="228"/>
      <c r="E108" s="225" t="s">
        <v>337</v>
      </c>
      <c r="F108" s="235">
        <v>4</v>
      </c>
      <c r="G108" s="225"/>
      <c r="H108" s="224">
        <f t="shared" si="5"/>
        <v>0</v>
      </c>
    </row>
    <row r="109" spans="1:8">
      <c r="A109" s="234"/>
      <c r="B109" s="239" t="s">
        <v>478</v>
      </c>
      <c r="C109" s="225"/>
      <c r="D109" s="228"/>
      <c r="E109" s="225" t="s">
        <v>358</v>
      </c>
      <c r="F109" s="235">
        <v>4</v>
      </c>
      <c r="G109" s="225"/>
      <c r="H109" s="224">
        <f t="shared" si="5"/>
        <v>0</v>
      </c>
    </row>
    <row r="110" spans="1:8">
      <c r="A110" s="234"/>
      <c r="B110" s="239" t="s">
        <v>477</v>
      </c>
      <c r="C110" s="225"/>
      <c r="D110" s="228"/>
      <c r="E110" s="225" t="s">
        <v>337</v>
      </c>
      <c r="F110" s="235">
        <v>1</v>
      </c>
      <c r="G110" s="225"/>
      <c r="H110" s="224">
        <f t="shared" si="5"/>
        <v>0</v>
      </c>
    </row>
    <row r="111" spans="1:8">
      <c r="A111" s="234"/>
      <c r="B111" s="239" t="s">
        <v>476</v>
      </c>
      <c r="C111" s="225"/>
      <c r="D111" s="228"/>
      <c r="E111" s="225" t="s">
        <v>337</v>
      </c>
      <c r="F111" s="235">
        <v>1</v>
      </c>
      <c r="G111" s="225"/>
      <c r="H111" s="224">
        <f t="shared" si="5"/>
        <v>0</v>
      </c>
    </row>
    <row r="112" spans="1:8">
      <c r="A112" s="234"/>
      <c r="B112" s="239" t="s">
        <v>475</v>
      </c>
      <c r="C112" s="225"/>
      <c r="D112" s="228"/>
      <c r="E112" s="225" t="s">
        <v>337</v>
      </c>
      <c r="F112" s="235">
        <v>1</v>
      </c>
      <c r="G112" s="225"/>
      <c r="H112" s="224">
        <f t="shared" si="5"/>
        <v>0</v>
      </c>
    </row>
    <row r="113" spans="1:8">
      <c r="A113" s="234"/>
      <c r="B113" s="239" t="s">
        <v>474</v>
      </c>
      <c r="C113" s="225"/>
      <c r="D113" s="228"/>
      <c r="E113" s="225" t="s">
        <v>337</v>
      </c>
      <c r="F113" s="235">
        <v>1</v>
      </c>
      <c r="G113" s="225"/>
      <c r="H113" s="224">
        <f t="shared" si="5"/>
        <v>0</v>
      </c>
    </row>
    <row r="114" spans="1:8">
      <c r="A114" s="234"/>
      <c r="B114" s="239" t="s">
        <v>473</v>
      </c>
      <c r="C114" s="225"/>
      <c r="D114" s="228"/>
      <c r="E114" s="225" t="s">
        <v>136</v>
      </c>
      <c r="F114" s="235">
        <v>60</v>
      </c>
      <c r="G114" s="225"/>
      <c r="H114" s="224">
        <f t="shared" si="5"/>
        <v>0</v>
      </c>
    </row>
    <row r="115" spans="1:8" ht="19.5" customHeight="1" thickBot="1">
      <c r="A115" s="223"/>
      <c r="B115" s="222" t="s">
        <v>46</v>
      </c>
      <c r="C115" s="221"/>
      <c r="D115" s="221"/>
      <c r="E115" s="221"/>
      <c r="F115" s="220"/>
      <c r="G115" s="219"/>
      <c r="H115" s="218">
        <f>SUM(H47:H114)</f>
        <v>0</v>
      </c>
    </row>
    <row r="116" spans="1:8" ht="18.75">
      <c r="A116" s="482" t="s">
        <v>472</v>
      </c>
      <c r="B116" s="483"/>
      <c r="C116" s="483"/>
      <c r="D116" s="483"/>
      <c r="E116" s="483"/>
      <c r="F116" s="483"/>
      <c r="G116" s="232"/>
      <c r="H116" s="231"/>
    </row>
    <row r="117" spans="1:8">
      <c r="A117" s="234"/>
      <c r="B117" s="245" t="s">
        <v>471</v>
      </c>
      <c r="C117" s="228"/>
      <c r="D117" s="228"/>
      <c r="E117" s="225"/>
      <c r="F117" s="235"/>
      <c r="G117" s="238"/>
      <c r="H117" s="237"/>
    </row>
    <row r="118" spans="1:8" ht="135">
      <c r="A118" s="250">
        <v>43103</v>
      </c>
      <c r="B118" s="239" t="s">
        <v>470</v>
      </c>
      <c r="C118" s="248"/>
      <c r="D118" s="225" t="s">
        <v>469</v>
      </c>
      <c r="E118" s="225" t="s">
        <v>337</v>
      </c>
      <c r="F118" s="235">
        <v>1</v>
      </c>
      <c r="G118" s="225"/>
      <c r="H118" s="224">
        <f t="shared" ref="H118:H141" si="6">F118*G118</f>
        <v>0</v>
      </c>
    </row>
    <row r="119" spans="1:8">
      <c r="A119" s="250"/>
      <c r="B119" s="239" t="s">
        <v>304</v>
      </c>
      <c r="C119" s="248"/>
      <c r="D119" s="228"/>
      <c r="E119" s="225" t="s">
        <v>337</v>
      </c>
      <c r="F119" s="235">
        <v>1</v>
      </c>
      <c r="G119" s="225"/>
      <c r="H119" s="224">
        <f t="shared" si="6"/>
        <v>0</v>
      </c>
    </row>
    <row r="120" spans="1:8" ht="75">
      <c r="A120" s="250">
        <v>43134</v>
      </c>
      <c r="B120" s="239" t="s">
        <v>468</v>
      </c>
      <c r="C120" s="248"/>
      <c r="D120" s="228" t="s">
        <v>352</v>
      </c>
      <c r="E120" s="225" t="s">
        <v>337</v>
      </c>
      <c r="F120" s="235">
        <v>1</v>
      </c>
      <c r="G120" s="225"/>
      <c r="H120" s="224">
        <f t="shared" si="6"/>
        <v>0</v>
      </c>
    </row>
    <row r="121" spans="1:8">
      <c r="A121" s="250"/>
      <c r="B121" s="239" t="s">
        <v>304</v>
      </c>
      <c r="C121" s="248"/>
      <c r="D121" s="228"/>
      <c r="E121" s="225" t="s">
        <v>337</v>
      </c>
      <c r="F121" s="235">
        <v>1</v>
      </c>
      <c r="G121" s="225"/>
      <c r="H121" s="224">
        <f t="shared" si="6"/>
        <v>0</v>
      </c>
    </row>
    <row r="122" spans="1:8" ht="30">
      <c r="A122" s="250">
        <v>43162</v>
      </c>
      <c r="B122" s="239" t="s">
        <v>467</v>
      </c>
      <c r="C122" s="248"/>
      <c r="D122" s="228" t="s">
        <v>352</v>
      </c>
      <c r="E122" s="225" t="s">
        <v>337</v>
      </c>
      <c r="F122" s="235">
        <v>2</v>
      </c>
      <c r="G122" s="225"/>
      <c r="H122" s="224">
        <f t="shared" si="6"/>
        <v>0</v>
      </c>
    </row>
    <row r="123" spans="1:8">
      <c r="A123" s="247"/>
      <c r="B123" s="239" t="s">
        <v>304</v>
      </c>
      <c r="C123" s="225"/>
      <c r="D123" s="228"/>
      <c r="E123" s="225" t="s">
        <v>337</v>
      </c>
      <c r="F123" s="235">
        <v>2</v>
      </c>
      <c r="G123" s="225"/>
      <c r="H123" s="224">
        <f t="shared" si="6"/>
        <v>0</v>
      </c>
    </row>
    <row r="124" spans="1:8" ht="75" customHeight="1">
      <c r="A124" s="230" t="s">
        <v>466</v>
      </c>
      <c r="B124" s="239" t="s">
        <v>465</v>
      </c>
      <c r="C124" s="225"/>
      <c r="D124" s="228" t="s">
        <v>352</v>
      </c>
      <c r="E124" s="225" t="s">
        <v>337</v>
      </c>
      <c r="F124" s="235">
        <v>3</v>
      </c>
      <c r="G124" s="225"/>
      <c r="H124" s="224">
        <f t="shared" si="6"/>
        <v>0</v>
      </c>
    </row>
    <row r="125" spans="1:8">
      <c r="A125" s="247"/>
      <c r="B125" s="239" t="s">
        <v>304</v>
      </c>
      <c r="C125" s="225"/>
      <c r="D125" s="228"/>
      <c r="E125" s="225" t="s">
        <v>337</v>
      </c>
      <c r="F125" s="235">
        <v>18</v>
      </c>
      <c r="G125" s="225"/>
      <c r="H125" s="224">
        <f t="shared" si="6"/>
        <v>0</v>
      </c>
    </row>
    <row r="126" spans="1:8" ht="60">
      <c r="A126" s="230" t="s">
        <v>464</v>
      </c>
      <c r="B126" s="239" t="s">
        <v>463</v>
      </c>
      <c r="C126" s="225"/>
      <c r="D126" s="228" t="s">
        <v>352</v>
      </c>
      <c r="E126" s="225" t="s">
        <v>337</v>
      </c>
      <c r="F126" s="235">
        <v>1</v>
      </c>
      <c r="G126" s="225"/>
      <c r="H126" s="224">
        <f t="shared" si="6"/>
        <v>0</v>
      </c>
    </row>
    <row r="127" spans="1:8">
      <c r="A127" s="247"/>
      <c r="B127" s="239" t="s">
        <v>304</v>
      </c>
      <c r="C127" s="225"/>
      <c r="D127" s="228"/>
      <c r="E127" s="225" t="s">
        <v>337</v>
      </c>
      <c r="F127" s="235">
        <v>1</v>
      </c>
      <c r="G127" s="225"/>
      <c r="H127" s="224">
        <f t="shared" si="6"/>
        <v>0</v>
      </c>
    </row>
    <row r="128" spans="1:8" ht="30">
      <c r="A128" s="230" t="s">
        <v>462</v>
      </c>
      <c r="B128" s="243" t="s">
        <v>461</v>
      </c>
      <c r="C128" s="225"/>
      <c r="D128" s="228" t="s">
        <v>352</v>
      </c>
      <c r="E128" s="225" t="s">
        <v>337</v>
      </c>
      <c r="F128" s="235">
        <v>1</v>
      </c>
      <c r="G128" s="225"/>
      <c r="H128" s="224">
        <f t="shared" si="6"/>
        <v>0</v>
      </c>
    </row>
    <row r="129" spans="1:8">
      <c r="A129" s="247"/>
      <c r="B129" s="239" t="s">
        <v>304</v>
      </c>
      <c r="C129" s="225"/>
      <c r="D129" s="228"/>
      <c r="E129" s="225" t="s">
        <v>337</v>
      </c>
      <c r="F129" s="235">
        <v>1</v>
      </c>
      <c r="G129" s="225"/>
      <c r="H129" s="224">
        <f t="shared" si="6"/>
        <v>0</v>
      </c>
    </row>
    <row r="130" spans="1:8" ht="90">
      <c r="A130" s="249" t="s">
        <v>460</v>
      </c>
      <c r="B130" s="239" t="s">
        <v>458</v>
      </c>
      <c r="C130" s="248"/>
      <c r="D130" s="228" t="s">
        <v>352</v>
      </c>
      <c r="E130" s="225" t="s">
        <v>337</v>
      </c>
      <c r="F130" s="235">
        <v>1</v>
      </c>
      <c r="G130" s="225"/>
      <c r="H130" s="224">
        <f t="shared" si="6"/>
        <v>0</v>
      </c>
    </row>
    <row r="131" spans="1:8">
      <c r="A131" s="247"/>
      <c r="B131" s="243" t="s">
        <v>304</v>
      </c>
      <c r="C131" s="225"/>
      <c r="D131" s="228"/>
      <c r="E131" s="225" t="s">
        <v>337</v>
      </c>
      <c r="F131" s="235">
        <v>1</v>
      </c>
      <c r="G131" s="225"/>
      <c r="H131" s="224">
        <f t="shared" si="6"/>
        <v>0</v>
      </c>
    </row>
    <row r="132" spans="1:8" ht="90">
      <c r="A132" s="249" t="s">
        <v>459</v>
      </c>
      <c r="B132" s="239" t="s">
        <v>458</v>
      </c>
      <c r="C132" s="248"/>
      <c r="D132" s="228" t="s">
        <v>352</v>
      </c>
      <c r="E132" s="225" t="s">
        <v>337</v>
      </c>
      <c r="F132" s="235">
        <v>1</v>
      </c>
      <c r="G132" s="225"/>
      <c r="H132" s="224">
        <f t="shared" si="6"/>
        <v>0</v>
      </c>
    </row>
    <row r="133" spans="1:8">
      <c r="A133" s="247"/>
      <c r="B133" s="243" t="s">
        <v>304</v>
      </c>
      <c r="C133" s="225"/>
      <c r="D133" s="228"/>
      <c r="E133" s="225" t="s">
        <v>337</v>
      </c>
      <c r="F133" s="235">
        <v>1</v>
      </c>
      <c r="G133" s="225"/>
      <c r="H133" s="224">
        <f t="shared" si="6"/>
        <v>0</v>
      </c>
    </row>
    <row r="134" spans="1:8" ht="90">
      <c r="A134" s="230" t="s">
        <v>457</v>
      </c>
      <c r="B134" s="243" t="s">
        <v>456</v>
      </c>
      <c r="C134" s="248"/>
      <c r="D134" s="228" t="s">
        <v>352</v>
      </c>
      <c r="E134" s="225" t="s">
        <v>337</v>
      </c>
      <c r="F134" s="235">
        <v>1</v>
      </c>
      <c r="G134" s="225"/>
      <c r="H134" s="224">
        <f t="shared" si="6"/>
        <v>0</v>
      </c>
    </row>
    <row r="135" spans="1:8">
      <c r="A135" s="247"/>
      <c r="B135" s="243" t="s">
        <v>304</v>
      </c>
      <c r="C135" s="225"/>
      <c r="D135" s="228"/>
      <c r="E135" s="225" t="s">
        <v>337</v>
      </c>
      <c r="F135" s="235">
        <v>1</v>
      </c>
      <c r="G135" s="225"/>
      <c r="H135" s="224">
        <f t="shared" si="6"/>
        <v>0</v>
      </c>
    </row>
    <row r="136" spans="1:8" ht="45">
      <c r="A136" s="230" t="s">
        <v>455</v>
      </c>
      <c r="B136" s="243" t="s">
        <v>454</v>
      </c>
      <c r="C136" s="248"/>
      <c r="D136" s="228" t="s">
        <v>352</v>
      </c>
      <c r="E136" s="225" t="s">
        <v>337</v>
      </c>
      <c r="F136" s="235">
        <v>1</v>
      </c>
      <c r="G136" s="225"/>
      <c r="H136" s="224">
        <f t="shared" si="6"/>
        <v>0</v>
      </c>
    </row>
    <row r="137" spans="1:8">
      <c r="A137" s="247"/>
      <c r="B137" s="239" t="s">
        <v>304</v>
      </c>
      <c r="C137" s="225"/>
      <c r="D137" s="228"/>
      <c r="E137" s="225" t="s">
        <v>337</v>
      </c>
      <c r="F137" s="235">
        <v>1</v>
      </c>
      <c r="G137" s="225"/>
      <c r="H137" s="224">
        <f t="shared" si="6"/>
        <v>0</v>
      </c>
    </row>
    <row r="138" spans="1:8" ht="60">
      <c r="A138" s="230" t="s">
        <v>453</v>
      </c>
      <c r="B138" s="239" t="s">
        <v>452</v>
      </c>
      <c r="C138" s="248"/>
      <c r="D138" s="228" t="s">
        <v>352</v>
      </c>
      <c r="E138" s="225" t="s">
        <v>358</v>
      </c>
      <c r="F138" s="235">
        <v>1</v>
      </c>
      <c r="G138" s="225"/>
      <c r="H138" s="224">
        <f t="shared" si="6"/>
        <v>0</v>
      </c>
    </row>
    <row r="139" spans="1:8">
      <c r="A139" s="247"/>
      <c r="B139" s="239" t="s">
        <v>304</v>
      </c>
      <c r="C139" s="225"/>
      <c r="D139" s="228"/>
      <c r="E139" s="225" t="s">
        <v>358</v>
      </c>
      <c r="F139" s="235">
        <v>1</v>
      </c>
      <c r="G139" s="225"/>
      <c r="H139" s="224">
        <f t="shared" si="6"/>
        <v>0</v>
      </c>
    </row>
    <row r="140" spans="1:8" ht="60">
      <c r="A140" s="230" t="s">
        <v>451</v>
      </c>
      <c r="B140" s="239" t="s">
        <v>450</v>
      </c>
      <c r="C140" s="248"/>
      <c r="D140" s="228" t="s">
        <v>352</v>
      </c>
      <c r="E140" s="225" t="s">
        <v>358</v>
      </c>
      <c r="F140" s="235">
        <v>1</v>
      </c>
      <c r="G140" s="225"/>
      <c r="H140" s="224">
        <f t="shared" si="6"/>
        <v>0</v>
      </c>
    </row>
    <row r="141" spans="1:8">
      <c r="A141" s="247"/>
      <c r="B141" s="239" t="s">
        <v>304</v>
      </c>
      <c r="C141" s="225"/>
      <c r="D141" s="228"/>
      <c r="E141" s="225" t="s">
        <v>358</v>
      </c>
      <c r="F141" s="235">
        <v>1</v>
      </c>
      <c r="G141" s="225"/>
      <c r="H141" s="224">
        <f t="shared" si="6"/>
        <v>0</v>
      </c>
    </row>
    <row r="142" spans="1:8" ht="30">
      <c r="A142" s="247"/>
      <c r="B142" s="239" t="s">
        <v>449</v>
      </c>
      <c r="C142" s="225"/>
      <c r="D142" s="228"/>
      <c r="E142" s="225"/>
      <c r="F142" s="235"/>
      <c r="G142" s="225"/>
      <c r="H142" s="224"/>
    </row>
    <row r="143" spans="1:8">
      <c r="A143" s="230" t="s">
        <v>448</v>
      </c>
      <c r="B143" s="239" t="s">
        <v>447</v>
      </c>
      <c r="C143" s="225"/>
      <c r="D143" s="228" t="s">
        <v>352</v>
      </c>
      <c r="E143" s="225" t="s">
        <v>358</v>
      </c>
      <c r="F143" s="235">
        <v>1</v>
      </c>
      <c r="G143" s="225"/>
      <c r="H143" s="224">
        <f>F143*G143</f>
        <v>0</v>
      </c>
    </row>
    <row r="144" spans="1:8">
      <c r="A144" s="230" t="s">
        <v>446</v>
      </c>
      <c r="B144" s="239" t="s">
        <v>445</v>
      </c>
      <c r="C144" s="225"/>
      <c r="D144" s="228" t="s">
        <v>352</v>
      </c>
      <c r="E144" s="225" t="s">
        <v>358</v>
      </c>
      <c r="F144" s="235">
        <v>4</v>
      </c>
      <c r="G144" s="225"/>
      <c r="H144" s="224">
        <f>F144*G144</f>
        <v>0</v>
      </c>
    </row>
    <row r="145" spans="1:8">
      <c r="A145" s="230" t="s">
        <v>444</v>
      </c>
      <c r="B145" s="239" t="s">
        <v>443</v>
      </c>
      <c r="C145" s="225"/>
      <c r="D145" s="228" t="s">
        <v>352</v>
      </c>
      <c r="E145" s="225" t="s">
        <v>358</v>
      </c>
      <c r="F145" s="235">
        <v>1</v>
      </c>
      <c r="G145" s="225"/>
      <c r="H145" s="224">
        <f>F145*G145</f>
        <v>0</v>
      </c>
    </row>
    <row r="146" spans="1:8" ht="30">
      <c r="A146" s="234"/>
      <c r="B146" s="239" t="s">
        <v>442</v>
      </c>
      <c r="C146" s="225"/>
      <c r="D146" s="228"/>
      <c r="E146" s="225"/>
      <c r="F146" s="235"/>
      <c r="G146" s="238"/>
      <c r="H146" s="237"/>
    </row>
    <row r="147" spans="1:8">
      <c r="A147" s="230" t="s">
        <v>441</v>
      </c>
      <c r="B147" s="239" t="s">
        <v>440</v>
      </c>
      <c r="C147" s="225"/>
      <c r="D147" s="228" t="s">
        <v>352</v>
      </c>
      <c r="E147" s="225" t="s">
        <v>358</v>
      </c>
      <c r="F147" s="235">
        <v>1</v>
      </c>
      <c r="G147" s="225"/>
      <c r="H147" s="224">
        <f>F147*G147</f>
        <v>0</v>
      </c>
    </row>
    <row r="148" spans="1:8">
      <c r="A148" s="234"/>
      <c r="B148" s="239" t="s">
        <v>439</v>
      </c>
      <c r="C148" s="225"/>
      <c r="D148" s="228"/>
      <c r="E148" s="225"/>
      <c r="F148" s="235"/>
      <c r="G148" s="238"/>
      <c r="H148" s="237"/>
    </row>
    <row r="149" spans="1:8">
      <c r="A149" s="234"/>
      <c r="B149" s="239" t="s">
        <v>438</v>
      </c>
      <c r="C149" s="225"/>
      <c r="D149" s="228"/>
      <c r="E149" s="225" t="s">
        <v>358</v>
      </c>
      <c r="F149" s="235">
        <v>1</v>
      </c>
      <c r="G149" s="225"/>
      <c r="H149" s="224">
        <f t="shared" ref="H149:H154" si="7">F149*G149</f>
        <v>0</v>
      </c>
    </row>
    <row r="150" spans="1:8">
      <c r="A150" s="234"/>
      <c r="B150" s="239" t="s">
        <v>437</v>
      </c>
      <c r="C150" s="225"/>
      <c r="D150" s="228"/>
      <c r="E150" s="225" t="s">
        <v>358</v>
      </c>
      <c r="F150" s="235">
        <v>4</v>
      </c>
      <c r="G150" s="225"/>
      <c r="H150" s="224">
        <f t="shared" si="7"/>
        <v>0</v>
      </c>
    </row>
    <row r="151" spans="1:8">
      <c r="A151" s="234"/>
      <c r="B151" s="239" t="s">
        <v>436</v>
      </c>
      <c r="C151" s="225"/>
      <c r="D151" s="228"/>
      <c r="E151" s="225" t="s">
        <v>358</v>
      </c>
      <c r="F151" s="235">
        <v>1</v>
      </c>
      <c r="G151" s="225"/>
      <c r="H151" s="224">
        <f t="shared" si="7"/>
        <v>0</v>
      </c>
    </row>
    <row r="152" spans="1:8">
      <c r="A152" s="234"/>
      <c r="B152" s="239" t="s">
        <v>435</v>
      </c>
      <c r="C152" s="225"/>
      <c r="D152" s="228"/>
      <c r="E152" s="225" t="s">
        <v>358</v>
      </c>
      <c r="F152" s="235">
        <v>1</v>
      </c>
      <c r="G152" s="225"/>
      <c r="H152" s="224">
        <f t="shared" si="7"/>
        <v>0</v>
      </c>
    </row>
    <row r="153" spans="1:8" ht="30">
      <c r="A153" s="230" t="s">
        <v>434</v>
      </c>
      <c r="B153" s="239" t="s">
        <v>433</v>
      </c>
      <c r="C153" s="225"/>
      <c r="D153" s="228" t="s">
        <v>432</v>
      </c>
      <c r="E153" s="225" t="s">
        <v>136</v>
      </c>
      <c r="F153" s="235">
        <v>9</v>
      </c>
      <c r="G153" s="225"/>
      <c r="H153" s="224">
        <f t="shared" si="7"/>
        <v>0</v>
      </c>
    </row>
    <row r="154" spans="1:8">
      <c r="A154" s="234"/>
      <c r="B154" s="239" t="s">
        <v>431</v>
      </c>
      <c r="C154" s="225"/>
      <c r="D154" s="228"/>
      <c r="E154" s="225" t="s">
        <v>136</v>
      </c>
      <c r="F154" s="235">
        <v>9</v>
      </c>
      <c r="G154" s="225"/>
      <c r="H154" s="224">
        <f t="shared" si="7"/>
        <v>0</v>
      </c>
    </row>
    <row r="155" spans="1:8">
      <c r="A155" s="230" t="s">
        <v>430</v>
      </c>
      <c r="B155" s="239" t="s">
        <v>429</v>
      </c>
      <c r="C155" s="225"/>
      <c r="D155" s="228" t="s">
        <v>352</v>
      </c>
      <c r="E155" s="225"/>
      <c r="F155" s="235"/>
      <c r="G155" s="238"/>
      <c r="H155" s="237"/>
    </row>
    <row r="156" spans="1:8">
      <c r="A156" s="246"/>
      <c r="B156" s="239" t="s">
        <v>428</v>
      </c>
      <c r="C156" s="225"/>
      <c r="D156" s="228"/>
      <c r="E156" s="225" t="s">
        <v>136</v>
      </c>
      <c r="F156" s="235">
        <v>2</v>
      </c>
      <c r="G156" s="225"/>
      <c r="H156" s="224">
        <f>F156*G156</f>
        <v>0</v>
      </c>
    </row>
    <row r="157" spans="1:8">
      <c r="A157" s="246"/>
      <c r="B157" s="239" t="s">
        <v>427</v>
      </c>
      <c r="C157" s="225"/>
      <c r="D157" s="228"/>
      <c r="E157" s="225" t="s">
        <v>136</v>
      </c>
      <c r="F157" s="235">
        <v>3</v>
      </c>
      <c r="G157" s="225"/>
      <c r="H157" s="224">
        <f>F157*G157</f>
        <v>0</v>
      </c>
    </row>
    <row r="158" spans="1:8" ht="19.5" customHeight="1" thickBot="1">
      <c r="A158" s="223"/>
      <c r="B158" s="222" t="s">
        <v>46</v>
      </c>
      <c r="C158" s="221"/>
      <c r="D158" s="221"/>
      <c r="E158" s="221"/>
      <c r="F158" s="220"/>
      <c r="G158" s="219"/>
      <c r="H158" s="218">
        <f>SUM(H117:H157)</f>
        <v>0</v>
      </c>
    </row>
    <row r="159" spans="1:8" ht="18.75">
      <c r="A159" s="482" t="s">
        <v>426</v>
      </c>
      <c r="B159" s="483"/>
      <c r="C159" s="483"/>
      <c r="D159" s="483"/>
      <c r="E159" s="483"/>
      <c r="F159" s="483"/>
      <c r="G159" s="232"/>
      <c r="H159" s="231"/>
    </row>
    <row r="160" spans="1:8" ht="25.5">
      <c r="A160" s="234"/>
      <c r="B160" s="245" t="s">
        <v>425</v>
      </c>
      <c r="C160" s="228"/>
      <c r="D160" s="228"/>
      <c r="E160" s="225"/>
      <c r="F160" s="235"/>
      <c r="G160" s="238"/>
      <c r="H160" s="237"/>
    </row>
    <row r="161" spans="1:8" ht="409.5">
      <c r="A161" s="234" t="s">
        <v>424</v>
      </c>
      <c r="B161" s="239" t="s">
        <v>423</v>
      </c>
      <c r="C161" s="225"/>
      <c r="D161" s="228" t="s">
        <v>393</v>
      </c>
      <c r="E161" s="225" t="s">
        <v>337</v>
      </c>
      <c r="F161" s="235">
        <v>1</v>
      </c>
      <c r="G161" s="225"/>
      <c r="H161" s="224">
        <f t="shared" ref="H161:H177" si="8">F161*G161</f>
        <v>0</v>
      </c>
    </row>
    <row r="162" spans="1:8" ht="219.95" customHeight="1">
      <c r="A162" s="234" t="s">
        <v>422</v>
      </c>
      <c r="B162" s="239" t="s">
        <v>421</v>
      </c>
      <c r="C162" s="225"/>
      <c r="D162" s="228" t="s">
        <v>393</v>
      </c>
      <c r="E162" s="225" t="s">
        <v>337</v>
      </c>
      <c r="F162" s="235">
        <v>1</v>
      </c>
      <c r="G162" s="225"/>
      <c r="H162" s="224">
        <f t="shared" si="8"/>
        <v>0</v>
      </c>
    </row>
    <row r="163" spans="1:8" ht="219.95" customHeight="1">
      <c r="A163" s="244" t="s">
        <v>420</v>
      </c>
      <c r="B163" s="239" t="s">
        <v>419</v>
      </c>
      <c r="C163" s="225"/>
      <c r="D163" s="228" t="s">
        <v>393</v>
      </c>
      <c r="E163" s="225" t="s">
        <v>337</v>
      </c>
      <c r="F163" s="235">
        <v>5</v>
      </c>
      <c r="G163" s="225"/>
      <c r="H163" s="224">
        <f t="shared" si="8"/>
        <v>0</v>
      </c>
    </row>
    <row r="164" spans="1:8" ht="200.1" customHeight="1">
      <c r="A164" s="244" t="s">
        <v>418</v>
      </c>
      <c r="B164" s="239" t="s">
        <v>417</v>
      </c>
      <c r="C164" s="225"/>
      <c r="D164" s="228" t="s">
        <v>393</v>
      </c>
      <c r="E164" s="225" t="s">
        <v>337</v>
      </c>
      <c r="F164" s="235">
        <v>1</v>
      </c>
      <c r="G164" s="225"/>
      <c r="H164" s="224">
        <f t="shared" si="8"/>
        <v>0</v>
      </c>
    </row>
    <row r="165" spans="1:8" ht="30">
      <c r="A165" s="244" t="s">
        <v>416</v>
      </c>
      <c r="B165" s="239" t="s">
        <v>415</v>
      </c>
      <c r="C165" s="225"/>
      <c r="D165" s="228" t="s">
        <v>393</v>
      </c>
      <c r="E165" s="225" t="s">
        <v>337</v>
      </c>
      <c r="F165" s="235">
        <v>6</v>
      </c>
      <c r="G165" s="225"/>
      <c r="H165" s="224">
        <f t="shared" si="8"/>
        <v>0</v>
      </c>
    </row>
    <row r="166" spans="1:8" ht="30">
      <c r="A166" s="244" t="s">
        <v>414</v>
      </c>
      <c r="B166" s="239" t="s">
        <v>413</v>
      </c>
      <c r="C166" s="225"/>
      <c r="D166" s="228" t="s">
        <v>393</v>
      </c>
      <c r="E166" s="225" t="s">
        <v>337</v>
      </c>
      <c r="F166" s="235">
        <v>1</v>
      </c>
      <c r="G166" s="225"/>
      <c r="H166" s="224">
        <f t="shared" si="8"/>
        <v>0</v>
      </c>
    </row>
    <row r="167" spans="1:8" ht="15" customHeight="1">
      <c r="A167" s="244"/>
      <c r="B167" s="239" t="s">
        <v>412</v>
      </c>
      <c r="C167" s="225"/>
      <c r="D167" s="225" t="s">
        <v>352</v>
      </c>
      <c r="E167" s="225" t="s">
        <v>337</v>
      </c>
      <c r="F167" s="235">
        <v>1</v>
      </c>
      <c r="G167" s="225"/>
      <c r="H167" s="224">
        <f t="shared" si="8"/>
        <v>0</v>
      </c>
    </row>
    <row r="168" spans="1:8" ht="30">
      <c r="A168" s="234"/>
      <c r="B168" s="242" t="s">
        <v>390</v>
      </c>
      <c r="C168" s="225"/>
      <c r="D168" s="225" t="s">
        <v>352</v>
      </c>
      <c r="E168" s="225" t="s">
        <v>337</v>
      </c>
      <c r="F168" s="235">
        <v>4</v>
      </c>
      <c r="G168" s="225"/>
      <c r="H168" s="224">
        <f t="shared" si="8"/>
        <v>0</v>
      </c>
    </row>
    <row r="169" spans="1:8" ht="30">
      <c r="A169" s="234"/>
      <c r="B169" s="242" t="s">
        <v>389</v>
      </c>
      <c r="C169" s="225"/>
      <c r="D169" s="225" t="s">
        <v>352</v>
      </c>
      <c r="E169" s="225" t="s">
        <v>337</v>
      </c>
      <c r="F169" s="235">
        <v>1</v>
      </c>
      <c r="G169" s="225"/>
      <c r="H169" s="224">
        <f t="shared" si="8"/>
        <v>0</v>
      </c>
    </row>
    <row r="170" spans="1:8" ht="30">
      <c r="A170" s="234"/>
      <c r="B170" s="242" t="s">
        <v>411</v>
      </c>
      <c r="C170" s="225"/>
      <c r="D170" s="225" t="s">
        <v>352</v>
      </c>
      <c r="E170" s="225" t="s">
        <v>337</v>
      </c>
      <c r="F170" s="235">
        <v>1</v>
      </c>
      <c r="G170" s="225"/>
      <c r="H170" s="224">
        <f t="shared" si="8"/>
        <v>0</v>
      </c>
    </row>
    <row r="171" spans="1:8" ht="76.5">
      <c r="A171" s="234"/>
      <c r="B171" s="240" t="s">
        <v>388</v>
      </c>
      <c r="C171" s="228"/>
      <c r="D171" s="225" t="s">
        <v>352</v>
      </c>
      <c r="E171" s="225" t="s">
        <v>358</v>
      </c>
      <c r="F171" s="235">
        <v>52</v>
      </c>
      <c r="G171" s="225"/>
      <c r="H171" s="224">
        <f t="shared" si="8"/>
        <v>0</v>
      </c>
    </row>
    <row r="172" spans="1:8" ht="76.5">
      <c r="A172" s="234"/>
      <c r="B172" s="240" t="s">
        <v>387</v>
      </c>
      <c r="C172" s="228"/>
      <c r="D172" s="225" t="s">
        <v>352</v>
      </c>
      <c r="E172" s="225" t="s">
        <v>358</v>
      </c>
      <c r="F172" s="235">
        <v>45</v>
      </c>
      <c r="G172" s="225"/>
      <c r="H172" s="224">
        <f t="shared" si="8"/>
        <v>0</v>
      </c>
    </row>
    <row r="173" spans="1:8" ht="76.5">
      <c r="A173" s="234"/>
      <c r="B173" s="240" t="s">
        <v>386</v>
      </c>
      <c r="C173" s="228"/>
      <c r="D173" s="225" t="s">
        <v>352</v>
      </c>
      <c r="E173" s="225" t="s">
        <v>358</v>
      </c>
      <c r="F173" s="235">
        <v>52</v>
      </c>
      <c r="G173" s="225"/>
      <c r="H173" s="224">
        <f t="shared" si="8"/>
        <v>0</v>
      </c>
    </row>
    <row r="174" spans="1:8" ht="76.5">
      <c r="A174" s="234"/>
      <c r="B174" s="240" t="s">
        <v>385</v>
      </c>
      <c r="C174" s="228"/>
      <c r="D174" s="225" t="s">
        <v>352</v>
      </c>
      <c r="E174" s="225" t="s">
        <v>358</v>
      </c>
      <c r="F174" s="235">
        <v>105</v>
      </c>
      <c r="G174" s="225"/>
      <c r="H174" s="224">
        <f t="shared" si="8"/>
        <v>0</v>
      </c>
    </row>
    <row r="175" spans="1:8" ht="76.5">
      <c r="A175" s="234"/>
      <c r="B175" s="240" t="s">
        <v>384</v>
      </c>
      <c r="C175" s="228"/>
      <c r="D175" s="225" t="s">
        <v>352</v>
      </c>
      <c r="E175" s="225" t="s">
        <v>358</v>
      </c>
      <c r="F175" s="235">
        <v>5</v>
      </c>
      <c r="G175" s="225"/>
      <c r="H175" s="224">
        <f t="shared" si="8"/>
        <v>0</v>
      </c>
    </row>
    <row r="176" spans="1:8" ht="76.5">
      <c r="A176" s="234"/>
      <c r="B176" s="240" t="s">
        <v>383</v>
      </c>
      <c r="C176" s="228"/>
      <c r="D176" s="225" t="s">
        <v>352</v>
      </c>
      <c r="E176" s="225" t="s">
        <v>358</v>
      </c>
      <c r="F176" s="235">
        <v>3</v>
      </c>
      <c r="G176" s="225"/>
      <c r="H176" s="224">
        <f t="shared" si="8"/>
        <v>0</v>
      </c>
    </row>
    <row r="177" spans="1:8" ht="76.5">
      <c r="A177" s="234"/>
      <c r="B177" s="240" t="s">
        <v>410</v>
      </c>
      <c r="C177" s="228"/>
      <c r="D177" s="225" t="s">
        <v>352</v>
      </c>
      <c r="E177" s="225" t="s">
        <v>358</v>
      </c>
      <c r="F177" s="235">
        <v>68</v>
      </c>
      <c r="G177" s="225"/>
      <c r="H177" s="224">
        <f t="shared" si="8"/>
        <v>0</v>
      </c>
    </row>
    <row r="178" spans="1:8" ht="60">
      <c r="A178" s="234"/>
      <c r="B178" s="240" t="s">
        <v>382</v>
      </c>
      <c r="C178" s="228"/>
      <c r="D178" s="228"/>
      <c r="E178" s="225"/>
      <c r="F178" s="235"/>
      <c r="G178" s="225"/>
      <c r="H178" s="224"/>
    </row>
    <row r="179" spans="1:8">
      <c r="A179" s="234"/>
      <c r="B179" s="228" t="s">
        <v>381</v>
      </c>
      <c r="C179" s="228"/>
      <c r="D179" s="228"/>
      <c r="E179" s="225" t="s">
        <v>358</v>
      </c>
      <c r="F179" s="235">
        <v>0</v>
      </c>
      <c r="G179" s="225"/>
      <c r="H179" s="224">
        <f t="shared" ref="H179:H194" si="9">F179*G179</f>
        <v>0</v>
      </c>
    </row>
    <row r="180" spans="1:8" ht="30">
      <c r="A180" s="234"/>
      <c r="B180" s="240" t="s">
        <v>380</v>
      </c>
      <c r="C180" s="228"/>
      <c r="D180" s="228"/>
      <c r="E180" s="225" t="s">
        <v>337</v>
      </c>
      <c r="F180" s="235">
        <v>1</v>
      </c>
      <c r="G180" s="225"/>
      <c r="H180" s="224">
        <f t="shared" si="9"/>
        <v>0</v>
      </c>
    </row>
    <row r="181" spans="1:8" ht="30">
      <c r="A181" s="234"/>
      <c r="B181" s="240" t="s">
        <v>379</v>
      </c>
      <c r="C181" s="228"/>
      <c r="D181" s="228"/>
      <c r="E181" s="225" t="s">
        <v>337</v>
      </c>
      <c r="F181" s="235">
        <v>3</v>
      </c>
      <c r="G181" s="225"/>
      <c r="H181" s="224">
        <f t="shared" si="9"/>
        <v>0</v>
      </c>
    </row>
    <row r="182" spans="1:8" ht="30">
      <c r="A182" s="234"/>
      <c r="B182" s="240" t="s">
        <v>409</v>
      </c>
      <c r="C182" s="228"/>
      <c r="D182" s="225" t="s">
        <v>352</v>
      </c>
      <c r="E182" s="225" t="s">
        <v>358</v>
      </c>
      <c r="F182" s="241">
        <v>235</v>
      </c>
      <c r="G182" s="225"/>
      <c r="H182" s="224">
        <f t="shared" si="9"/>
        <v>0</v>
      </c>
    </row>
    <row r="183" spans="1:8" ht="30">
      <c r="A183" s="234"/>
      <c r="B183" s="240" t="s">
        <v>408</v>
      </c>
      <c r="C183" s="228"/>
      <c r="D183" s="225" t="s">
        <v>352</v>
      </c>
      <c r="E183" s="225" t="s">
        <v>358</v>
      </c>
      <c r="F183" s="235">
        <v>7</v>
      </c>
      <c r="G183" s="225"/>
      <c r="H183" s="224">
        <f t="shared" si="9"/>
        <v>0</v>
      </c>
    </row>
    <row r="184" spans="1:8">
      <c r="A184" s="234"/>
      <c r="B184" s="240" t="s">
        <v>375</v>
      </c>
      <c r="C184" s="228"/>
      <c r="D184" s="228"/>
      <c r="E184" s="225" t="s">
        <v>337</v>
      </c>
      <c r="F184" s="235">
        <v>1</v>
      </c>
      <c r="G184" s="225"/>
      <c r="H184" s="224">
        <f t="shared" si="9"/>
        <v>0</v>
      </c>
    </row>
    <row r="185" spans="1:8">
      <c r="A185" s="234"/>
      <c r="B185" s="240" t="s">
        <v>374</v>
      </c>
      <c r="C185" s="228"/>
      <c r="D185" s="228"/>
      <c r="E185" s="225" t="s">
        <v>337</v>
      </c>
      <c r="F185" s="235">
        <v>5</v>
      </c>
      <c r="G185" s="225"/>
      <c r="H185" s="224">
        <f t="shared" si="9"/>
        <v>0</v>
      </c>
    </row>
    <row r="186" spans="1:8">
      <c r="A186" s="234"/>
      <c r="B186" s="240" t="s">
        <v>407</v>
      </c>
      <c r="C186" s="228"/>
      <c r="D186" s="228"/>
      <c r="E186" s="225" t="s">
        <v>348</v>
      </c>
      <c r="F186" s="235">
        <v>1</v>
      </c>
      <c r="G186" s="225"/>
      <c r="H186" s="224">
        <f t="shared" si="9"/>
        <v>0</v>
      </c>
    </row>
    <row r="187" spans="1:8">
      <c r="A187" s="234"/>
      <c r="B187" s="240" t="s">
        <v>372</v>
      </c>
      <c r="C187" s="228"/>
      <c r="D187" s="228"/>
      <c r="E187" s="225" t="s">
        <v>348</v>
      </c>
      <c r="F187" s="235">
        <v>1</v>
      </c>
      <c r="G187" s="225"/>
      <c r="H187" s="224">
        <f t="shared" si="9"/>
        <v>0</v>
      </c>
    </row>
    <row r="188" spans="1:8">
      <c r="A188" s="234"/>
      <c r="B188" s="240" t="s">
        <v>371</v>
      </c>
      <c r="C188" s="228"/>
      <c r="D188" s="228"/>
      <c r="E188" s="225" t="s">
        <v>369</v>
      </c>
      <c r="F188" s="235">
        <v>20</v>
      </c>
      <c r="G188" s="225"/>
      <c r="H188" s="224">
        <f t="shared" si="9"/>
        <v>0</v>
      </c>
    </row>
    <row r="189" spans="1:8">
      <c r="A189" s="234"/>
      <c r="B189" s="240" t="s">
        <v>370</v>
      </c>
      <c r="C189" s="228"/>
      <c r="D189" s="228"/>
      <c r="E189" s="225" t="s">
        <v>369</v>
      </c>
      <c r="F189" s="235">
        <v>650</v>
      </c>
      <c r="G189" s="225"/>
      <c r="H189" s="224">
        <f t="shared" si="9"/>
        <v>0</v>
      </c>
    </row>
    <row r="190" spans="1:8">
      <c r="A190" s="234"/>
      <c r="B190" s="228" t="s">
        <v>368</v>
      </c>
      <c r="C190" s="228"/>
      <c r="D190" s="228"/>
      <c r="E190" s="225" t="s">
        <v>348</v>
      </c>
      <c r="F190" s="235">
        <v>1</v>
      </c>
      <c r="G190" s="225"/>
      <c r="H190" s="224">
        <f t="shared" si="9"/>
        <v>0</v>
      </c>
    </row>
    <row r="191" spans="1:8">
      <c r="A191" s="234"/>
      <c r="B191" s="228" t="s">
        <v>376</v>
      </c>
      <c r="C191" s="228"/>
      <c r="D191" s="225" t="s">
        <v>352</v>
      </c>
      <c r="E191" s="225" t="s">
        <v>369</v>
      </c>
      <c r="F191" s="235">
        <v>18</v>
      </c>
      <c r="G191" s="225"/>
      <c r="H191" s="224">
        <f t="shared" si="9"/>
        <v>0</v>
      </c>
    </row>
    <row r="192" spans="1:8">
      <c r="A192" s="234"/>
      <c r="B192" s="228" t="s">
        <v>367</v>
      </c>
      <c r="C192" s="228"/>
      <c r="D192" s="228"/>
      <c r="E192" s="225" t="s">
        <v>348</v>
      </c>
      <c r="F192" s="235">
        <v>1</v>
      </c>
      <c r="G192" s="225"/>
      <c r="H192" s="224">
        <f t="shared" si="9"/>
        <v>0</v>
      </c>
    </row>
    <row r="193" spans="1:8">
      <c r="A193" s="234"/>
      <c r="B193" s="228" t="s">
        <v>366</v>
      </c>
      <c r="C193" s="228"/>
      <c r="D193" s="228"/>
      <c r="E193" s="225" t="s">
        <v>348</v>
      </c>
      <c r="F193" s="235">
        <v>1</v>
      </c>
      <c r="G193" s="225"/>
      <c r="H193" s="224">
        <f t="shared" si="9"/>
        <v>0</v>
      </c>
    </row>
    <row r="194" spans="1:8">
      <c r="A194" s="234"/>
      <c r="B194" s="228" t="s">
        <v>365</v>
      </c>
      <c r="C194" s="228"/>
      <c r="D194" s="228"/>
      <c r="E194" s="225" t="s">
        <v>348</v>
      </c>
      <c r="F194" s="235">
        <v>1</v>
      </c>
      <c r="G194" s="225"/>
      <c r="H194" s="224">
        <f t="shared" si="9"/>
        <v>0</v>
      </c>
    </row>
    <row r="195" spans="1:8" ht="19.5" customHeight="1" thickBot="1">
      <c r="A195" s="223"/>
      <c r="B195" s="222" t="s">
        <v>46</v>
      </c>
      <c r="C195" s="221"/>
      <c r="D195" s="221"/>
      <c r="E195" s="221"/>
      <c r="F195" s="220"/>
      <c r="G195" s="219"/>
      <c r="H195" s="218">
        <f>SUM(H160:H194)</f>
        <v>0</v>
      </c>
    </row>
    <row r="196" spans="1:8" ht="18.75">
      <c r="A196" s="482" t="s">
        <v>406</v>
      </c>
      <c r="B196" s="483"/>
      <c r="C196" s="483"/>
      <c r="D196" s="483"/>
      <c r="E196" s="483"/>
      <c r="F196" s="483"/>
      <c r="G196" s="232"/>
      <c r="H196" s="231"/>
    </row>
    <row r="197" spans="1:8" ht="38.25">
      <c r="A197" s="234"/>
      <c r="B197" s="245" t="s">
        <v>405</v>
      </c>
      <c r="C197" s="228"/>
      <c r="D197" s="228"/>
      <c r="E197" s="228"/>
      <c r="F197" s="235"/>
      <c r="G197" s="238"/>
      <c r="H197" s="237"/>
    </row>
    <row r="198" spans="1:8" ht="409.5">
      <c r="A198" s="234" t="s">
        <v>404</v>
      </c>
      <c r="B198" s="239" t="s">
        <v>403</v>
      </c>
      <c r="C198" s="225"/>
      <c r="D198" s="228" t="s">
        <v>393</v>
      </c>
      <c r="E198" s="225" t="s">
        <v>337</v>
      </c>
      <c r="F198" s="235">
        <v>1</v>
      </c>
      <c r="G198" s="225"/>
      <c r="H198" s="224">
        <f>F198*G198</f>
        <v>0</v>
      </c>
    </row>
    <row r="199" spans="1:8" ht="45">
      <c r="A199" s="244" t="s">
        <v>402</v>
      </c>
      <c r="B199" s="239" t="s">
        <v>401</v>
      </c>
      <c r="C199" s="225" t="s">
        <v>400</v>
      </c>
      <c r="D199" s="228" t="s">
        <v>399</v>
      </c>
      <c r="E199" s="225" t="s">
        <v>337</v>
      </c>
      <c r="F199" s="235">
        <v>2</v>
      </c>
      <c r="G199" s="225" t="s">
        <v>398</v>
      </c>
      <c r="H199" s="224" t="s">
        <v>398</v>
      </c>
    </row>
    <row r="200" spans="1:8" ht="210">
      <c r="A200" s="234" t="s">
        <v>397</v>
      </c>
      <c r="B200" s="239" t="s">
        <v>396</v>
      </c>
      <c r="C200" s="225"/>
      <c r="D200" s="228" t="s">
        <v>393</v>
      </c>
      <c r="E200" s="225" t="s">
        <v>337</v>
      </c>
      <c r="F200" s="235">
        <v>1</v>
      </c>
      <c r="G200" s="225"/>
      <c r="H200" s="224">
        <f t="shared" ref="H200:H211" si="10">F200*G200</f>
        <v>0</v>
      </c>
    </row>
    <row r="201" spans="1:8" ht="200.1" customHeight="1">
      <c r="A201" s="244" t="s">
        <v>395</v>
      </c>
      <c r="B201" s="239" t="s">
        <v>394</v>
      </c>
      <c r="C201" s="225"/>
      <c r="D201" s="228" t="s">
        <v>393</v>
      </c>
      <c r="E201" s="225" t="s">
        <v>337</v>
      </c>
      <c r="F201" s="235">
        <v>7</v>
      </c>
      <c r="G201" s="225"/>
      <c r="H201" s="224">
        <f t="shared" si="10"/>
        <v>0</v>
      </c>
    </row>
    <row r="202" spans="1:8">
      <c r="A202" s="244"/>
      <c r="B202" s="239" t="s">
        <v>392</v>
      </c>
      <c r="C202" s="225"/>
      <c r="D202" s="225" t="s">
        <v>352</v>
      </c>
      <c r="E202" s="225" t="s">
        <v>337</v>
      </c>
      <c r="F202" s="235">
        <v>8</v>
      </c>
      <c r="G202" s="225"/>
      <c r="H202" s="224">
        <f t="shared" si="10"/>
        <v>0</v>
      </c>
    </row>
    <row r="203" spans="1:8">
      <c r="A203" s="244"/>
      <c r="B203" s="243" t="s">
        <v>391</v>
      </c>
      <c r="C203" s="225"/>
      <c r="D203" s="225" t="s">
        <v>352</v>
      </c>
      <c r="E203" s="225" t="s">
        <v>337</v>
      </c>
      <c r="F203" s="235">
        <v>8</v>
      </c>
      <c r="G203" s="225"/>
      <c r="H203" s="224">
        <f t="shared" si="10"/>
        <v>0</v>
      </c>
    </row>
    <row r="204" spans="1:8" ht="30">
      <c r="A204" s="234"/>
      <c r="B204" s="242" t="s">
        <v>390</v>
      </c>
      <c r="C204" s="225"/>
      <c r="D204" s="225" t="s">
        <v>352</v>
      </c>
      <c r="E204" s="225" t="s">
        <v>337</v>
      </c>
      <c r="F204" s="235">
        <v>7</v>
      </c>
      <c r="G204" s="225"/>
      <c r="H204" s="224">
        <f t="shared" si="10"/>
        <v>0</v>
      </c>
    </row>
    <row r="205" spans="1:8" ht="30">
      <c r="A205" s="234"/>
      <c r="B205" s="242" t="s">
        <v>389</v>
      </c>
      <c r="C205" s="225"/>
      <c r="D205" s="225" t="s">
        <v>352</v>
      </c>
      <c r="E205" s="225" t="s">
        <v>337</v>
      </c>
      <c r="F205" s="235">
        <v>1</v>
      </c>
      <c r="G205" s="225"/>
      <c r="H205" s="224">
        <f t="shared" si="10"/>
        <v>0</v>
      </c>
    </row>
    <row r="206" spans="1:8" ht="76.5">
      <c r="A206" s="234"/>
      <c r="B206" s="240" t="s">
        <v>388</v>
      </c>
      <c r="C206" s="228"/>
      <c r="D206" s="225" t="s">
        <v>352</v>
      </c>
      <c r="E206" s="225" t="s">
        <v>358</v>
      </c>
      <c r="F206" s="235">
        <v>78</v>
      </c>
      <c r="G206" s="225"/>
      <c r="H206" s="224">
        <f t="shared" si="10"/>
        <v>0</v>
      </c>
    </row>
    <row r="207" spans="1:8" ht="76.5">
      <c r="A207" s="234"/>
      <c r="B207" s="240" t="s">
        <v>387</v>
      </c>
      <c r="C207" s="228"/>
      <c r="D207" s="225" t="s">
        <v>352</v>
      </c>
      <c r="E207" s="225" t="s">
        <v>358</v>
      </c>
      <c r="F207" s="235">
        <v>110</v>
      </c>
      <c r="G207" s="225"/>
      <c r="H207" s="224">
        <f t="shared" si="10"/>
        <v>0</v>
      </c>
    </row>
    <row r="208" spans="1:8" ht="76.5">
      <c r="A208" s="234"/>
      <c r="B208" s="240" t="s">
        <v>386</v>
      </c>
      <c r="C208" s="228"/>
      <c r="D208" s="225" t="s">
        <v>352</v>
      </c>
      <c r="E208" s="225" t="s">
        <v>358</v>
      </c>
      <c r="F208" s="235">
        <v>78</v>
      </c>
      <c r="G208" s="225"/>
      <c r="H208" s="224">
        <f t="shared" si="10"/>
        <v>0</v>
      </c>
    </row>
    <row r="209" spans="1:8" ht="76.5">
      <c r="A209" s="234"/>
      <c r="B209" s="240" t="s">
        <v>385</v>
      </c>
      <c r="C209" s="228"/>
      <c r="D209" s="225" t="s">
        <v>352</v>
      </c>
      <c r="E209" s="225" t="s">
        <v>358</v>
      </c>
      <c r="F209" s="235">
        <v>70</v>
      </c>
      <c r="G209" s="225"/>
      <c r="H209" s="224">
        <f t="shared" si="10"/>
        <v>0</v>
      </c>
    </row>
    <row r="210" spans="1:8" ht="76.5">
      <c r="A210" s="234"/>
      <c r="B210" s="240" t="s">
        <v>384</v>
      </c>
      <c r="C210" s="228"/>
      <c r="D210" s="225" t="s">
        <v>352</v>
      </c>
      <c r="E210" s="225" t="s">
        <v>358</v>
      </c>
      <c r="F210" s="235">
        <v>4</v>
      </c>
      <c r="G210" s="225"/>
      <c r="H210" s="224">
        <f t="shared" si="10"/>
        <v>0</v>
      </c>
    </row>
    <row r="211" spans="1:8" ht="76.5">
      <c r="A211" s="234"/>
      <c r="B211" s="240" t="s">
        <v>383</v>
      </c>
      <c r="C211" s="228"/>
      <c r="D211" s="225" t="s">
        <v>352</v>
      </c>
      <c r="E211" s="225" t="s">
        <v>358</v>
      </c>
      <c r="F211" s="235">
        <v>38</v>
      </c>
      <c r="G211" s="225"/>
      <c r="H211" s="224">
        <f t="shared" si="10"/>
        <v>0</v>
      </c>
    </row>
    <row r="212" spans="1:8" ht="60">
      <c r="A212" s="234"/>
      <c r="B212" s="240" t="s">
        <v>382</v>
      </c>
      <c r="C212" s="228"/>
      <c r="D212" s="225"/>
      <c r="E212" s="225"/>
      <c r="F212" s="235"/>
      <c r="G212" s="225"/>
      <c r="H212" s="224"/>
    </row>
    <row r="213" spans="1:8">
      <c r="A213" s="234"/>
      <c r="B213" s="228" t="s">
        <v>381</v>
      </c>
      <c r="C213" s="228"/>
      <c r="D213" s="228"/>
      <c r="E213" s="225" t="s">
        <v>358</v>
      </c>
      <c r="F213" s="235">
        <v>0</v>
      </c>
      <c r="G213" s="225"/>
      <c r="H213" s="224">
        <f t="shared" ref="H213:H228" si="11">F213*G213</f>
        <v>0</v>
      </c>
    </row>
    <row r="214" spans="1:8" ht="30">
      <c r="A214" s="234"/>
      <c r="B214" s="240" t="s">
        <v>380</v>
      </c>
      <c r="C214" s="228"/>
      <c r="D214" s="228"/>
      <c r="E214" s="225" t="s">
        <v>337</v>
      </c>
      <c r="F214" s="235">
        <v>8</v>
      </c>
      <c r="G214" s="225"/>
      <c r="H214" s="224">
        <f t="shared" si="11"/>
        <v>0</v>
      </c>
    </row>
    <row r="215" spans="1:8" ht="30">
      <c r="A215" s="234"/>
      <c r="B215" s="240" t="s">
        <v>379</v>
      </c>
      <c r="C215" s="228"/>
      <c r="D215" s="228"/>
      <c r="E215" s="225" t="s">
        <v>337</v>
      </c>
      <c r="F215" s="235">
        <v>16</v>
      </c>
      <c r="G215" s="225"/>
      <c r="H215" s="224">
        <f t="shared" si="11"/>
        <v>0</v>
      </c>
    </row>
    <row r="216" spans="1:8" ht="30">
      <c r="A216" s="234"/>
      <c r="B216" s="240" t="s">
        <v>378</v>
      </c>
      <c r="C216" s="228"/>
      <c r="D216" s="225" t="s">
        <v>352</v>
      </c>
      <c r="E216" s="225" t="s">
        <v>358</v>
      </c>
      <c r="F216" s="241">
        <v>215</v>
      </c>
      <c r="G216" s="225"/>
      <c r="H216" s="224">
        <f t="shared" si="11"/>
        <v>0</v>
      </c>
    </row>
    <row r="217" spans="1:8" ht="30">
      <c r="A217" s="234"/>
      <c r="B217" s="240" t="s">
        <v>377</v>
      </c>
      <c r="C217" s="228"/>
      <c r="D217" s="225" t="s">
        <v>352</v>
      </c>
      <c r="E217" s="225" t="s">
        <v>358</v>
      </c>
      <c r="F217" s="235">
        <v>0</v>
      </c>
      <c r="G217" s="225"/>
      <c r="H217" s="224">
        <f t="shared" si="11"/>
        <v>0</v>
      </c>
    </row>
    <row r="218" spans="1:8">
      <c r="A218" s="234"/>
      <c r="B218" s="228" t="s">
        <v>376</v>
      </c>
      <c r="C218" s="228"/>
      <c r="D218" s="225" t="s">
        <v>352</v>
      </c>
      <c r="E218" s="225" t="s">
        <v>369</v>
      </c>
      <c r="F218" s="235">
        <v>11</v>
      </c>
      <c r="G218" s="225"/>
      <c r="H218" s="224">
        <f t="shared" si="11"/>
        <v>0</v>
      </c>
    </row>
    <row r="219" spans="1:8">
      <c r="A219" s="234"/>
      <c r="B219" s="240" t="s">
        <v>375</v>
      </c>
      <c r="C219" s="228"/>
      <c r="D219" s="228"/>
      <c r="E219" s="225" t="s">
        <v>337</v>
      </c>
      <c r="F219" s="235">
        <v>1</v>
      </c>
      <c r="G219" s="225"/>
      <c r="H219" s="224">
        <f t="shared" si="11"/>
        <v>0</v>
      </c>
    </row>
    <row r="220" spans="1:8">
      <c r="A220" s="234"/>
      <c r="B220" s="240" t="s">
        <v>374</v>
      </c>
      <c r="C220" s="228"/>
      <c r="D220" s="228"/>
      <c r="E220" s="225" t="s">
        <v>337</v>
      </c>
      <c r="F220" s="235">
        <v>8</v>
      </c>
      <c r="G220" s="225"/>
      <c r="H220" s="224">
        <f t="shared" si="11"/>
        <v>0</v>
      </c>
    </row>
    <row r="221" spans="1:8" ht="30">
      <c r="A221" s="234"/>
      <c r="B221" s="240" t="s">
        <v>373</v>
      </c>
      <c r="C221" s="228"/>
      <c r="D221" s="228"/>
      <c r="E221" s="225" t="s">
        <v>348</v>
      </c>
      <c r="F221" s="235">
        <v>1</v>
      </c>
      <c r="G221" s="225"/>
      <c r="H221" s="224">
        <f t="shared" si="11"/>
        <v>0</v>
      </c>
    </row>
    <row r="222" spans="1:8">
      <c r="A222" s="234"/>
      <c r="B222" s="240" t="s">
        <v>372</v>
      </c>
      <c r="C222" s="228"/>
      <c r="D222" s="228"/>
      <c r="E222" s="225" t="s">
        <v>348</v>
      </c>
      <c r="F222" s="235">
        <v>1</v>
      </c>
      <c r="G222" s="225"/>
      <c r="H222" s="224">
        <f t="shared" si="11"/>
        <v>0</v>
      </c>
    </row>
    <row r="223" spans="1:8">
      <c r="A223" s="234"/>
      <c r="B223" s="240" t="s">
        <v>371</v>
      </c>
      <c r="C223" s="228"/>
      <c r="D223" s="228"/>
      <c r="E223" s="225" t="s">
        <v>369</v>
      </c>
      <c r="F223" s="235">
        <v>10</v>
      </c>
      <c r="G223" s="225"/>
      <c r="H223" s="224">
        <f t="shared" si="11"/>
        <v>0</v>
      </c>
    </row>
    <row r="224" spans="1:8">
      <c r="A224" s="234"/>
      <c r="B224" s="240" t="s">
        <v>370</v>
      </c>
      <c r="C224" s="228"/>
      <c r="D224" s="228"/>
      <c r="E224" s="225" t="s">
        <v>369</v>
      </c>
      <c r="F224" s="235">
        <v>550</v>
      </c>
      <c r="G224" s="225"/>
      <c r="H224" s="224">
        <f t="shared" si="11"/>
        <v>0</v>
      </c>
    </row>
    <row r="225" spans="1:8">
      <c r="A225" s="234"/>
      <c r="B225" s="228" t="s">
        <v>368</v>
      </c>
      <c r="C225" s="228"/>
      <c r="D225" s="228"/>
      <c r="E225" s="225" t="s">
        <v>348</v>
      </c>
      <c r="F225" s="235">
        <v>1</v>
      </c>
      <c r="G225" s="225"/>
      <c r="H225" s="224">
        <f t="shared" si="11"/>
        <v>0</v>
      </c>
    </row>
    <row r="226" spans="1:8">
      <c r="A226" s="234"/>
      <c r="B226" s="228" t="s">
        <v>367</v>
      </c>
      <c r="C226" s="228"/>
      <c r="D226" s="228"/>
      <c r="E226" s="225" t="s">
        <v>348</v>
      </c>
      <c r="F226" s="235">
        <v>1</v>
      </c>
      <c r="G226" s="225"/>
      <c r="H226" s="224">
        <f t="shared" si="11"/>
        <v>0</v>
      </c>
    </row>
    <row r="227" spans="1:8">
      <c r="A227" s="234"/>
      <c r="B227" s="228" t="s">
        <v>366</v>
      </c>
      <c r="C227" s="228"/>
      <c r="D227" s="228"/>
      <c r="E227" s="225" t="s">
        <v>348</v>
      </c>
      <c r="F227" s="235">
        <v>1</v>
      </c>
      <c r="G227" s="225"/>
      <c r="H227" s="224">
        <f t="shared" si="11"/>
        <v>0</v>
      </c>
    </row>
    <row r="228" spans="1:8">
      <c r="A228" s="234"/>
      <c r="B228" s="228" t="s">
        <v>365</v>
      </c>
      <c r="C228" s="228"/>
      <c r="D228" s="228"/>
      <c r="E228" s="225" t="s">
        <v>348</v>
      </c>
      <c r="F228" s="235">
        <v>1</v>
      </c>
      <c r="G228" s="225"/>
      <c r="H228" s="224">
        <f t="shared" si="11"/>
        <v>0</v>
      </c>
    </row>
    <row r="229" spans="1:8" ht="19.5" customHeight="1" thickBot="1">
      <c r="A229" s="223"/>
      <c r="B229" s="222" t="s">
        <v>46</v>
      </c>
      <c r="C229" s="221"/>
      <c r="D229" s="221"/>
      <c r="E229" s="221"/>
      <c r="F229" s="220"/>
      <c r="G229" s="219"/>
      <c r="H229" s="218">
        <f>SUM(H197:H228)</f>
        <v>0</v>
      </c>
    </row>
    <row r="230" spans="1:8" ht="18.75">
      <c r="A230" s="480" t="s">
        <v>323</v>
      </c>
      <c r="B230" s="481"/>
      <c r="C230" s="481"/>
      <c r="D230" s="481"/>
      <c r="E230" s="481"/>
      <c r="F230" s="481"/>
      <c r="G230" s="232"/>
      <c r="H230" s="231"/>
    </row>
    <row r="231" spans="1:8" ht="30">
      <c r="A231" s="234"/>
      <c r="B231" s="236" t="s">
        <v>364</v>
      </c>
      <c r="C231" s="228"/>
      <c r="D231" s="228"/>
      <c r="E231" s="225"/>
      <c r="F231" s="235"/>
      <c r="G231" s="238"/>
      <c r="H231" s="237"/>
    </row>
    <row r="232" spans="1:8" ht="30">
      <c r="A232" s="230" t="s">
        <v>363</v>
      </c>
      <c r="B232" s="239" t="s">
        <v>362</v>
      </c>
      <c r="C232" s="225"/>
      <c r="D232" s="225" t="s">
        <v>352</v>
      </c>
      <c r="E232" s="225" t="s">
        <v>337</v>
      </c>
      <c r="F232" s="235">
        <v>1</v>
      </c>
      <c r="G232" s="225"/>
      <c r="H232" s="224">
        <f>F232*G232</f>
        <v>0</v>
      </c>
    </row>
    <row r="233" spans="1:8" ht="152.25">
      <c r="A233" s="234"/>
      <c r="B233" s="236" t="s">
        <v>361</v>
      </c>
      <c r="C233" s="228"/>
      <c r="D233" s="228"/>
      <c r="E233" s="228"/>
      <c r="F233" s="235"/>
      <c r="G233" s="225"/>
      <c r="H233" s="224"/>
    </row>
    <row r="234" spans="1:8" ht="32.25">
      <c r="A234" s="230" t="s">
        <v>360</v>
      </c>
      <c r="B234" s="236" t="s">
        <v>359</v>
      </c>
      <c r="C234" s="228"/>
      <c r="D234" s="225" t="s">
        <v>352</v>
      </c>
      <c r="E234" s="225" t="s">
        <v>358</v>
      </c>
      <c r="F234" s="235">
        <v>95</v>
      </c>
      <c r="G234" s="225"/>
      <c r="H234" s="224">
        <f>F234*G234</f>
        <v>0</v>
      </c>
    </row>
    <row r="235" spans="1:8" ht="140.1" customHeight="1">
      <c r="A235" s="230"/>
      <c r="B235" s="236" t="s">
        <v>357</v>
      </c>
      <c r="C235" s="228"/>
      <c r="D235" s="228"/>
      <c r="E235" s="228"/>
      <c r="F235" s="235"/>
      <c r="G235" s="238"/>
      <c r="H235" s="237"/>
    </row>
    <row r="236" spans="1:8" ht="90">
      <c r="A236" s="230" t="s">
        <v>356</v>
      </c>
      <c r="B236" s="236" t="s">
        <v>355</v>
      </c>
      <c r="C236" s="225"/>
      <c r="D236" s="225" t="s">
        <v>352</v>
      </c>
      <c r="E236" s="225" t="s">
        <v>337</v>
      </c>
      <c r="F236" s="235">
        <v>1</v>
      </c>
      <c r="G236" s="225"/>
      <c r="H236" s="224">
        <f>F236*G236</f>
        <v>0</v>
      </c>
    </row>
    <row r="237" spans="1:8" ht="30">
      <c r="A237" s="230" t="s">
        <v>354</v>
      </c>
      <c r="B237" s="236" t="s">
        <v>353</v>
      </c>
      <c r="C237" s="228"/>
      <c r="D237" s="225" t="s">
        <v>352</v>
      </c>
      <c r="E237" s="225" t="s">
        <v>337</v>
      </c>
      <c r="F237" s="235">
        <v>1</v>
      </c>
      <c r="G237" s="225"/>
      <c r="H237" s="224">
        <f>F237*G237</f>
        <v>0</v>
      </c>
    </row>
    <row r="238" spans="1:8" ht="19.5" customHeight="1" thickBot="1">
      <c r="A238" s="223"/>
      <c r="B238" s="222" t="s">
        <v>46</v>
      </c>
      <c r="C238" s="221"/>
      <c r="D238" s="221"/>
      <c r="E238" s="221"/>
      <c r="F238" s="220"/>
      <c r="G238" s="219"/>
      <c r="H238" s="218">
        <f>SUM(H230:H237)</f>
        <v>0</v>
      </c>
    </row>
    <row r="239" spans="1:8" ht="18.75">
      <c r="A239" s="480" t="s">
        <v>351</v>
      </c>
      <c r="B239" s="481"/>
      <c r="C239" s="481"/>
      <c r="D239" s="481"/>
      <c r="E239" s="481"/>
      <c r="F239" s="481"/>
      <c r="G239" s="232"/>
      <c r="H239" s="231"/>
    </row>
    <row r="240" spans="1:8">
      <c r="A240" s="230" t="s">
        <v>350</v>
      </c>
      <c r="B240" s="228" t="s">
        <v>349</v>
      </c>
      <c r="C240" s="228"/>
      <c r="D240" s="228"/>
      <c r="E240" s="227" t="s">
        <v>348</v>
      </c>
      <c r="F240" s="226">
        <v>1</v>
      </c>
      <c r="G240" s="225"/>
      <c r="H240" s="224">
        <f>F240*G240</f>
        <v>0</v>
      </c>
    </row>
    <row r="241" spans="1:8" ht="19.5" thickBot="1">
      <c r="A241" s="234"/>
      <c r="B241" s="233" t="s">
        <v>46</v>
      </c>
      <c r="C241" s="228"/>
      <c r="D241" s="228"/>
      <c r="E241" s="228"/>
      <c r="F241" s="220"/>
      <c r="G241" s="219"/>
      <c r="H241" s="218">
        <f>H240</f>
        <v>0</v>
      </c>
    </row>
    <row r="242" spans="1:8" ht="18.75">
      <c r="A242" s="480" t="s">
        <v>321</v>
      </c>
      <c r="B242" s="481"/>
      <c r="C242" s="481"/>
      <c r="D242" s="481"/>
      <c r="E242" s="481"/>
      <c r="F242" s="481"/>
      <c r="G242" s="232"/>
      <c r="H242" s="231"/>
    </row>
    <row r="243" spans="1:8">
      <c r="A243" s="230" t="s">
        <v>347</v>
      </c>
      <c r="B243" s="228" t="s">
        <v>346</v>
      </c>
      <c r="C243" s="228"/>
      <c r="D243" s="228"/>
      <c r="E243" s="227" t="s">
        <v>337</v>
      </c>
      <c r="F243" s="226">
        <v>1</v>
      </c>
      <c r="G243" s="225"/>
      <c r="H243" s="224">
        <f>F243*G243</f>
        <v>0</v>
      </c>
    </row>
    <row r="244" spans="1:8">
      <c r="A244" s="230" t="s">
        <v>345</v>
      </c>
      <c r="B244" s="228" t="s">
        <v>344</v>
      </c>
      <c r="C244" s="228"/>
      <c r="D244" s="228"/>
      <c r="E244" s="227" t="s">
        <v>337</v>
      </c>
      <c r="F244" s="226">
        <v>1</v>
      </c>
      <c r="G244" s="225"/>
      <c r="H244" s="224">
        <f>F244*G244</f>
        <v>0</v>
      </c>
    </row>
    <row r="245" spans="1:8">
      <c r="A245" s="230" t="s">
        <v>343</v>
      </c>
      <c r="B245" s="229" t="s">
        <v>342</v>
      </c>
      <c r="C245" s="228"/>
      <c r="D245" s="228"/>
      <c r="E245" s="227" t="s">
        <v>337</v>
      </c>
      <c r="F245" s="226">
        <v>1</v>
      </c>
      <c r="G245" s="225"/>
      <c r="H245" s="224">
        <f>F245*G245</f>
        <v>0</v>
      </c>
    </row>
    <row r="246" spans="1:8">
      <c r="A246" s="230" t="s">
        <v>341</v>
      </c>
      <c r="B246" s="229" t="s">
        <v>340</v>
      </c>
      <c r="C246" s="228"/>
      <c r="D246" s="228"/>
      <c r="E246" s="227" t="s">
        <v>337</v>
      </c>
      <c r="F246" s="226">
        <v>1</v>
      </c>
      <c r="G246" s="225"/>
      <c r="H246" s="224">
        <f>F246*G246</f>
        <v>0</v>
      </c>
    </row>
    <row r="247" spans="1:8">
      <c r="A247" s="230" t="s">
        <v>339</v>
      </c>
      <c r="B247" s="229" t="s">
        <v>338</v>
      </c>
      <c r="C247" s="228"/>
      <c r="D247" s="228"/>
      <c r="E247" s="227" t="s">
        <v>337</v>
      </c>
      <c r="F247" s="226">
        <v>1</v>
      </c>
      <c r="G247" s="225"/>
      <c r="H247" s="224">
        <f>F247*G247</f>
        <v>0</v>
      </c>
    </row>
    <row r="248" spans="1:8" ht="19.5" customHeight="1" thickBot="1">
      <c r="A248" s="223"/>
      <c r="B248" s="222" t="s">
        <v>46</v>
      </c>
      <c r="C248" s="221"/>
      <c r="D248" s="221"/>
      <c r="E248" s="221"/>
      <c r="F248" s="220"/>
      <c r="G248" s="219"/>
      <c r="H248" s="218">
        <f>SUM(H242:H247)</f>
        <v>0</v>
      </c>
    </row>
  </sheetData>
  <mergeCells count="9">
    <mergeCell ref="G2:H2"/>
    <mergeCell ref="A239:F239"/>
    <mergeCell ref="A242:F242"/>
    <mergeCell ref="A2:F2"/>
    <mergeCell ref="A159:F159"/>
    <mergeCell ref="A196:F196"/>
    <mergeCell ref="A230:F230"/>
    <mergeCell ref="A46:F46"/>
    <mergeCell ref="A116:F116"/>
  </mergeCells>
  <pageMargins left="0.98425196850393704" right="1.7716535433070868" top="0.78740157480314965" bottom="0.59055118110236227" header="0.31496062992125984" footer="0.31496062992125984"/>
  <pageSetup paperSize="9" firstPageNumber="2" orientation="landscape" useFirstPageNumber="1" r:id="rId1"/>
  <headerFooter>
    <oddHeader>&amp;LREKONSTRUKCE KLIMATIZACE OBJEKTU Q, VĚTEV c1
MENDELOVA UNIVERZITA V BRNĚ&amp;RD1.4.1-Vzduchotechnika a klimatizace</oddHeader>
    <oddFooter>&amp;LNázev
&amp;12ROZPOČET&amp;CStrana
&amp;P z 24</oddFooter>
  </headerFooter>
  <rowBreaks count="5" manualBreakCount="5">
    <brk id="45" max="11" man="1"/>
    <brk id="69" max="11" man="1"/>
    <brk id="119" max="11" man="1"/>
    <brk id="158" max="11" man="1"/>
    <brk id="19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zoomScale="120" zoomScaleNormal="120" workbookViewId="0"/>
  </sheetViews>
  <sheetFormatPr defaultRowHeight="12.75"/>
  <cols>
    <col min="1" max="1" width="3.7109375" customWidth="1"/>
    <col min="2" max="2" width="12.85546875" customWidth="1"/>
    <col min="3" max="3" width="40.7109375" customWidth="1"/>
    <col min="4" max="4" width="8.5703125" customWidth="1"/>
    <col min="5" max="5" width="4.28515625" customWidth="1"/>
    <col min="6" max="6" width="9.42578125" customWidth="1"/>
    <col min="7" max="7" width="9.7109375" customWidth="1"/>
    <col min="8" max="8" width="10.42578125" customWidth="1"/>
  </cols>
  <sheetData>
    <row r="1" spans="1:8">
      <c r="F1" s="22"/>
    </row>
    <row r="2" spans="1:8">
      <c r="F2" s="22"/>
    </row>
    <row r="3" spans="1:8">
      <c r="C3" s="72" t="s">
        <v>657</v>
      </c>
      <c r="F3" s="22"/>
    </row>
    <row r="4" spans="1:8">
      <c r="F4" s="22"/>
    </row>
    <row r="5" spans="1:8">
      <c r="C5" t="s">
        <v>656</v>
      </c>
      <c r="F5" s="22"/>
    </row>
    <row r="6" spans="1:8">
      <c r="A6" s="262">
        <v>1</v>
      </c>
      <c r="C6" t="s">
        <v>655</v>
      </c>
      <c r="F6" s="22"/>
      <c r="H6" s="272">
        <f>H89</f>
        <v>0</v>
      </c>
    </row>
    <row r="7" spans="1:8">
      <c r="A7" s="262">
        <v>2</v>
      </c>
      <c r="C7" t="s">
        <v>654</v>
      </c>
      <c r="F7" s="22"/>
      <c r="H7" s="272">
        <v>0</v>
      </c>
    </row>
    <row r="8" spans="1:8">
      <c r="A8" s="262">
        <v>3</v>
      </c>
      <c r="C8" t="s">
        <v>653</v>
      </c>
      <c r="F8" s="22"/>
      <c r="H8" s="272">
        <v>0</v>
      </c>
    </row>
    <row r="9" spans="1:8">
      <c r="A9" s="262">
        <v>4</v>
      </c>
      <c r="C9" t="s">
        <v>652</v>
      </c>
      <c r="F9" s="22"/>
      <c r="H9" s="272">
        <v>0</v>
      </c>
    </row>
    <row r="10" spans="1:8">
      <c r="A10" s="262">
        <v>5</v>
      </c>
      <c r="C10" t="s">
        <v>651</v>
      </c>
      <c r="F10" s="22"/>
      <c r="H10" s="272">
        <v>0</v>
      </c>
    </row>
    <row r="11" spans="1:8">
      <c r="A11" s="262"/>
      <c r="F11" s="22"/>
      <c r="H11" s="272"/>
    </row>
    <row r="12" spans="1:8">
      <c r="A12" s="262" t="s">
        <v>611</v>
      </c>
      <c r="C12" t="s">
        <v>650</v>
      </c>
      <c r="F12" s="22"/>
      <c r="H12" s="272">
        <f>SUM(H6:H11)</f>
        <v>0</v>
      </c>
    </row>
    <row r="13" spans="1:8">
      <c r="A13" s="262"/>
      <c r="F13" s="22"/>
      <c r="H13" s="272"/>
    </row>
    <row r="14" spans="1:8">
      <c r="A14" s="262">
        <v>6</v>
      </c>
      <c r="C14" s="273" t="s">
        <v>649</v>
      </c>
      <c r="F14" s="22"/>
      <c r="H14" s="272">
        <f>H102</f>
        <v>0</v>
      </c>
    </row>
    <row r="15" spans="1:8">
      <c r="A15" s="262" t="s">
        <v>611</v>
      </c>
      <c r="F15" s="22"/>
      <c r="H15" s="272"/>
    </row>
    <row r="16" spans="1:8">
      <c r="A16" s="262">
        <v>7</v>
      </c>
      <c r="C16" s="273" t="s">
        <v>648</v>
      </c>
      <c r="F16" s="22"/>
      <c r="H16" s="272">
        <v>0</v>
      </c>
    </row>
    <row r="17" spans="1:8">
      <c r="A17" s="262" t="s">
        <v>611</v>
      </c>
      <c r="F17" s="22"/>
      <c r="H17" s="272"/>
    </row>
    <row r="18" spans="1:8">
      <c r="A18" s="262">
        <v>8</v>
      </c>
      <c r="C18" s="273" t="s">
        <v>647</v>
      </c>
      <c r="F18" s="22"/>
      <c r="H18" s="272">
        <f>H110</f>
        <v>0</v>
      </c>
    </row>
    <row r="19" spans="1:8">
      <c r="A19" s="262"/>
      <c r="C19" s="273"/>
      <c r="F19" s="22"/>
      <c r="H19" s="272"/>
    </row>
    <row r="20" spans="1:8">
      <c r="A20" s="262"/>
      <c r="C20" s="273"/>
      <c r="F20" s="22"/>
      <c r="H20" s="272"/>
    </row>
    <row r="21" spans="1:8">
      <c r="C21" t="s">
        <v>646</v>
      </c>
      <c r="F21" s="22"/>
      <c r="H21" s="272">
        <f>SUM(H12:H20)</f>
        <v>0</v>
      </c>
    </row>
    <row r="22" spans="1:8">
      <c r="F22" s="22"/>
    </row>
    <row r="23" spans="1:8">
      <c r="F23" s="22"/>
    </row>
    <row r="24" spans="1:8">
      <c r="F24" s="22"/>
    </row>
    <row r="25" spans="1:8">
      <c r="F25" s="22"/>
    </row>
    <row r="26" spans="1:8">
      <c r="F26" s="22"/>
    </row>
    <row r="27" spans="1:8">
      <c r="F27" s="22"/>
    </row>
    <row r="28" spans="1:8">
      <c r="F28" s="22"/>
    </row>
    <row r="29" spans="1:8">
      <c r="F29" s="22"/>
    </row>
    <row r="30" spans="1:8">
      <c r="F30" s="22"/>
    </row>
    <row r="31" spans="1:8">
      <c r="F31" s="22"/>
    </row>
    <row r="32" spans="1:8">
      <c r="F32" s="22"/>
    </row>
    <row r="33" spans="3:6">
      <c r="F33" s="22"/>
    </row>
    <row r="34" spans="3:6">
      <c r="F34" s="22"/>
    </row>
    <row r="35" spans="3:6">
      <c r="F35" s="22"/>
    </row>
    <row r="36" spans="3:6">
      <c r="F36" s="22"/>
    </row>
    <row r="37" spans="3:6">
      <c r="F37" s="22"/>
    </row>
    <row r="38" spans="3:6">
      <c r="F38" s="22"/>
    </row>
    <row r="39" spans="3:6">
      <c r="F39" s="22"/>
    </row>
    <row r="40" spans="3:6">
      <c r="F40" s="22"/>
    </row>
    <row r="41" spans="3:6">
      <c r="F41" s="22"/>
    </row>
    <row r="42" spans="3:6">
      <c r="F42" s="22"/>
    </row>
    <row r="43" spans="3:6">
      <c r="F43" s="22"/>
    </row>
    <row r="44" spans="3:6">
      <c r="F44" s="22"/>
    </row>
    <row r="45" spans="3:6">
      <c r="C45" t="s">
        <v>645</v>
      </c>
      <c r="F45" s="22"/>
    </row>
    <row r="46" spans="3:6">
      <c r="C46" t="s">
        <v>644</v>
      </c>
      <c r="F46" s="22"/>
    </row>
    <row r="47" spans="3:6">
      <c r="F47" s="22"/>
    </row>
    <row r="48" spans="3:6">
      <c r="F48" s="22"/>
    </row>
    <row r="49" spans="1:8">
      <c r="F49" s="22"/>
    </row>
    <row r="50" spans="1:8">
      <c r="F50" s="22"/>
    </row>
    <row r="51" spans="1:8">
      <c r="C51" t="s">
        <v>643</v>
      </c>
      <c r="F51" s="22"/>
    </row>
    <row r="52" spans="1:8">
      <c r="F52" s="22"/>
    </row>
    <row r="53" spans="1:8">
      <c r="F53" s="22"/>
    </row>
    <row r="54" spans="1:8">
      <c r="F54" s="22"/>
    </row>
    <row r="55" spans="1:8">
      <c r="F55" s="22"/>
    </row>
    <row r="56" spans="1:8">
      <c r="F56" s="22"/>
    </row>
    <row r="57" spans="1:8">
      <c r="F57" s="22"/>
    </row>
    <row r="58" spans="1:8">
      <c r="F58" s="22"/>
    </row>
    <row r="59" spans="1:8" ht="25.5">
      <c r="A59" s="271" t="s">
        <v>312</v>
      </c>
      <c r="B59" s="271" t="s">
        <v>332</v>
      </c>
      <c r="C59" s="271" t="s">
        <v>642</v>
      </c>
      <c r="D59" s="270" t="s">
        <v>641</v>
      </c>
      <c r="E59" s="263" t="s">
        <v>640</v>
      </c>
      <c r="F59" s="269" t="s">
        <v>639</v>
      </c>
      <c r="G59" s="263" t="s">
        <v>638</v>
      </c>
      <c r="H59" s="263" t="s">
        <v>637</v>
      </c>
    </row>
    <row r="60" spans="1:8">
      <c r="A60" s="262"/>
      <c r="C60" s="264" t="s">
        <v>636</v>
      </c>
      <c r="F60" s="22"/>
      <c r="G60" s="261"/>
      <c r="H60" s="22"/>
    </row>
    <row r="61" spans="1:8" ht="51">
      <c r="C61" s="268" t="s">
        <v>635</v>
      </c>
      <c r="E61" s="149"/>
    </row>
    <row r="62" spans="1:8">
      <c r="A62" s="262"/>
      <c r="C62" s="19" t="s">
        <v>634</v>
      </c>
      <c r="E62" s="149"/>
      <c r="F62" s="261"/>
      <c r="G62" s="261"/>
      <c r="H62" s="22"/>
    </row>
    <row r="63" spans="1:8">
      <c r="A63" s="262">
        <v>1</v>
      </c>
      <c r="B63" t="s">
        <v>633</v>
      </c>
      <c r="C63" s="19" t="s">
        <v>632</v>
      </c>
      <c r="D63" s="263" t="s">
        <v>592</v>
      </c>
      <c r="E63" s="149" t="s">
        <v>189</v>
      </c>
      <c r="F63" s="261">
        <v>12</v>
      </c>
      <c r="G63" s="261"/>
      <c r="H63" s="22">
        <f>F63*G63</f>
        <v>0</v>
      </c>
    </row>
    <row r="64" spans="1:8">
      <c r="A64" s="262"/>
      <c r="C64" s="19"/>
      <c r="E64" s="149"/>
      <c r="F64" s="261"/>
      <c r="G64" s="261"/>
      <c r="H64" s="22"/>
    </row>
    <row r="65" spans="1:10">
      <c r="A65" s="262"/>
      <c r="C65" s="19" t="s">
        <v>631</v>
      </c>
      <c r="E65" s="149"/>
      <c r="F65" s="261"/>
      <c r="G65" s="261"/>
      <c r="H65" s="22"/>
    </row>
    <row r="66" spans="1:10">
      <c r="A66" s="262">
        <v>2</v>
      </c>
      <c r="B66" t="s">
        <v>630</v>
      </c>
      <c r="C66" s="19" t="s">
        <v>629</v>
      </c>
      <c r="D66" s="263" t="s">
        <v>592</v>
      </c>
      <c r="E66" s="149" t="s">
        <v>189</v>
      </c>
      <c r="F66" s="22">
        <v>49</v>
      </c>
      <c r="G66" s="261"/>
      <c r="H66" s="22">
        <f>F66*G66</f>
        <v>0</v>
      </c>
    </row>
    <row r="67" spans="1:10">
      <c r="A67" s="262"/>
      <c r="E67" s="149"/>
      <c r="F67" s="266"/>
      <c r="G67" s="261"/>
      <c r="H67" s="22"/>
      <c r="J67" s="261"/>
    </row>
    <row r="68" spans="1:10">
      <c r="A68" s="262"/>
      <c r="C68" t="s">
        <v>628</v>
      </c>
      <c r="E68" s="149"/>
      <c r="F68" s="266"/>
      <c r="G68" s="261"/>
      <c r="H68" s="22"/>
    </row>
    <row r="69" spans="1:10">
      <c r="A69" s="262">
        <v>3</v>
      </c>
      <c r="B69" t="s">
        <v>627</v>
      </c>
      <c r="C69" t="s">
        <v>626</v>
      </c>
      <c r="D69" s="263" t="s">
        <v>592</v>
      </c>
      <c r="E69" s="149" t="s">
        <v>337</v>
      </c>
      <c r="F69" s="266">
        <v>15</v>
      </c>
      <c r="G69" s="261"/>
      <c r="H69" s="22">
        <f>F69*G69</f>
        <v>0</v>
      </c>
    </row>
    <row r="70" spans="1:10">
      <c r="A70" s="262"/>
      <c r="E70" s="149"/>
      <c r="F70" s="266"/>
      <c r="G70" s="261"/>
      <c r="H70" s="22"/>
    </row>
    <row r="71" spans="1:10">
      <c r="A71" s="262"/>
      <c r="C71" s="19" t="s">
        <v>625</v>
      </c>
      <c r="E71" s="149"/>
      <c r="F71" s="22"/>
      <c r="G71" s="261"/>
      <c r="H71" s="22"/>
    </row>
    <row r="72" spans="1:10">
      <c r="A72" s="262"/>
      <c r="C72" s="19" t="s">
        <v>624</v>
      </c>
      <c r="E72" s="149"/>
      <c r="F72" s="22"/>
      <c r="G72" s="261"/>
      <c r="H72" s="22"/>
    </row>
    <row r="73" spans="1:10">
      <c r="A73" s="262">
        <v>4</v>
      </c>
      <c r="B73" t="s">
        <v>623</v>
      </c>
      <c r="C73" s="19" t="s">
        <v>622</v>
      </c>
      <c r="D73" s="263" t="s">
        <v>592</v>
      </c>
      <c r="E73" s="149" t="s">
        <v>189</v>
      </c>
      <c r="F73" s="22">
        <v>61</v>
      </c>
      <c r="G73" s="261"/>
      <c r="H73" s="22">
        <f>F73*G73</f>
        <v>0</v>
      </c>
    </row>
    <row r="74" spans="1:10">
      <c r="A74" s="262"/>
      <c r="C74" s="19"/>
      <c r="E74" s="149"/>
      <c r="F74" s="22"/>
      <c r="G74" s="261"/>
      <c r="H74" s="22"/>
    </row>
    <row r="75" spans="1:10">
      <c r="A75" s="262"/>
      <c r="C75" s="19" t="s">
        <v>621</v>
      </c>
      <c r="E75" s="149"/>
      <c r="F75" s="22"/>
      <c r="G75" s="261"/>
      <c r="H75" s="22"/>
    </row>
    <row r="76" spans="1:10">
      <c r="A76" s="262">
        <v>5</v>
      </c>
      <c r="B76" t="s">
        <v>604</v>
      </c>
      <c r="C76" s="19" t="s">
        <v>620</v>
      </c>
      <c r="D76" s="263" t="s">
        <v>592</v>
      </c>
      <c r="E76" s="149" t="s">
        <v>337</v>
      </c>
      <c r="F76" s="22">
        <v>8</v>
      </c>
      <c r="G76" s="261"/>
      <c r="H76" s="22">
        <f>F76*G76</f>
        <v>0</v>
      </c>
    </row>
    <row r="77" spans="1:10">
      <c r="A77" s="262"/>
      <c r="C77" s="19"/>
      <c r="E77" s="149"/>
      <c r="F77" s="22"/>
      <c r="G77" s="261"/>
      <c r="H77" s="22"/>
    </row>
    <row r="78" spans="1:10">
      <c r="A78" s="262"/>
      <c r="C78" s="19" t="s">
        <v>619</v>
      </c>
      <c r="E78" s="149"/>
      <c r="F78" s="22"/>
      <c r="G78" s="261"/>
      <c r="H78" s="22"/>
    </row>
    <row r="79" spans="1:10">
      <c r="A79" s="262">
        <v>6</v>
      </c>
      <c r="B79" t="s">
        <v>604</v>
      </c>
      <c r="C79" s="19" t="s">
        <v>618</v>
      </c>
      <c r="D79" s="263" t="s">
        <v>592</v>
      </c>
      <c r="E79" s="149" t="s">
        <v>337</v>
      </c>
      <c r="F79" s="22">
        <f>SUM(F76:F77)</f>
        <v>8</v>
      </c>
      <c r="G79" s="261"/>
      <c r="H79" s="22">
        <f>F79*G79</f>
        <v>0</v>
      </c>
    </row>
    <row r="80" spans="1:10">
      <c r="A80" s="262"/>
      <c r="C80" s="19"/>
      <c r="E80" s="149"/>
      <c r="F80" s="22"/>
      <c r="G80" s="261"/>
      <c r="H80" s="22"/>
    </row>
    <row r="81" spans="1:8">
      <c r="A81" s="262"/>
      <c r="C81" s="267" t="s">
        <v>617</v>
      </c>
      <c r="E81" s="149"/>
      <c r="F81" s="22"/>
    </row>
    <row r="82" spans="1:8">
      <c r="A82" s="262">
        <v>7</v>
      </c>
      <c r="B82" t="s">
        <v>616</v>
      </c>
      <c r="C82" s="19" t="s">
        <v>615</v>
      </c>
      <c r="D82" s="263" t="s">
        <v>592</v>
      </c>
      <c r="E82" s="149" t="s">
        <v>337</v>
      </c>
      <c r="F82" s="22">
        <v>12</v>
      </c>
      <c r="G82" s="261"/>
      <c r="H82" s="22">
        <f>F82*G82</f>
        <v>0</v>
      </c>
    </row>
    <row r="83" spans="1:8">
      <c r="A83" s="262"/>
      <c r="C83" s="19"/>
      <c r="E83" s="149"/>
      <c r="F83" s="22"/>
      <c r="G83" s="261"/>
      <c r="H83" s="22"/>
    </row>
    <row r="84" spans="1:8">
      <c r="A84" s="262">
        <v>8</v>
      </c>
      <c r="B84" t="s">
        <v>604</v>
      </c>
      <c r="C84" s="267" t="s">
        <v>614</v>
      </c>
      <c r="D84" s="263" t="s">
        <v>592</v>
      </c>
      <c r="E84" s="149" t="s">
        <v>613</v>
      </c>
      <c r="F84" s="22">
        <v>5</v>
      </c>
      <c r="G84" s="261"/>
      <c r="H84" s="22">
        <f>F84*G84</f>
        <v>0</v>
      </c>
    </row>
    <row r="85" spans="1:8">
      <c r="A85" s="262" t="s">
        <v>611</v>
      </c>
      <c r="C85" s="19"/>
      <c r="E85" s="149"/>
      <c r="F85" s="22"/>
      <c r="G85" s="261"/>
      <c r="H85" s="22"/>
    </row>
    <row r="86" spans="1:8">
      <c r="A86" s="262"/>
      <c r="C86" s="19" t="s">
        <v>612</v>
      </c>
      <c r="E86" s="149"/>
      <c r="F86" s="22"/>
      <c r="G86" s="261"/>
      <c r="H86" s="22" t="s">
        <v>611</v>
      </c>
    </row>
    <row r="87" spans="1:8">
      <c r="A87" s="262">
        <v>9</v>
      </c>
      <c r="B87" t="s">
        <v>610</v>
      </c>
      <c r="C87" s="19" t="s">
        <v>600</v>
      </c>
      <c r="D87" s="263" t="s">
        <v>592</v>
      </c>
      <c r="E87" s="149" t="s">
        <v>45</v>
      </c>
      <c r="F87" s="22">
        <f>SUM(H62:H86)</f>
        <v>0</v>
      </c>
      <c r="G87" s="265">
        <v>2.0500000000000001E-2</v>
      </c>
      <c r="H87" s="22">
        <f>CEILING(PRODUCT(F87:G87),1)</f>
        <v>0</v>
      </c>
    </row>
    <row r="88" spans="1:8">
      <c r="A88" s="262"/>
      <c r="E88" s="149"/>
      <c r="F88" s="266"/>
      <c r="G88" s="261"/>
      <c r="H88" s="22"/>
    </row>
    <row r="89" spans="1:8">
      <c r="A89" s="262"/>
      <c r="C89" t="s">
        <v>609</v>
      </c>
      <c r="E89" s="149"/>
      <c r="H89" s="22">
        <f>SUM(H62:H88)</f>
        <v>0</v>
      </c>
    </row>
    <row r="90" spans="1:8">
      <c r="A90" s="262"/>
      <c r="E90" s="149"/>
      <c r="H90" s="22"/>
    </row>
    <row r="91" spans="1:8">
      <c r="A91" s="262"/>
      <c r="C91" s="19"/>
      <c r="E91" s="149"/>
      <c r="F91" s="22"/>
      <c r="H91" s="22"/>
    </row>
    <row r="92" spans="1:8">
      <c r="A92" s="262"/>
      <c r="C92" s="264" t="s">
        <v>608</v>
      </c>
      <c r="E92" s="149"/>
      <c r="F92" s="22"/>
      <c r="G92" s="261"/>
      <c r="H92" s="22"/>
    </row>
    <row r="93" spans="1:8">
      <c r="A93" s="262"/>
      <c r="C93" s="19" t="s">
        <v>605</v>
      </c>
      <c r="E93" s="149"/>
      <c r="F93" s="22"/>
      <c r="G93" s="261"/>
      <c r="H93" s="22"/>
    </row>
    <row r="94" spans="1:8">
      <c r="A94" s="262">
        <v>1</v>
      </c>
      <c r="B94" t="s">
        <v>607</v>
      </c>
      <c r="C94" s="19" t="s">
        <v>606</v>
      </c>
      <c r="D94" s="263" t="s">
        <v>592</v>
      </c>
      <c r="E94" s="149" t="s">
        <v>369</v>
      </c>
      <c r="F94" s="22">
        <v>40</v>
      </c>
      <c r="G94" s="261"/>
      <c r="H94" s="22">
        <f>F94*G94</f>
        <v>0</v>
      </c>
    </row>
    <row r="95" spans="1:8">
      <c r="A95" s="262"/>
      <c r="C95" s="19"/>
      <c r="E95" s="149"/>
      <c r="F95" s="22"/>
      <c r="G95" s="261"/>
      <c r="H95" s="22"/>
    </row>
    <row r="96" spans="1:8">
      <c r="A96" s="262"/>
      <c r="C96" s="19" t="s">
        <v>605</v>
      </c>
      <c r="E96" s="149"/>
      <c r="F96" s="22"/>
      <c r="G96" s="261"/>
      <c r="H96" s="22"/>
    </row>
    <row r="97" spans="1:8">
      <c r="A97" s="262">
        <v>2</v>
      </c>
      <c r="B97" t="s">
        <v>604</v>
      </c>
      <c r="C97" s="19" t="s">
        <v>603</v>
      </c>
      <c r="D97" s="263" t="s">
        <v>592</v>
      </c>
      <c r="E97" s="149" t="s">
        <v>112</v>
      </c>
      <c r="F97" s="22">
        <v>7.0000000000000007E-2</v>
      </c>
      <c r="G97" s="261"/>
      <c r="H97" s="22">
        <f>ROUND(F97*G97,0)</f>
        <v>0</v>
      </c>
    </row>
    <row r="98" spans="1:8">
      <c r="A98" s="262"/>
      <c r="C98" s="19"/>
      <c r="E98" s="149"/>
      <c r="F98" s="22"/>
      <c r="G98" s="261"/>
      <c r="H98" s="22"/>
    </row>
    <row r="99" spans="1:8">
      <c r="A99" s="262"/>
      <c r="C99" s="19" t="s">
        <v>602</v>
      </c>
      <c r="E99" s="149"/>
      <c r="F99" s="22"/>
      <c r="G99" s="261"/>
      <c r="H99" s="22"/>
    </row>
    <row r="100" spans="1:8">
      <c r="A100" s="262">
        <v>3</v>
      </c>
      <c r="B100" t="s">
        <v>601</v>
      </c>
      <c r="C100" s="19" t="s">
        <v>600</v>
      </c>
      <c r="D100" s="263" t="s">
        <v>592</v>
      </c>
      <c r="E100" s="149" t="s">
        <v>45</v>
      </c>
      <c r="F100" s="22">
        <f>SUM(H93:H99)</f>
        <v>0</v>
      </c>
      <c r="G100" s="265">
        <v>1.37E-2</v>
      </c>
      <c r="H100" s="22">
        <f>CEILING(PRODUCT(F100,G100),1)</f>
        <v>0</v>
      </c>
    </row>
    <row r="101" spans="1:8">
      <c r="A101" s="262"/>
      <c r="C101" s="19"/>
      <c r="E101" s="149"/>
      <c r="F101" s="22"/>
      <c r="G101" s="261"/>
      <c r="H101" s="22"/>
    </row>
    <row r="102" spans="1:8">
      <c r="A102" s="262"/>
      <c r="C102" s="19" t="s">
        <v>599</v>
      </c>
      <c r="E102" s="149"/>
      <c r="F102" s="22"/>
      <c r="H102" s="22">
        <f>SUM(H93:H101)</f>
        <v>0</v>
      </c>
    </row>
    <row r="103" spans="1:8">
      <c r="A103" s="262"/>
      <c r="C103" s="19"/>
      <c r="E103" s="149"/>
      <c r="F103" s="22"/>
      <c r="H103" s="22"/>
    </row>
    <row r="104" spans="1:8">
      <c r="A104" s="262"/>
      <c r="C104" s="19"/>
      <c r="E104" s="149"/>
      <c r="F104" s="22"/>
      <c r="H104" s="22"/>
    </row>
    <row r="105" spans="1:8">
      <c r="A105" s="262"/>
      <c r="C105" s="264" t="s">
        <v>598</v>
      </c>
      <c r="E105" s="149"/>
      <c r="F105" s="22"/>
      <c r="G105" s="261"/>
      <c r="H105" s="22"/>
    </row>
    <row r="106" spans="1:8">
      <c r="C106" t="s">
        <v>597</v>
      </c>
      <c r="E106" s="149"/>
      <c r="F106" s="261"/>
    </row>
    <row r="107" spans="1:8">
      <c r="A107" s="262">
        <v>1</v>
      </c>
      <c r="B107" t="s">
        <v>596</v>
      </c>
      <c r="C107" t="s">
        <v>595</v>
      </c>
      <c r="D107" s="263" t="s">
        <v>592</v>
      </c>
      <c r="E107" s="149" t="s">
        <v>136</v>
      </c>
      <c r="F107" s="261">
        <v>1</v>
      </c>
      <c r="G107" s="261"/>
      <c r="H107" s="22">
        <f>F107*G107</f>
        <v>0</v>
      </c>
    </row>
    <row r="108" spans="1:8">
      <c r="A108" s="262">
        <v>2</v>
      </c>
      <c r="B108" t="s">
        <v>594</v>
      </c>
      <c r="C108" t="s">
        <v>593</v>
      </c>
      <c r="D108" s="263" t="s">
        <v>592</v>
      </c>
      <c r="E108" s="149" t="s">
        <v>136</v>
      </c>
      <c r="F108" s="261">
        <v>1</v>
      </c>
      <c r="G108" s="261"/>
      <c r="H108" s="22">
        <f>F108*G108</f>
        <v>0</v>
      </c>
    </row>
    <row r="109" spans="1:8">
      <c r="A109" s="262"/>
      <c r="F109" s="261"/>
      <c r="G109" s="261"/>
      <c r="H109" s="22"/>
    </row>
    <row r="110" spans="1:8">
      <c r="C110" t="s">
        <v>591</v>
      </c>
      <c r="F110" s="261"/>
      <c r="H110" s="22">
        <f>CEILING(SUM(H107:H109),1)</f>
        <v>0</v>
      </c>
    </row>
    <row r="111" spans="1:8">
      <c r="F111" s="261"/>
      <c r="H111" s="22"/>
    </row>
    <row r="112" spans="1:8">
      <c r="A112" s="262"/>
      <c r="C112" s="19"/>
      <c r="F112" s="22"/>
      <c r="G112" s="261"/>
      <c r="H112" s="22"/>
    </row>
    <row r="113" spans="1:8">
      <c r="A113" s="262"/>
      <c r="C113" s="19"/>
      <c r="F113" s="22"/>
      <c r="H113" s="22"/>
    </row>
    <row r="116" spans="1:8">
      <c r="A116" s="262"/>
      <c r="C116" s="19"/>
      <c r="F116" s="22"/>
      <c r="G116" s="261"/>
      <c r="H116" s="22"/>
    </row>
    <row r="117" spans="1:8">
      <c r="A117" s="262"/>
      <c r="C117" s="19"/>
      <c r="F117" s="22"/>
      <c r="G117" s="261"/>
      <c r="H117" s="22"/>
    </row>
    <row r="118" spans="1:8">
      <c r="A118" s="262"/>
      <c r="C118" s="19"/>
      <c r="F118" s="22"/>
      <c r="G118" s="261"/>
      <c r="H118" s="22"/>
    </row>
    <row r="119" spans="1:8">
      <c r="A119" s="262"/>
      <c r="C119" s="19"/>
      <c r="F119" s="22"/>
      <c r="G119" s="261"/>
      <c r="H119" s="22"/>
    </row>
    <row r="120" spans="1:8">
      <c r="A120" s="262"/>
      <c r="C120" s="19"/>
      <c r="F120" s="22"/>
      <c r="G120" s="261"/>
      <c r="H120" s="22"/>
    </row>
    <row r="121" spans="1:8">
      <c r="A121" s="262"/>
      <c r="C121" s="19"/>
      <c r="F121" s="22"/>
      <c r="G121" s="261"/>
      <c r="H121" s="22"/>
    </row>
    <row r="122" spans="1:8">
      <c r="A122" s="262"/>
      <c r="C122" s="19"/>
      <c r="F122" s="22"/>
      <c r="G122" s="261"/>
      <c r="H122" s="22"/>
    </row>
    <row r="123" spans="1:8">
      <c r="A123" s="262"/>
      <c r="C123" s="19"/>
      <c r="F123" s="22"/>
      <c r="G123" s="261"/>
      <c r="H123" s="22"/>
    </row>
  </sheetData>
  <printOptions gridLines="1" gridLinesSet="0"/>
  <pageMargins left="0.39370078740157483" right="0.19685039370078741" top="0.98425196850393704" bottom="0.59055118110236227" header="0.51181102362204722" footer="0.31496062992125984"/>
  <pageSetup paperSize="9" orientation="portrait" useFirstPageNumber="1" horizontalDpi="360" verticalDpi="360" r:id="rId1"/>
  <headerFooter alignWithMargins="0">
    <oddHeader>&amp;LREKONSTRUKCE KLIMATIZACE OBJEKTU Q, VĚTEV c1
MENDELOVA UNIVERZITA V BRNĚ&amp;RD1.4.2-Zdravotechnické instalace</oddHeader>
    <oddFooter>&amp;LROZPOČET&amp;CStrana &amp;P/2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BreakPreview" zoomScaleSheetLayoutView="100" workbookViewId="0">
      <selection activeCell="D8" sqref="D8"/>
    </sheetView>
  </sheetViews>
  <sheetFormatPr defaultRowHeight="12.75"/>
  <cols>
    <col min="1" max="2" width="9.140625" style="274"/>
    <col min="3" max="3" width="60.42578125" style="274" bestFit="1" customWidth="1"/>
    <col min="4" max="4" width="16.5703125" style="274" customWidth="1"/>
    <col min="5" max="16384" width="9.140625" style="274"/>
  </cols>
  <sheetData>
    <row r="1" spans="1:5" ht="18">
      <c r="C1" s="295" t="s">
        <v>660</v>
      </c>
    </row>
    <row r="2" spans="1:5">
      <c r="C2" s="294" t="s">
        <v>335</v>
      </c>
      <c r="D2" s="291"/>
    </row>
    <row r="3" spans="1:5" ht="15.75">
      <c r="C3" s="293"/>
      <c r="D3" s="291"/>
    </row>
    <row r="4" spans="1:5">
      <c r="C4" s="292" t="s">
        <v>659</v>
      </c>
      <c r="D4" s="291"/>
    </row>
    <row r="5" spans="1:5">
      <c r="C5" s="291" t="s">
        <v>658</v>
      </c>
      <c r="D5" s="291"/>
    </row>
    <row r="6" spans="1:5" ht="13.5" thickBot="1">
      <c r="C6" s="292"/>
      <c r="D6" s="291"/>
    </row>
    <row r="7" spans="1:5" ht="13.5" thickBot="1">
      <c r="B7" s="290" t="s">
        <v>332</v>
      </c>
      <c r="C7" s="289" t="s">
        <v>48</v>
      </c>
      <c r="D7" s="288" t="s">
        <v>46</v>
      </c>
    </row>
    <row r="8" spans="1:5">
      <c r="B8" s="287" t="str">
        <f>EL102_Slepy_rozpocet!A4</f>
        <v>1</v>
      </c>
      <c r="C8" s="286" t="str">
        <f>EL102_Slepy_rozpocet!B4</f>
        <v xml:space="preserve">ROZVADĚČE A SKŘÍNKY </v>
      </c>
      <c r="D8" s="285">
        <f>EL102_Slepy_rozpocet!J18</f>
        <v>0</v>
      </c>
    </row>
    <row r="9" spans="1:5">
      <c r="B9" s="287" t="str">
        <f>EL102_Slepy_rozpocet!A20</f>
        <v>2</v>
      </c>
      <c r="C9" s="286" t="str">
        <f>EL102_Slepy_rozpocet!B20</f>
        <v>KABELY</v>
      </c>
      <c r="D9" s="285">
        <f>EL102_Slepy_rozpocet!J30</f>
        <v>0</v>
      </c>
    </row>
    <row r="10" spans="1:5">
      <c r="B10" s="287" t="str">
        <f>EL102_Slepy_rozpocet!A32</f>
        <v>3</v>
      </c>
      <c r="C10" s="286" t="str">
        <f>EL102_Slepy_rozpocet!B32</f>
        <v>MONTÁŽNÍ MATERIÁL</v>
      </c>
      <c r="D10" s="285">
        <f>EL102_Slepy_rozpocet!J39</f>
        <v>0</v>
      </c>
    </row>
    <row r="11" spans="1:5">
      <c r="B11" s="287" t="str">
        <f>EL102_Slepy_rozpocet!A41</f>
        <v>4</v>
      </c>
      <c r="C11" s="286" t="str">
        <f>EL102_Slepy_rozpocet!B41</f>
        <v>DEMONTÁŽE A OPĚTOVNÉ MONTÁŽE</v>
      </c>
      <c r="D11" s="285">
        <f>EL102_Slepy_rozpocet!J46</f>
        <v>0</v>
      </c>
    </row>
    <row r="12" spans="1:5">
      <c r="B12" s="287" t="str">
        <f>EL102_Slepy_rozpocet!A48</f>
        <v>5</v>
      </c>
      <c r="C12" s="286" t="str">
        <f>EL102_Slepy_rozpocet!B48</f>
        <v>OSTATNÍ</v>
      </c>
      <c r="D12" s="285">
        <f>EL102_Slepy_rozpocet!J62</f>
        <v>0</v>
      </c>
    </row>
    <row r="13" spans="1:5" ht="13.5" thickBot="1">
      <c r="B13" s="284"/>
      <c r="C13" s="283" t="s">
        <v>320</v>
      </c>
      <c r="D13" s="282">
        <f>SUM(D8:D12)</f>
        <v>0</v>
      </c>
    </row>
    <row r="14" spans="1:5">
      <c r="B14" s="275"/>
      <c r="C14" s="277"/>
      <c r="D14" s="278"/>
    </row>
    <row r="15" spans="1:5">
      <c r="B15" s="275"/>
      <c r="C15" s="275"/>
      <c r="D15" s="275"/>
    </row>
    <row r="16" spans="1:5">
      <c r="A16" s="275"/>
      <c r="B16" s="281"/>
      <c r="C16" s="275"/>
      <c r="D16" s="279"/>
      <c r="E16" s="275"/>
    </row>
    <row r="17" spans="1:5">
      <c r="A17" s="275"/>
      <c r="B17" s="281"/>
      <c r="C17" s="275"/>
      <c r="D17" s="279"/>
      <c r="E17" s="275"/>
    </row>
    <row r="18" spans="1:5">
      <c r="A18" s="275"/>
      <c r="B18" s="281"/>
      <c r="C18" s="281"/>
      <c r="D18" s="279"/>
      <c r="E18" s="275"/>
    </row>
    <row r="19" spans="1:5">
      <c r="A19" s="275"/>
      <c r="B19" s="281"/>
      <c r="C19" s="281"/>
      <c r="D19" s="279"/>
      <c r="E19" s="275"/>
    </row>
    <row r="20" spans="1:5">
      <c r="A20" s="275"/>
      <c r="B20" s="281"/>
      <c r="C20" s="281"/>
      <c r="D20" s="279"/>
      <c r="E20" s="275"/>
    </row>
    <row r="21" spans="1:5">
      <c r="A21" s="275"/>
      <c r="B21" s="281"/>
      <c r="C21" s="281"/>
      <c r="D21" s="279"/>
      <c r="E21" s="275"/>
    </row>
    <row r="22" spans="1:5">
      <c r="A22" s="275"/>
      <c r="B22" s="281"/>
      <c r="C22" s="281"/>
      <c r="D22" s="279"/>
      <c r="E22" s="275"/>
    </row>
    <row r="23" spans="1:5">
      <c r="A23" s="275"/>
      <c r="B23" s="281"/>
      <c r="C23" s="281"/>
      <c r="D23" s="279"/>
      <c r="E23" s="275"/>
    </row>
    <row r="24" spans="1:5">
      <c r="A24" s="275"/>
      <c r="B24" s="281"/>
      <c r="C24" s="281"/>
      <c r="D24" s="279"/>
      <c r="E24" s="275"/>
    </row>
    <row r="25" spans="1:5">
      <c r="A25" s="275"/>
      <c r="B25" s="281"/>
      <c r="C25" s="281"/>
      <c r="D25" s="279"/>
      <c r="E25" s="275"/>
    </row>
    <row r="26" spans="1:5">
      <c r="A26" s="275"/>
      <c r="B26" s="281"/>
      <c r="C26" s="281"/>
      <c r="D26" s="279"/>
      <c r="E26" s="275"/>
    </row>
    <row r="27" spans="1:5">
      <c r="A27" s="275"/>
      <c r="B27" s="281"/>
      <c r="C27" s="281"/>
      <c r="D27" s="279"/>
      <c r="E27" s="275"/>
    </row>
    <row r="28" spans="1:5">
      <c r="A28" s="275"/>
      <c r="B28" s="281"/>
      <c r="C28" s="281"/>
      <c r="D28" s="279"/>
      <c r="E28" s="275"/>
    </row>
    <row r="29" spans="1:5">
      <c r="A29" s="275"/>
      <c r="B29" s="281"/>
      <c r="C29" s="281"/>
      <c r="D29" s="279"/>
      <c r="E29" s="275"/>
    </row>
    <row r="30" spans="1:5">
      <c r="A30" s="275"/>
      <c r="B30" s="281"/>
      <c r="C30" s="281"/>
      <c r="D30" s="279"/>
      <c r="E30" s="275"/>
    </row>
    <row r="31" spans="1:5">
      <c r="A31" s="275"/>
      <c r="B31" s="281"/>
      <c r="C31" s="281"/>
      <c r="D31" s="279"/>
      <c r="E31" s="275"/>
    </row>
    <row r="32" spans="1:5">
      <c r="A32" s="275"/>
      <c r="B32" s="281"/>
      <c r="C32" s="281"/>
      <c r="D32" s="279"/>
      <c r="E32" s="275"/>
    </row>
    <row r="33" spans="1:5">
      <c r="A33" s="275"/>
      <c r="B33" s="281"/>
      <c r="C33" s="281"/>
      <c r="D33" s="279"/>
      <c r="E33" s="275"/>
    </row>
    <row r="34" spans="1:5">
      <c r="A34" s="275"/>
      <c r="B34" s="281"/>
      <c r="C34" s="281"/>
      <c r="D34" s="279"/>
      <c r="E34" s="275"/>
    </row>
    <row r="35" spans="1:5">
      <c r="A35" s="275"/>
      <c r="B35" s="281"/>
      <c r="C35" s="281"/>
      <c r="D35" s="279"/>
      <c r="E35" s="275"/>
    </row>
    <row r="36" spans="1:5">
      <c r="A36" s="275"/>
      <c r="B36" s="281"/>
      <c r="C36" s="280"/>
      <c r="D36" s="279"/>
      <c r="E36" s="275"/>
    </row>
    <row r="37" spans="1:5">
      <c r="A37" s="275"/>
      <c r="B37" s="275"/>
      <c r="C37" s="275"/>
      <c r="D37" s="275"/>
      <c r="E37" s="275"/>
    </row>
    <row r="38" spans="1:5">
      <c r="A38" s="275"/>
      <c r="B38" s="275"/>
      <c r="C38" s="278"/>
      <c r="D38" s="276"/>
      <c r="E38" s="275"/>
    </row>
    <row r="39" spans="1:5">
      <c r="A39" s="275"/>
      <c r="B39" s="275"/>
      <c r="C39" s="275"/>
      <c r="D39" s="275"/>
      <c r="E39" s="275"/>
    </row>
    <row r="40" spans="1:5">
      <c r="A40" s="275"/>
      <c r="B40" s="275"/>
      <c r="C40" s="275"/>
      <c r="D40" s="275"/>
      <c r="E40" s="275"/>
    </row>
    <row r="41" spans="1:5">
      <c r="A41" s="275"/>
      <c r="B41" s="275"/>
      <c r="C41" s="275"/>
      <c r="D41" s="275"/>
      <c r="E41" s="275"/>
    </row>
    <row r="42" spans="1:5">
      <c r="A42" s="275"/>
      <c r="B42" s="275"/>
      <c r="C42" s="275"/>
      <c r="D42" s="275"/>
      <c r="E42" s="275"/>
    </row>
    <row r="43" spans="1:5">
      <c r="A43" s="275"/>
      <c r="B43" s="275"/>
      <c r="C43" s="275"/>
      <c r="D43" s="275"/>
      <c r="E43" s="275"/>
    </row>
    <row r="44" spans="1:5">
      <c r="A44" s="275"/>
      <c r="B44" s="275"/>
      <c r="C44" s="275"/>
      <c r="D44" s="275"/>
      <c r="E44" s="275"/>
    </row>
    <row r="45" spans="1:5">
      <c r="A45" s="275"/>
      <c r="B45" s="277"/>
      <c r="C45" s="277"/>
      <c r="D45" s="276"/>
      <c r="E45" s="275"/>
    </row>
    <row r="46" spans="1:5">
      <c r="A46" s="275"/>
      <c r="B46" s="275"/>
      <c r="C46" s="275"/>
      <c r="D46" s="275"/>
      <c r="E46" s="275"/>
    </row>
    <row r="47" spans="1:5">
      <c r="A47" s="275"/>
      <c r="B47" s="275"/>
      <c r="C47" s="275"/>
      <c r="D47" s="275"/>
      <c r="E47" s="275"/>
    </row>
    <row r="48" spans="1:5">
      <c r="A48" s="275"/>
      <c r="B48" s="275"/>
      <c r="C48" s="275"/>
      <c r="D48" s="275"/>
      <c r="E48" s="275"/>
    </row>
    <row r="49" spans="1:5">
      <c r="A49" s="275"/>
      <c r="E49" s="275"/>
    </row>
    <row r="50" spans="1:5">
      <c r="A50" s="275"/>
      <c r="E50" s="275"/>
    </row>
    <row r="51" spans="1:5">
      <c r="A51" s="275"/>
      <c r="E51" s="275"/>
    </row>
    <row r="52" spans="1:5">
      <c r="A52" s="275"/>
      <c r="E52" s="275"/>
    </row>
  </sheetData>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view="pageBreakPreview" zoomScaleSheetLayoutView="100" workbookViewId="0">
      <pane ySplit="2" topLeftCell="A3" activePane="bottomLeft" state="frozen"/>
      <selection pane="bottomLeft" activeCell="A4" sqref="A4"/>
    </sheetView>
  </sheetViews>
  <sheetFormatPr defaultColWidth="9.140625" defaultRowHeight="12.75"/>
  <cols>
    <col min="1" max="1" width="14.5703125" style="298" bestFit="1" customWidth="1"/>
    <col min="2" max="2" width="67.7109375" style="297" customWidth="1"/>
    <col min="3" max="3" width="31.7109375" style="297" bestFit="1" customWidth="1"/>
    <col min="4" max="4" width="8.42578125" style="297" customWidth="1"/>
    <col min="5" max="5" width="13.5703125" style="297" customWidth="1"/>
    <col min="6" max="6" width="17.140625" style="297" customWidth="1"/>
    <col min="7" max="7" width="17" style="297" customWidth="1"/>
    <col min="8" max="8" width="14.7109375" style="297" bestFit="1" customWidth="1"/>
    <col min="9" max="9" width="15.7109375" style="297" bestFit="1" customWidth="1"/>
    <col min="10" max="10" width="14.7109375" style="297" bestFit="1" customWidth="1"/>
    <col min="11" max="11" width="11.85546875" style="296" customWidth="1"/>
    <col min="12" max="16384" width="9.140625" style="296"/>
  </cols>
  <sheetData>
    <row r="1" spans="1:10">
      <c r="A1" s="346" t="s">
        <v>734</v>
      </c>
      <c r="B1" s="346" t="s">
        <v>642</v>
      </c>
      <c r="C1" s="346" t="s">
        <v>48</v>
      </c>
      <c r="D1" s="346" t="s">
        <v>733</v>
      </c>
      <c r="E1" s="346" t="s">
        <v>732</v>
      </c>
      <c r="F1" s="346" t="s">
        <v>731</v>
      </c>
      <c r="G1" s="346" t="s">
        <v>730</v>
      </c>
      <c r="H1" s="346" t="s">
        <v>729</v>
      </c>
      <c r="I1" s="346" t="s">
        <v>729</v>
      </c>
      <c r="J1" s="346" t="s">
        <v>728</v>
      </c>
    </row>
    <row r="2" spans="1:10" ht="13.5" thickBot="1">
      <c r="A2" s="345"/>
      <c r="B2" s="345"/>
      <c r="C2" s="345"/>
      <c r="D2" s="345" t="s">
        <v>727</v>
      </c>
      <c r="E2" s="345"/>
      <c r="F2" s="345" t="s">
        <v>726</v>
      </c>
      <c r="G2" s="345" t="s">
        <v>725</v>
      </c>
      <c r="H2" s="345" t="s">
        <v>726</v>
      </c>
      <c r="I2" s="345" t="s">
        <v>725</v>
      </c>
      <c r="J2" s="345"/>
    </row>
    <row r="3" spans="1:10">
      <c r="A3" s="300"/>
      <c r="B3" s="327"/>
      <c r="C3" s="323"/>
      <c r="D3" s="323"/>
      <c r="E3" s="323"/>
      <c r="F3" s="323"/>
      <c r="G3" s="323"/>
      <c r="H3" s="323"/>
      <c r="I3" s="323"/>
      <c r="J3" s="323"/>
    </row>
    <row r="4" spans="1:10">
      <c r="A4" s="311" t="s">
        <v>331</v>
      </c>
      <c r="B4" s="334" t="s">
        <v>724</v>
      </c>
      <c r="C4" s="323"/>
      <c r="D4" s="322"/>
      <c r="E4" s="322"/>
      <c r="F4" s="302"/>
      <c r="G4" s="330"/>
      <c r="H4" s="330"/>
      <c r="I4" s="330"/>
      <c r="J4" s="330"/>
    </row>
    <row r="5" spans="1:10">
      <c r="A5" s="335"/>
      <c r="B5" s="334"/>
      <c r="C5" s="323"/>
      <c r="D5" s="322"/>
      <c r="E5" s="322"/>
      <c r="F5" s="302"/>
      <c r="G5" s="330"/>
      <c r="H5" s="330"/>
      <c r="I5" s="330"/>
      <c r="J5" s="330"/>
    </row>
    <row r="6" spans="1:10" ht="38.25">
      <c r="A6" s="335"/>
      <c r="B6" s="336" t="s">
        <v>723</v>
      </c>
      <c r="C6" s="323"/>
      <c r="D6" s="322"/>
      <c r="E6" s="322"/>
      <c r="F6" s="302"/>
      <c r="G6" s="330"/>
      <c r="H6" s="330"/>
      <c r="I6" s="330"/>
      <c r="J6" s="330"/>
    </row>
    <row r="7" spans="1:10">
      <c r="A7" s="335"/>
      <c r="B7" s="336"/>
      <c r="C7" s="323"/>
      <c r="D7" s="322"/>
      <c r="E7" s="322"/>
      <c r="F7" s="302"/>
      <c r="G7" s="330"/>
      <c r="H7" s="330"/>
      <c r="I7" s="330"/>
      <c r="J7" s="330"/>
    </row>
    <row r="8" spans="1:10">
      <c r="A8" s="300" t="s">
        <v>722</v>
      </c>
      <c r="B8" s="327" t="s">
        <v>721</v>
      </c>
      <c r="C8" s="323"/>
      <c r="D8" s="322" t="s">
        <v>664</v>
      </c>
      <c r="E8" s="322">
        <v>1</v>
      </c>
      <c r="F8" s="318"/>
      <c r="G8" s="318"/>
      <c r="H8" s="318">
        <f>F8*E8</f>
        <v>0</v>
      </c>
      <c r="I8" s="318">
        <f>G8*E8</f>
        <v>0</v>
      </c>
      <c r="J8" s="318">
        <f>H8+I8</f>
        <v>0</v>
      </c>
    </row>
    <row r="9" spans="1:10">
      <c r="A9" s="300"/>
      <c r="B9" s="344" t="s">
        <v>720</v>
      </c>
      <c r="C9" s="323"/>
      <c r="D9" s="322" t="s">
        <v>337</v>
      </c>
      <c r="E9" s="322">
        <v>1</v>
      </c>
      <c r="F9" s="322"/>
      <c r="G9" s="322"/>
      <c r="H9" s="318">
        <f t="shared" ref="H9:H15" si="0">F9*E9</f>
        <v>0</v>
      </c>
      <c r="I9" s="318">
        <f t="shared" ref="I9:I15" si="1">G9*E9</f>
        <v>0</v>
      </c>
      <c r="J9" s="318">
        <f t="shared" ref="J9:J15" si="2">H9+I9</f>
        <v>0</v>
      </c>
    </row>
    <row r="10" spans="1:10" ht="25.5">
      <c r="A10" s="300"/>
      <c r="B10" s="344" t="s">
        <v>716</v>
      </c>
      <c r="C10" s="323"/>
      <c r="D10" s="322" t="s">
        <v>664</v>
      </c>
      <c r="E10" s="322">
        <v>1</v>
      </c>
      <c r="F10" s="322"/>
      <c r="G10" s="322"/>
      <c r="H10" s="318">
        <f t="shared" si="0"/>
        <v>0</v>
      </c>
      <c r="I10" s="318">
        <f t="shared" si="1"/>
        <v>0</v>
      </c>
      <c r="J10" s="318">
        <f t="shared" si="2"/>
        <v>0</v>
      </c>
    </row>
    <row r="11" spans="1:10">
      <c r="A11" s="300"/>
      <c r="B11" s="323"/>
      <c r="C11" s="323"/>
      <c r="D11" s="322"/>
      <c r="E11" s="322"/>
      <c r="F11" s="302"/>
      <c r="G11" s="330"/>
      <c r="H11" s="318"/>
      <c r="I11" s="318"/>
      <c r="J11" s="318"/>
    </row>
    <row r="12" spans="1:10">
      <c r="A12" s="300" t="s">
        <v>581</v>
      </c>
      <c r="B12" s="327" t="s">
        <v>719</v>
      </c>
      <c r="C12" s="323"/>
      <c r="D12" s="322" t="s">
        <v>664</v>
      </c>
      <c r="E12" s="322">
        <v>1</v>
      </c>
      <c r="F12" s="318"/>
      <c r="G12" s="318"/>
      <c r="H12" s="318">
        <f t="shared" si="0"/>
        <v>0</v>
      </c>
      <c r="I12" s="318">
        <f t="shared" si="1"/>
        <v>0</v>
      </c>
      <c r="J12" s="318">
        <f t="shared" si="2"/>
        <v>0</v>
      </c>
    </row>
    <row r="13" spans="1:10">
      <c r="A13" s="300"/>
      <c r="B13" s="344" t="s">
        <v>718</v>
      </c>
      <c r="C13" s="323"/>
      <c r="D13" s="322" t="s">
        <v>337</v>
      </c>
      <c r="E13" s="322">
        <v>1</v>
      </c>
      <c r="F13" s="322"/>
      <c r="G13" s="322"/>
      <c r="H13" s="318">
        <f t="shared" si="0"/>
        <v>0</v>
      </c>
      <c r="I13" s="318">
        <f t="shared" si="1"/>
        <v>0</v>
      </c>
      <c r="J13" s="318">
        <f t="shared" si="2"/>
        <v>0</v>
      </c>
    </row>
    <row r="14" spans="1:10">
      <c r="A14" s="300"/>
      <c r="B14" s="344" t="s">
        <v>717</v>
      </c>
      <c r="C14" s="323"/>
      <c r="D14" s="322" t="s">
        <v>337</v>
      </c>
      <c r="E14" s="322">
        <v>1</v>
      </c>
      <c r="F14" s="322"/>
      <c r="G14" s="322"/>
      <c r="H14" s="318">
        <f t="shared" si="0"/>
        <v>0</v>
      </c>
      <c r="I14" s="318">
        <f t="shared" si="1"/>
        <v>0</v>
      </c>
      <c r="J14" s="318">
        <f t="shared" si="2"/>
        <v>0</v>
      </c>
    </row>
    <row r="15" spans="1:10" ht="25.5">
      <c r="A15" s="300"/>
      <c r="B15" s="344" t="s">
        <v>716</v>
      </c>
      <c r="C15" s="323"/>
      <c r="D15" s="322" t="s">
        <v>664</v>
      </c>
      <c r="E15" s="322">
        <v>1</v>
      </c>
      <c r="F15" s="322"/>
      <c r="G15" s="322"/>
      <c r="H15" s="318">
        <f t="shared" si="0"/>
        <v>0</v>
      </c>
      <c r="I15" s="318">
        <f t="shared" si="1"/>
        <v>0</v>
      </c>
      <c r="J15" s="318">
        <f t="shared" si="2"/>
        <v>0</v>
      </c>
    </row>
    <row r="16" spans="1:10">
      <c r="A16" s="300"/>
      <c r="B16" s="336"/>
      <c r="C16" s="323"/>
      <c r="D16" s="322"/>
      <c r="E16" s="322"/>
      <c r="F16" s="302"/>
      <c r="G16" s="330"/>
      <c r="H16" s="318"/>
      <c r="I16" s="318"/>
      <c r="J16" s="318"/>
    </row>
    <row r="17" spans="1:13">
      <c r="A17" s="300"/>
      <c r="B17" s="344"/>
      <c r="C17" s="323"/>
      <c r="D17" s="322"/>
      <c r="E17" s="322"/>
      <c r="F17" s="302"/>
      <c r="G17" s="330"/>
      <c r="H17" s="318"/>
      <c r="I17" s="318"/>
      <c r="J17" s="318"/>
    </row>
    <row r="18" spans="1:13" s="329" customFormat="1">
      <c r="A18" s="311" t="s">
        <v>331</v>
      </c>
      <c r="B18" s="334" t="s">
        <v>715</v>
      </c>
      <c r="C18" s="343"/>
      <c r="D18" s="342"/>
      <c r="E18" s="342"/>
      <c r="F18" s="342"/>
      <c r="G18" s="341"/>
      <c r="H18" s="341"/>
      <c r="I18" s="341"/>
      <c r="J18" s="328">
        <f>SUM(J8:J15)</f>
        <v>0</v>
      </c>
    </row>
    <row r="19" spans="1:13">
      <c r="A19" s="300"/>
      <c r="B19" s="323"/>
      <c r="C19" s="323"/>
      <c r="D19" s="322"/>
      <c r="E19" s="322"/>
      <c r="F19" s="322"/>
      <c r="G19" s="318"/>
      <c r="H19" s="318"/>
      <c r="I19" s="318"/>
      <c r="J19" s="318"/>
    </row>
    <row r="20" spans="1:13">
      <c r="A20" s="311" t="s">
        <v>329</v>
      </c>
      <c r="B20" s="327" t="s">
        <v>714</v>
      </c>
      <c r="C20" s="323"/>
      <c r="D20" s="322"/>
      <c r="E20" s="322"/>
      <c r="F20" s="322"/>
      <c r="G20" s="318"/>
      <c r="H20" s="318"/>
      <c r="I20" s="318"/>
      <c r="J20" s="318"/>
    </row>
    <row r="21" spans="1:13">
      <c r="A21" s="338"/>
      <c r="B21" s="340"/>
      <c r="C21" s="323"/>
      <c r="D21" s="322"/>
      <c r="E21" s="322"/>
      <c r="F21" s="322"/>
      <c r="G21" s="318"/>
      <c r="H21" s="318"/>
      <c r="I21" s="318"/>
      <c r="J21" s="318"/>
    </row>
    <row r="22" spans="1:13" ht="63.75">
      <c r="A22" s="338"/>
      <c r="B22" s="336" t="s">
        <v>713</v>
      </c>
      <c r="C22" s="323"/>
      <c r="D22" s="322"/>
      <c r="E22" s="322"/>
      <c r="F22" s="322"/>
      <c r="G22" s="318"/>
      <c r="H22" s="318"/>
      <c r="I22" s="318"/>
      <c r="J22" s="318"/>
    </row>
    <row r="23" spans="1:13">
      <c r="A23" s="338"/>
      <c r="B23" s="340"/>
      <c r="C23" s="323"/>
      <c r="D23" s="322"/>
      <c r="E23" s="322"/>
      <c r="F23" s="318"/>
      <c r="G23" s="318"/>
      <c r="H23" s="318"/>
      <c r="I23" s="318"/>
      <c r="J23" s="318"/>
    </row>
    <row r="24" spans="1:13">
      <c r="A24" s="300" t="s">
        <v>712</v>
      </c>
      <c r="B24" s="337" t="s">
        <v>711</v>
      </c>
      <c r="C24" s="323" t="s">
        <v>705</v>
      </c>
      <c r="D24" s="322" t="s">
        <v>189</v>
      </c>
      <c r="E24" s="322">
        <v>200</v>
      </c>
      <c r="F24" s="318"/>
      <c r="G24" s="318"/>
      <c r="H24" s="318">
        <f>F24*E24</f>
        <v>0</v>
      </c>
      <c r="I24" s="318">
        <f>G24*E24</f>
        <v>0</v>
      </c>
      <c r="J24" s="318">
        <f>H24+I24</f>
        <v>0</v>
      </c>
    </row>
    <row r="25" spans="1:13">
      <c r="A25" s="300" t="s">
        <v>539</v>
      </c>
      <c r="B25" s="337" t="s">
        <v>710</v>
      </c>
      <c r="C25" s="323" t="s">
        <v>705</v>
      </c>
      <c r="D25" s="322" t="s">
        <v>189</v>
      </c>
      <c r="E25" s="322">
        <v>26</v>
      </c>
      <c r="F25" s="318"/>
      <c r="G25" s="318"/>
      <c r="H25" s="318">
        <f>F25*E25</f>
        <v>0</v>
      </c>
      <c r="I25" s="318">
        <f>G25*E25</f>
        <v>0</v>
      </c>
      <c r="J25" s="318">
        <f>H25+I25</f>
        <v>0</v>
      </c>
    </row>
    <row r="26" spans="1:13" ht="12" customHeight="1">
      <c r="A26" s="300" t="s">
        <v>538</v>
      </c>
      <c r="B26" s="337" t="s">
        <v>709</v>
      </c>
      <c r="C26" s="323" t="s">
        <v>705</v>
      </c>
      <c r="D26" s="322" t="s">
        <v>189</v>
      </c>
      <c r="E26" s="322">
        <v>1500</v>
      </c>
      <c r="F26" s="318"/>
      <c r="G26" s="318"/>
      <c r="H26" s="318">
        <f>F26*E26</f>
        <v>0</v>
      </c>
      <c r="I26" s="318">
        <f>G26*E26</f>
        <v>0</v>
      </c>
      <c r="J26" s="318">
        <f>H26+I26</f>
        <v>0</v>
      </c>
      <c r="L26" s="339"/>
      <c r="M26" s="339"/>
    </row>
    <row r="27" spans="1:13" ht="12" customHeight="1">
      <c r="A27" s="300" t="s">
        <v>536</v>
      </c>
      <c r="B27" s="337" t="s">
        <v>708</v>
      </c>
      <c r="C27" s="323" t="s">
        <v>705</v>
      </c>
      <c r="D27" s="322" t="s">
        <v>189</v>
      </c>
      <c r="E27" s="322">
        <v>1000</v>
      </c>
      <c r="F27" s="318"/>
      <c r="G27" s="318"/>
      <c r="H27" s="318">
        <f>F27*E27</f>
        <v>0</v>
      </c>
      <c r="I27" s="318">
        <f>G27*E27</f>
        <v>0</v>
      </c>
      <c r="J27" s="318">
        <f>H27+I27</f>
        <v>0</v>
      </c>
      <c r="L27" s="339"/>
      <c r="M27" s="339"/>
    </row>
    <row r="28" spans="1:13" ht="12" customHeight="1">
      <c r="A28" s="300" t="s">
        <v>707</v>
      </c>
      <c r="B28" s="337" t="s">
        <v>706</v>
      </c>
      <c r="C28" s="323" t="s">
        <v>705</v>
      </c>
      <c r="D28" s="322" t="s">
        <v>189</v>
      </c>
      <c r="E28" s="322">
        <v>200</v>
      </c>
      <c r="F28" s="318"/>
      <c r="G28" s="318"/>
      <c r="H28" s="318">
        <f>F28*E28</f>
        <v>0</v>
      </c>
      <c r="I28" s="318">
        <f>G28*E28</f>
        <v>0</v>
      </c>
      <c r="J28" s="318">
        <f>H28+I28</f>
        <v>0</v>
      </c>
      <c r="L28" s="339"/>
      <c r="M28" s="339"/>
    </row>
    <row r="29" spans="1:13">
      <c r="A29" s="338"/>
      <c r="B29" s="337"/>
      <c r="C29" s="323"/>
      <c r="D29" s="322"/>
      <c r="E29" s="322"/>
      <c r="F29" s="318"/>
      <c r="G29" s="318"/>
      <c r="H29" s="318"/>
      <c r="I29" s="318"/>
      <c r="J29" s="318"/>
    </row>
    <row r="30" spans="1:13">
      <c r="A30" s="311" t="s">
        <v>329</v>
      </c>
      <c r="B30" s="334" t="s">
        <v>704</v>
      </c>
      <c r="C30" s="334"/>
      <c r="D30" s="332"/>
      <c r="E30" s="332"/>
      <c r="F30" s="332"/>
      <c r="G30" s="328"/>
      <c r="H30" s="328"/>
      <c r="I30" s="328"/>
      <c r="J30" s="328">
        <f>SUM(J24:J28)</f>
        <v>0</v>
      </c>
    </row>
    <row r="31" spans="1:13">
      <c r="A31" s="300"/>
      <c r="B31" s="323"/>
      <c r="C31" s="323"/>
      <c r="D31" s="322"/>
      <c r="E31" s="322"/>
      <c r="F31" s="322"/>
      <c r="G31" s="318"/>
      <c r="H31" s="318"/>
      <c r="I31" s="318"/>
      <c r="J31" s="318"/>
    </row>
    <row r="32" spans="1:13">
      <c r="A32" s="311" t="s">
        <v>44</v>
      </c>
      <c r="B32" s="327" t="s">
        <v>703</v>
      </c>
      <c r="C32" s="323"/>
      <c r="D32" s="322"/>
      <c r="E32" s="322"/>
      <c r="F32" s="322"/>
      <c r="G32" s="318"/>
      <c r="H32" s="318"/>
      <c r="I32" s="318"/>
      <c r="J32" s="318"/>
    </row>
    <row r="33" spans="1:11">
      <c r="A33" s="300"/>
      <c r="B33" s="327"/>
      <c r="C33" s="323"/>
      <c r="D33" s="322"/>
      <c r="E33" s="322"/>
      <c r="F33" s="322"/>
      <c r="G33" s="318"/>
      <c r="H33" s="318"/>
      <c r="I33" s="318"/>
      <c r="J33" s="318"/>
    </row>
    <row r="34" spans="1:11" ht="26.25" customHeight="1">
      <c r="A34" s="300"/>
      <c r="B34" s="336" t="s">
        <v>702</v>
      </c>
      <c r="C34" s="323"/>
      <c r="D34" s="322"/>
      <c r="E34" s="322"/>
      <c r="F34" s="322"/>
      <c r="G34" s="318"/>
      <c r="H34" s="318"/>
      <c r="I34" s="318"/>
      <c r="J34" s="318"/>
    </row>
    <row r="35" spans="1:11">
      <c r="A35" s="300"/>
      <c r="B35" s="327"/>
      <c r="C35" s="323"/>
      <c r="D35" s="322"/>
      <c r="E35" s="322"/>
      <c r="F35" s="322"/>
      <c r="G35" s="318"/>
      <c r="H35" s="318"/>
      <c r="I35" s="318"/>
      <c r="J35" s="318"/>
    </row>
    <row r="36" spans="1:11" ht="25.5">
      <c r="A36" s="300" t="s">
        <v>701</v>
      </c>
      <c r="B36" s="336" t="s">
        <v>700</v>
      </c>
      <c r="C36" s="323" t="s">
        <v>697</v>
      </c>
      <c r="D36" s="322" t="s">
        <v>189</v>
      </c>
      <c r="E36" s="322">
        <v>156</v>
      </c>
      <c r="F36" s="312"/>
      <c r="G36" s="312"/>
      <c r="H36" s="318">
        <f>F36*E36</f>
        <v>0</v>
      </c>
      <c r="I36" s="318">
        <f>G36*E36</f>
        <v>0</v>
      </c>
      <c r="J36" s="318">
        <f>H36+I36</f>
        <v>0</v>
      </c>
    </row>
    <row r="37" spans="1:11">
      <c r="A37" s="300" t="s">
        <v>699</v>
      </c>
      <c r="B37" s="321" t="s">
        <v>698</v>
      </c>
      <c r="C37" s="323" t="s">
        <v>697</v>
      </c>
      <c r="D37" s="319" t="s">
        <v>664</v>
      </c>
      <c r="E37" s="320">
        <v>1</v>
      </c>
      <c r="F37" s="312"/>
      <c r="G37" s="312"/>
      <c r="H37" s="318">
        <f>F37*E37</f>
        <v>0</v>
      </c>
      <c r="I37" s="318">
        <f>G37*E37</f>
        <v>0</v>
      </c>
      <c r="J37" s="318">
        <f>H37+I37</f>
        <v>0</v>
      </c>
    </row>
    <row r="38" spans="1:11">
      <c r="A38" s="300"/>
      <c r="B38" s="321"/>
      <c r="C38" s="316"/>
      <c r="D38" s="319"/>
      <c r="E38" s="320"/>
      <c r="F38" s="312"/>
      <c r="G38" s="312"/>
      <c r="H38" s="312"/>
      <c r="I38" s="312"/>
      <c r="J38" s="312"/>
    </row>
    <row r="39" spans="1:11">
      <c r="A39" s="311" t="s">
        <v>44</v>
      </c>
      <c r="B39" s="334" t="s">
        <v>696</v>
      </c>
      <c r="C39" s="334"/>
      <c r="D39" s="332"/>
      <c r="E39" s="333"/>
      <c r="F39" s="332"/>
      <c r="G39" s="328"/>
      <c r="H39" s="328"/>
      <c r="I39" s="328"/>
      <c r="J39" s="328">
        <f>SUM(J36:J37)</f>
        <v>0</v>
      </c>
    </row>
    <row r="40" spans="1:11">
      <c r="A40" s="335"/>
      <c r="B40" s="334"/>
      <c r="C40" s="334"/>
      <c r="D40" s="332"/>
      <c r="E40" s="333"/>
      <c r="F40" s="332"/>
      <c r="G40" s="328"/>
      <c r="H40" s="328"/>
      <c r="I40" s="328"/>
      <c r="J40" s="328"/>
    </row>
    <row r="41" spans="1:11">
      <c r="A41" s="311" t="s">
        <v>326</v>
      </c>
      <c r="B41" s="327" t="s">
        <v>695</v>
      </c>
      <c r="C41" s="334"/>
      <c r="D41" s="332"/>
      <c r="E41" s="333"/>
      <c r="F41" s="332"/>
      <c r="G41" s="328"/>
      <c r="H41" s="328"/>
      <c r="I41" s="328"/>
      <c r="J41" s="328"/>
    </row>
    <row r="42" spans="1:11" s="329" customFormat="1">
      <c r="A42" s="300"/>
      <c r="B42" s="297"/>
      <c r="C42" s="297"/>
      <c r="D42" s="302"/>
      <c r="E42" s="331"/>
      <c r="F42" s="302"/>
      <c r="G42" s="330"/>
      <c r="H42" s="330"/>
      <c r="I42" s="330"/>
      <c r="J42" s="330"/>
    </row>
    <row r="43" spans="1:11" ht="25.5">
      <c r="A43" s="300" t="s">
        <v>694</v>
      </c>
      <c r="B43" s="321" t="s">
        <v>693</v>
      </c>
      <c r="C43" s="323" t="s">
        <v>690</v>
      </c>
      <c r="D43" s="319" t="s">
        <v>664</v>
      </c>
      <c r="E43" s="322">
        <v>1</v>
      </c>
      <c r="F43" s="318"/>
      <c r="G43" s="318"/>
      <c r="H43" s="318">
        <f>F43*E43</f>
        <v>0</v>
      </c>
      <c r="I43" s="318">
        <f>G43*E43</f>
        <v>0</v>
      </c>
      <c r="J43" s="318">
        <f>H43+I43</f>
        <v>0</v>
      </c>
    </row>
    <row r="44" spans="1:11" ht="25.5">
      <c r="A44" s="300" t="s">
        <v>692</v>
      </c>
      <c r="B44" s="321" t="s">
        <v>691</v>
      </c>
      <c r="C44" s="323" t="s">
        <v>690</v>
      </c>
      <c r="D44" s="319" t="s">
        <v>664</v>
      </c>
      <c r="E44" s="322">
        <v>1</v>
      </c>
      <c r="F44" s="318"/>
      <c r="G44" s="318"/>
      <c r="H44" s="318">
        <f>F44*E44</f>
        <v>0</v>
      </c>
      <c r="I44" s="318">
        <f>G44*E44</f>
        <v>0</v>
      </c>
      <c r="J44" s="318">
        <f>H44+I44</f>
        <v>0</v>
      </c>
    </row>
    <row r="45" spans="1:11">
      <c r="A45" s="300"/>
      <c r="B45" s="321"/>
      <c r="C45" s="323"/>
      <c r="D45" s="319"/>
      <c r="E45" s="320"/>
      <c r="F45" s="312"/>
      <c r="G45" s="318"/>
      <c r="H45" s="312"/>
      <c r="I45" s="318"/>
      <c r="J45" s="318"/>
      <c r="K45" s="305"/>
    </row>
    <row r="46" spans="1:11">
      <c r="A46" s="311" t="s">
        <v>326</v>
      </c>
      <c r="B46" s="327" t="s">
        <v>689</v>
      </c>
      <c r="C46" s="326"/>
      <c r="D46" s="325"/>
      <c r="E46" s="325"/>
      <c r="F46" s="325"/>
      <c r="G46" s="324"/>
      <c r="H46" s="318"/>
      <c r="I46" s="318"/>
      <c r="J46" s="328">
        <f>SUM(J43:J44)</f>
        <v>0</v>
      </c>
      <c r="K46" s="305"/>
    </row>
    <row r="47" spans="1:11">
      <c r="A47" s="311"/>
      <c r="B47" s="327"/>
      <c r="C47" s="326"/>
      <c r="D47" s="325"/>
      <c r="E47" s="325"/>
      <c r="F47" s="325"/>
      <c r="G47" s="324"/>
      <c r="H47" s="318"/>
      <c r="I47" s="308"/>
      <c r="J47" s="306"/>
      <c r="K47" s="305"/>
    </row>
    <row r="48" spans="1:11">
      <c r="A48" s="311" t="s">
        <v>663</v>
      </c>
      <c r="B48" s="307" t="s">
        <v>688</v>
      </c>
      <c r="C48" s="323"/>
      <c r="D48" s="322"/>
      <c r="E48" s="322"/>
      <c r="F48" s="318"/>
      <c r="G48" s="318"/>
      <c r="H48" s="318"/>
      <c r="I48" s="308"/>
      <c r="J48" s="318"/>
      <c r="K48" s="305"/>
    </row>
    <row r="49" spans="1:11">
      <c r="A49" s="300"/>
      <c r="B49" s="323"/>
      <c r="C49" s="323"/>
      <c r="D49" s="322"/>
      <c r="E49" s="322"/>
      <c r="F49" s="322"/>
      <c r="G49" s="322"/>
      <c r="H49" s="322"/>
      <c r="I49" s="308"/>
      <c r="J49" s="322"/>
      <c r="K49" s="305"/>
    </row>
    <row r="50" spans="1:11" ht="25.5" customHeight="1">
      <c r="A50" s="300" t="s">
        <v>687</v>
      </c>
      <c r="B50" s="304" t="s">
        <v>686</v>
      </c>
      <c r="C50" s="316" t="s">
        <v>665</v>
      </c>
      <c r="D50" s="319" t="s">
        <v>685</v>
      </c>
      <c r="E50" s="320">
        <v>1</v>
      </c>
      <c r="F50" s="318"/>
      <c r="G50" s="312"/>
      <c r="H50" s="318">
        <f t="shared" ref="H50:H60" si="3">F50*E50</f>
        <v>0</v>
      </c>
      <c r="I50" s="318">
        <f t="shared" ref="I50:I60" si="4">G50*E50</f>
        <v>0</v>
      </c>
      <c r="J50" s="318">
        <f t="shared" ref="J50:J60" si="5">H50+I50</f>
        <v>0</v>
      </c>
      <c r="K50" s="305"/>
    </row>
    <row r="51" spans="1:11">
      <c r="A51" s="300" t="s">
        <v>684</v>
      </c>
      <c r="B51" s="304" t="s">
        <v>683</v>
      </c>
      <c r="C51" s="316" t="s">
        <v>665</v>
      </c>
      <c r="D51" s="319" t="s">
        <v>613</v>
      </c>
      <c r="E51" s="320">
        <v>8</v>
      </c>
      <c r="F51" s="318"/>
      <c r="G51" s="312"/>
      <c r="H51" s="318">
        <f t="shared" si="3"/>
        <v>0</v>
      </c>
      <c r="I51" s="318">
        <f t="shared" si="4"/>
        <v>0</v>
      </c>
      <c r="J51" s="318">
        <f t="shared" si="5"/>
        <v>0</v>
      </c>
      <c r="K51" s="305"/>
    </row>
    <row r="52" spans="1:11" ht="25.5">
      <c r="A52" s="300" t="s">
        <v>682</v>
      </c>
      <c r="B52" s="304" t="s">
        <v>681</v>
      </c>
      <c r="C52" s="316" t="s">
        <v>665</v>
      </c>
      <c r="D52" s="319" t="s">
        <v>613</v>
      </c>
      <c r="E52" s="320">
        <v>24</v>
      </c>
      <c r="F52" s="318"/>
      <c r="G52" s="312"/>
      <c r="H52" s="318">
        <f t="shared" si="3"/>
        <v>0</v>
      </c>
      <c r="I52" s="318">
        <f t="shared" si="4"/>
        <v>0</v>
      </c>
      <c r="J52" s="318">
        <f t="shared" si="5"/>
        <v>0</v>
      </c>
      <c r="K52" s="305"/>
    </row>
    <row r="53" spans="1:11">
      <c r="A53" s="300" t="s">
        <v>680</v>
      </c>
      <c r="B53" s="304" t="s">
        <v>679</v>
      </c>
      <c r="C53" s="316" t="s">
        <v>665</v>
      </c>
      <c r="D53" s="319" t="s">
        <v>613</v>
      </c>
      <c r="E53" s="320">
        <v>8</v>
      </c>
      <c r="F53" s="318"/>
      <c r="G53" s="312"/>
      <c r="H53" s="318">
        <f t="shared" si="3"/>
        <v>0</v>
      </c>
      <c r="I53" s="318">
        <f t="shared" si="4"/>
        <v>0</v>
      </c>
      <c r="J53" s="318">
        <f t="shared" si="5"/>
        <v>0</v>
      </c>
      <c r="K53" s="305"/>
    </row>
    <row r="54" spans="1:11" ht="25.5">
      <c r="A54" s="300" t="s">
        <v>678</v>
      </c>
      <c r="B54" s="321" t="s">
        <v>677</v>
      </c>
      <c r="C54" s="316" t="s">
        <v>665</v>
      </c>
      <c r="D54" s="319" t="s">
        <v>613</v>
      </c>
      <c r="E54" s="320">
        <v>24</v>
      </c>
      <c r="F54" s="318"/>
      <c r="G54" s="312"/>
      <c r="H54" s="318">
        <f t="shared" si="3"/>
        <v>0</v>
      </c>
      <c r="I54" s="318">
        <f t="shared" si="4"/>
        <v>0</v>
      </c>
      <c r="J54" s="318">
        <f t="shared" si="5"/>
        <v>0</v>
      </c>
    </row>
    <row r="55" spans="1:11" ht="38.25">
      <c r="A55" s="300" t="s">
        <v>676</v>
      </c>
      <c r="B55" s="321" t="s">
        <v>675</v>
      </c>
      <c r="C55" s="316" t="s">
        <v>665</v>
      </c>
      <c r="D55" s="319" t="s">
        <v>613</v>
      </c>
      <c r="E55" s="320">
        <v>16</v>
      </c>
      <c r="F55" s="318"/>
      <c r="G55" s="312"/>
      <c r="H55" s="318">
        <f t="shared" si="3"/>
        <v>0</v>
      </c>
      <c r="I55" s="318">
        <f t="shared" si="4"/>
        <v>0</v>
      </c>
      <c r="J55" s="318">
        <f t="shared" si="5"/>
        <v>0</v>
      </c>
    </row>
    <row r="56" spans="1:11" ht="25.5">
      <c r="A56" s="300" t="s">
        <v>674</v>
      </c>
      <c r="B56" s="321" t="s">
        <v>673</v>
      </c>
      <c r="C56" s="316" t="s">
        <v>665</v>
      </c>
      <c r="D56" s="319" t="s">
        <v>613</v>
      </c>
      <c r="E56" s="320">
        <v>16</v>
      </c>
      <c r="F56" s="318"/>
      <c r="G56" s="312"/>
      <c r="H56" s="318">
        <f t="shared" si="3"/>
        <v>0</v>
      </c>
      <c r="I56" s="318">
        <f t="shared" si="4"/>
        <v>0</v>
      </c>
      <c r="J56" s="318">
        <f t="shared" si="5"/>
        <v>0</v>
      </c>
    </row>
    <row r="57" spans="1:11">
      <c r="A57" s="300" t="s">
        <v>672</v>
      </c>
      <c r="B57" s="304" t="s">
        <v>671</v>
      </c>
      <c r="C57" s="316" t="s">
        <v>665</v>
      </c>
      <c r="D57" s="319" t="s">
        <v>664</v>
      </c>
      <c r="E57" s="320">
        <v>1</v>
      </c>
      <c r="F57" s="318"/>
      <c r="G57" s="312"/>
      <c r="H57" s="318">
        <f t="shared" si="3"/>
        <v>0</v>
      </c>
      <c r="I57" s="318">
        <f t="shared" si="4"/>
        <v>0</v>
      </c>
      <c r="J57" s="318">
        <f t="shared" si="5"/>
        <v>0</v>
      </c>
      <c r="K57" s="305"/>
    </row>
    <row r="58" spans="1:11">
      <c r="A58" s="300" t="s">
        <v>670</v>
      </c>
      <c r="B58" s="304" t="s">
        <v>669</v>
      </c>
      <c r="C58" s="316" t="s">
        <v>665</v>
      </c>
      <c r="D58" s="319" t="s">
        <v>664</v>
      </c>
      <c r="E58" s="320">
        <v>1</v>
      </c>
      <c r="F58" s="318"/>
      <c r="G58" s="312"/>
      <c r="H58" s="318">
        <f t="shared" si="3"/>
        <v>0</v>
      </c>
      <c r="I58" s="318">
        <f t="shared" si="4"/>
        <v>0</v>
      </c>
      <c r="J58" s="318">
        <f t="shared" si="5"/>
        <v>0</v>
      </c>
      <c r="K58" s="305"/>
    </row>
    <row r="59" spans="1:11">
      <c r="A59" s="300" t="s">
        <v>668</v>
      </c>
      <c r="B59" s="304" t="s">
        <v>667</v>
      </c>
      <c r="C59" s="316" t="s">
        <v>665</v>
      </c>
      <c r="D59" s="319" t="s">
        <v>664</v>
      </c>
      <c r="E59" s="314">
        <v>1</v>
      </c>
      <c r="F59" s="318"/>
      <c r="G59" s="312"/>
      <c r="H59" s="318">
        <f t="shared" si="3"/>
        <v>0</v>
      </c>
      <c r="I59" s="318">
        <f t="shared" si="4"/>
        <v>0</v>
      </c>
      <c r="J59" s="318">
        <f t="shared" si="5"/>
        <v>0</v>
      </c>
      <c r="K59" s="305"/>
    </row>
    <row r="60" spans="1:11">
      <c r="A60" s="300" t="s">
        <v>666</v>
      </c>
      <c r="B60" s="304" t="s">
        <v>349</v>
      </c>
      <c r="C60" s="316" t="s">
        <v>665</v>
      </c>
      <c r="D60" s="319" t="s">
        <v>664</v>
      </c>
      <c r="E60" s="314">
        <v>1</v>
      </c>
      <c r="F60" s="318"/>
      <c r="G60" s="312"/>
      <c r="H60" s="318">
        <f t="shared" si="3"/>
        <v>0</v>
      </c>
      <c r="I60" s="318">
        <f t="shared" si="4"/>
        <v>0</v>
      </c>
      <c r="J60" s="318">
        <f t="shared" si="5"/>
        <v>0</v>
      </c>
      <c r="K60" s="305"/>
    </row>
    <row r="61" spans="1:11">
      <c r="A61" s="317"/>
      <c r="B61" s="304"/>
      <c r="C61" s="316"/>
      <c r="D61" s="315"/>
      <c r="E61" s="314"/>
      <c r="F61" s="312"/>
      <c r="G61" s="312"/>
      <c r="H61" s="312"/>
      <c r="I61" s="313"/>
      <c r="J61" s="312"/>
      <c r="K61" s="305"/>
    </row>
    <row r="62" spans="1:11">
      <c r="A62" s="311" t="s">
        <v>663</v>
      </c>
      <c r="B62" s="307" t="s">
        <v>662</v>
      </c>
      <c r="C62" s="310"/>
      <c r="D62" s="309"/>
      <c r="E62" s="309"/>
      <c r="F62" s="306"/>
      <c r="G62" s="306"/>
      <c r="H62" s="306"/>
      <c r="I62" s="308"/>
      <c r="J62" s="306">
        <f>SUM(J50:J60)</f>
        <v>0</v>
      </c>
      <c r="K62" s="305"/>
    </row>
    <row r="63" spans="1:11">
      <c r="A63" s="300"/>
      <c r="D63" s="302"/>
      <c r="E63" s="302"/>
      <c r="F63" s="302"/>
      <c r="G63" s="302"/>
      <c r="H63" s="302"/>
      <c r="I63" s="302"/>
      <c r="J63" s="302"/>
      <c r="K63" s="305"/>
    </row>
    <row r="64" spans="1:11">
      <c r="A64" s="300"/>
      <c r="B64" s="307" t="s">
        <v>646</v>
      </c>
      <c r="D64" s="302"/>
      <c r="E64" s="302"/>
      <c r="F64" s="302"/>
      <c r="G64" s="302"/>
      <c r="H64" s="302"/>
      <c r="I64" s="302"/>
      <c r="J64" s="306">
        <f>SUM(J46,J62,J39,J30,J18)</f>
        <v>0</v>
      </c>
      <c r="K64" s="305"/>
    </row>
    <row r="65" spans="1:11">
      <c r="A65" s="300"/>
      <c r="B65" s="299"/>
      <c r="D65" s="302"/>
      <c r="E65" s="302"/>
      <c r="F65" s="302"/>
      <c r="G65" s="302"/>
      <c r="H65" s="302"/>
      <c r="I65" s="302"/>
      <c r="J65" s="302"/>
      <c r="K65" s="305"/>
    </row>
    <row r="66" spans="1:11">
      <c r="A66" s="300"/>
      <c r="D66" s="302"/>
      <c r="E66" s="302"/>
      <c r="F66" s="302"/>
      <c r="G66" s="302"/>
      <c r="H66" s="302"/>
      <c r="I66" s="302"/>
      <c r="J66" s="302"/>
      <c r="K66" s="305"/>
    </row>
    <row r="67" spans="1:11" ht="38.25">
      <c r="A67" s="300"/>
      <c r="B67" s="304" t="s">
        <v>661</v>
      </c>
      <c r="D67" s="302"/>
      <c r="E67" s="302"/>
      <c r="F67" s="302"/>
      <c r="G67" s="302"/>
      <c r="H67" s="302"/>
      <c r="I67" s="302"/>
      <c r="J67" s="302"/>
    </row>
    <row r="68" spans="1:11">
      <c r="A68" s="300"/>
      <c r="D68" s="302"/>
      <c r="E68" s="302"/>
      <c r="F68" s="302"/>
      <c r="G68" s="302"/>
      <c r="H68" s="302"/>
      <c r="I68" s="302"/>
      <c r="J68" s="302"/>
    </row>
    <row r="69" spans="1:11">
      <c r="A69" s="300"/>
      <c r="B69" s="299"/>
      <c r="D69" s="302"/>
      <c r="E69" s="302"/>
      <c r="F69" s="302"/>
      <c r="G69" s="302"/>
      <c r="H69" s="302"/>
      <c r="I69" s="302"/>
      <c r="J69" s="302"/>
    </row>
    <row r="70" spans="1:11">
      <c r="A70" s="300"/>
      <c r="B70" s="299"/>
      <c r="D70" s="302"/>
      <c r="E70" s="302"/>
      <c r="F70" s="302"/>
      <c r="G70" s="302"/>
      <c r="H70" s="302"/>
      <c r="I70" s="302"/>
      <c r="J70" s="302"/>
    </row>
    <row r="71" spans="1:11">
      <c r="A71" s="300"/>
      <c r="B71" s="299"/>
      <c r="D71" s="302"/>
      <c r="E71" s="302"/>
      <c r="F71" s="302"/>
      <c r="G71" s="302"/>
      <c r="H71" s="302"/>
      <c r="I71" s="302"/>
      <c r="J71" s="302"/>
    </row>
    <row r="72" spans="1:11">
      <c r="A72" s="300"/>
      <c r="B72" s="299"/>
      <c r="D72" s="302"/>
      <c r="E72" s="302"/>
      <c r="F72" s="302"/>
      <c r="G72" s="302"/>
      <c r="H72" s="302"/>
      <c r="I72" s="302"/>
      <c r="J72" s="302"/>
    </row>
    <row r="73" spans="1:11">
      <c r="A73" s="300"/>
      <c r="B73" s="299"/>
      <c r="D73" s="302"/>
      <c r="E73" s="302"/>
      <c r="F73" s="302"/>
      <c r="G73" s="302"/>
      <c r="H73" s="302"/>
      <c r="I73" s="302"/>
      <c r="J73" s="302"/>
    </row>
    <row r="74" spans="1:11">
      <c r="A74" s="300"/>
      <c r="B74" s="299"/>
      <c r="D74" s="302"/>
      <c r="E74" s="302"/>
      <c r="F74" s="302"/>
      <c r="G74" s="302"/>
      <c r="H74" s="302"/>
      <c r="I74" s="302"/>
      <c r="J74" s="302"/>
    </row>
    <row r="75" spans="1:11">
      <c r="A75" s="300"/>
      <c r="B75" s="299"/>
      <c r="D75" s="302"/>
      <c r="E75" s="302"/>
      <c r="F75" s="302"/>
      <c r="G75" s="302"/>
      <c r="H75" s="302"/>
      <c r="I75" s="302"/>
      <c r="J75" s="302"/>
    </row>
    <row r="76" spans="1:11">
      <c r="A76" s="300"/>
      <c r="B76" s="299"/>
      <c r="D76" s="302"/>
      <c r="E76" s="302"/>
      <c r="F76" s="302"/>
      <c r="G76" s="302"/>
      <c r="H76" s="302"/>
      <c r="I76" s="302"/>
      <c r="J76" s="302"/>
    </row>
    <row r="77" spans="1:11">
      <c r="A77" s="300"/>
      <c r="B77" s="299"/>
      <c r="D77" s="302"/>
      <c r="E77" s="302"/>
      <c r="F77" s="302"/>
      <c r="G77" s="302"/>
      <c r="H77" s="302"/>
      <c r="I77" s="302"/>
      <c r="J77" s="302"/>
    </row>
    <row r="78" spans="1:11">
      <c r="A78" s="300"/>
      <c r="B78" s="299"/>
      <c r="D78" s="302"/>
      <c r="E78" s="302"/>
      <c r="F78" s="302"/>
      <c r="G78" s="302"/>
      <c r="H78" s="302"/>
      <c r="I78" s="302"/>
      <c r="J78" s="302"/>
    </row>
    <row r="79" spans="1:11">
      <c r="A79" s="300"/>
      <c r="B79" s="299"/>
      <c r="D79" s="302"/>
      <c r="E79" s="302"/>
      <c r="F79" s="302"/>
      <c r="G79" s="302"/>
      <c r="H79" s="302"/>
      <c r="I79" s="302"/>
      <c r="J79" s="302"/>
    </row>
    <row r="80" spans="1:11">
      <c r="A80" s="300"/>
      <c r="B80" s="299"/>
      <c r="D80" s="302"/>
      <c r="E80" s="302"/>
      <c r="F80" s="302"/>
      <c r="G80" s="302"/>
      <c r="H80" s="302"/>
      <c r="I80" s="302"/>
      <c r="J80" s="302"/>
    </row>
    <row r="81" spans="1:10">
      <c r="A81" s="300"/>
      <c r="B81" s="299"/>
      <c r="D81" s="302"/>
      <c r="E81" s="302"/>
      <c r="F81" s="302"/>
      <c r="G81" s="302"/>
      <c r="H81" s="302"/>
      <c r="I81" s="302"/>
      <c r="J81" s="302"/>
    </row>
    <row r="82" spans="1:10" s="303" customFormat="1">
      <c r="A82" s="300"/>
      <c r="B82" s="299"/>
      <c r="C82" s="297"/>
      <c r="D82" s="302"/>
      <c r="E82" s="302"/>
      <c r="F82" s="302"/>
      <c r="G82" s="302"/>
      <c r="H82" s="302"/>
      <c r="I82" s="302"/>
      <c r="J82" s="302"/>
    </row>
    <row r="83" spans="1:10">
      <c r="A83" s="300"/>
      <c r="B83" s="299"/>
      <c r="D83" s="302"/>
      <c r="E83" s="302"/>
      <c r="F83" s="302"/>
      <c r="G83" s="302"/>
      <c r="H83" s="302"/>
      <c r="I83" s="302"/>
      <c r="J83" s="302"/>
    </row>
    <row r="84" spans="1:10">
      <c r="A84" s="300"/>
      <c r="B84" s="299"/>
      <c r="D84" s="302"/>
      <c r="E84" s="302"/>
      <c r="F84" s="302"/>
      <c r="G84" s="302"/>
      <c r="H84" s="302"/>
      <c r="I84" s="302"/>
      <c r="J84" s="302"/>
    </row>
    <row r="85" spans="1:10" s="301" customFormat="1">
      <c r="A85" s="300"/>
      <c r="B85" s="299"/>
      <c r="C85" s="297"/>
      <c r="D85" s="297"/>
      <c r="E85" s="297"/>
      <c r="F85" s="297"/>
      <c r="G85" s="297"/>
      <c r="H85" s="297"/>
      <c r="I85" s="297"/>
      <c r="J85" s="297"/>
    </row>
    <row r="86" spans="1:10" s="301" customFormat="1">
      <c r="A86" s="300"/>
      <c r="B86" s="299"/>
      <c r="C86" s="297"/>
      <c r="D86" s="297"/>
      <c r="E86" s="297"/>
      <c r="F86" s="297"/>
      <c r="G86" s="297"/>
      <c r="H86" s="297"/>
      <c r="I86" s="297"/>
      <c r="J86" s="297"/>
    </row>
    <row r="87" spans="1:10">
      <c r="A87" s="300"/>
      <c r="B87" s="299"/>
    </row>
    <row r="88" spans="1:10">
      <c r="A88" s="300"/>
      <c r="B88" s="299"/>
    </row>
    <row r="89" spans="1:10">
      <c r="A89" s="300"/>
      <c r="B89" s="299"/>
    </row>
    <row r="90" spans="1:10">
      <c r="A90" s="300"/>
      <c r="B90" s="299"/>
    </row>
    <row r="91" spans="1:10">
      <c r="A91" s="300"/>
      <c r="B91" s="299"/>
    </row>
    <row r="92" spans="1:10">
      <c r="A92" s="300"/>
      <c r="B92" s="299"/>
    </row>
    <row r="93" spans="1:10">
      <c r="B93" s="299"/>
    </row>
    <row r="94" spans="1:10">
      <c r="B94" s="299"/>
    </row>
    <row r="95" spans="1:10">
      <c r="B95" s="299"/>
    </row>
    <row r="96" spans="1:10">
      <c r="B96" s="299"/>
    </row>
    <row r="97" spans="1:13">
      <c r="B97" s="299"/>
    </row>
    <row r="98" spans="1:13">
      <c r="B98" s="299"/>
    </row>
    <row r="99" spans="1:13">
      <c r="B99" s="299"/>
    </row>
    <row r="100" spans="1:13">
      <c r="B100" s="299"/>
    </row>
    <row r="101" spans="1:13">
      <c r="B101" s="299"/>
    </row>
    <row r="102" spans="1:13">
      <c r="B102" s="299"/>
    </row>
    <row r="103" spans="1:13">
      <c r="B103" s="299"/>
    </row>
    <row r="104" spans="1:13" s="297" customFormat="1">
      <c r="A104" s="298"/>
      <c r="B104" s="299"/>
    </row>
    <row r="105" spans="1:13" s="297" customFormat="1">
      <c r="A105" s="298"/>
      <c r="B105" s="299"/>
      <c r="K105" s="296"/>
      <c r="L105" s="296"/>
      <c r="M105" s="296"/>
    </row>
    <row r="106" spans="1:13" s="297" customFormat="1">
      <c r="A106" s="298"/>
      <c r="B106" s="299"/>
      <c r="K106" s="296"/>
      <c r="L106" s="296"/>
      <c r="M106" s="296"/>
    </row>
    <row r="107" spans="1:13" s="297" customFormat="1">
      <c r="A107" s="298"/>
      <c r="B107" s="299"/>
      <c r="K107" s="296"/>
      <c r="L107" s="296"/>
      <c r="M107" s="296"/>
    </row>
    <row r="108" spans="1:13" s="297" customFormat="1">
      <c r="A108" s="298"/>
      <c r="B108" s="299"/>
      <c r="K108" s="296"/>
      <c r="L108" s="296"/>
      <c r="M108" s="296"/>
    </row>
    <row r="109" spans="1:13" s="297" customFormat="1">
      <c r="A109" s="298"/>
      <c r="B109" s="299"/>
      <c r="K109" s="296"/>
      <c r="L109" s="296"/>
      <c r="M109" s="296"/>
    </row>
    <row r="110" spans="1:13" s="297" customFormat="1">
      <c r="A110" s="298"/>
      <c r="B110" s="299"/>
      <c r="K110" s="296"/>
      <c r="L110" s="296"/>
      <c r="M110" s="296"/>
    </row>
    <row r="111" spans="1:13" s="297" customFormat="1">
      <c r="A111" s="298"/>
      <c r="B111" s="299"/>
      <c r="K111" s="296"/>
      <c r="L111" s="296"/>
      <c r="M111" s="296"/>
    </row>
    <row r="112" spans="1:13" s="297" customFormat="1">
      <c r="A112" s="298"/>
      <c r="B112" s="299"/>
      <c r="K112" s="296"/>
      <c r="L112" s="296"/>
      <c r="M112" s="296"/>
    </row>
    <row r="113" spans="1:13" s="297" customFormat="1">
      <c r="A113" s="298"/>
      <c r="B113" s="299"/>
      <c r="K113" s="296"/>
      <c r="L113" s="296"/>
      <c r="M113" s="296"/>
    </row>
    <row r="114" spans="1:13" s="297" customFormat="1">
      <c r="A114" s="298"/>
      <c r="K114" s="296"/>
      <c r="L114" s="296"/>
      <c r="M114" s="296"/>
    </row>
    <row r="115" spans="1:13" s="297" customFormat="1">
      <c r="A115" s="298"/>
      <c r="K115" s="296"/>
      <c r="L115" s="296"/>
      <c r="M115" s="296"/>
    </row>
    <row r="116" spans="1:13" s="297" customFormat="1">
      <c r="A116" s="298"/>
      <c r="K116" s="296"/>
      <c r="L116" s="296"/>
      <c r="M116" s="296"/>
    </row>
    <row r="117" spans="1:13" s="297" customFormat="1">
      <c r="A117" s="298"/>
      <c r="K117" s="296"/>
      <c r="L117" s="296"/>
      <c r="M117" s="296"/>
    </row>
    <row r="118" spans="1:13" s="297" customFormat="1">
      <c r="A118" s="298"/>
      <c r="K118" s="296"/>
      <c r="L118" s="296"/>
      <c r="M118" s="296"/>
    </row>
    <row r="119" spans="1:13" s="297" customFormat="1">
      <c r="A119" s="298"/>
      <c r="K119" s="296"/>
      <c r="L119" s="296"/>
      <c r="M119" s="296"/>
    </row>
    <row r="120" spans="1:13" s="297" customFormat="1">
      <c r="A120" s="298"/>
      <c r="K120" s="296"/>
      <c r="L120" s="296"/>
      <c r="M120" s="296"/>
    </row>
    <row r="121" spans="1:13" s="297" customFormat="1">
      <c r="A121" s="298"/>
      <c r="K121" s="296"/>
      <c r="L121" s="296"/>
      <c r="M121" s="296"/>
    </row>
    <row r="122" spans="1:13" s="297" customFormat="1">
      <c r="A122" s="298"/>
      <c r="K122" s="296"/>
      <c r="L122" s="296"/>
      <c r="M122" s="296"/>
    </row>
    <row r="123" spans="1:13" s="297" customFormat="1">
      <c r="A123" s="298"/>
      <c r="K123" s="296"/>
      <c r="L123" s="296"/>
      <c r="M123" s="296"/>
    </row>
    <row r="124" spans="1:13" s="297" customFormat="1">
      <c r="A124" s="298"/>
      <c r="K124" s="296"/>
      <c r="L124" s="296"/>
      <c r="M124" s="296"/>
    </row>
    <row r="125" spans="1:13" s="297" customFormat="1">
      <c r="A125" s="298"/>
      <c r="K125" s="296"/>
      <c r="L125" s="296"/>
      <c r="M125" s="296"/>
    </row>
    <row r="126" spans="1:13" s="297" customFormat="1">
      <c r="A126" s="298"/>
      <c r="K126" s="296"/>
      <c r="L126" s="296"/>
      <c r="M126" s="296"/>
    </row>
    <row r="127" spans="1:13" s="297" customFormat="1">
      <c r="A127" s="298"/>
      <c r="K127" s="296"/>
      <c r="L127" s="296"/>
      <c r="M127" s="296"/>
    </row>
    <row r="128" spans="1:13" s="297" customFormat="1">
      <c r="A128" s="298"/>
      <c r="K128" s="296"/>
      <c r="L128" s="296"/>
      <c r="M128" s="296"/>
    </row>
    <row r="129" spans="1:13" s="297" customFormat="1">
      <c r="A129" s="298"/>
      <c r="K129" s="296"/>
      <c r="L129" s="296"/>
      <c r="M129" s="296"/>
    </row>
    <row r="130" spans="1:13" s="297" customFormat="1">
      <c r="A130" s="298"/>
      <c r="K130" s="296"/>
      <c r="L130" s="296"/>
      <c r="M130" s="296"/>
    </row>
    <row r="131" spans="1:13" s="297" customFormat="1">
      <c r="A131" s="298"/>
      <c r="K131" s="296"/>
      <c r="L131" s="296"/>
      <c r="M131" s="296"/>
    </row>
    <row r="132" spans="1:13" s="297" customFormat="1">
      <c r="A132" s="298"/>
      <c r="K132" s="296"/>
      <c r="L132" s="296"/>
      <c r="M132" s="296"/>
    </row>
    <row r="133" spans="1:13" s="297" customFormat="1">
      <c r="A133" s="298"/>
      <c r="K133" s="296"/>
      <c r="L133" s="296"/>
      <c r="M133" s="296"/>
    </row>
    <row r="134" spans="1:13" s="297" customFormat="1">
      <c r="A134" s="298"/>
      <c r="K134" s="296"/>
      <c r="L134" s="296"/>
      <c r="M134" s="296"/>
    </row>
    <row r="135" spans="1:13" s="297" customFormat="1">
      <c r="A135" s="298"/>
      <c r="K135" s="296"/>
      <c r="L135" s="296"/>
      <c r="M135" s="296"/>
    </row>
    <row r="136" spans="1:13" s="297" customFormat="1">
      <c r="A136" s="298"/>
      <c r="K136" s="296"/>
      <c r="L136" s="296"/>
      <c r="M136" s="296"/>
    </row>
    <row r="137" spans="1:13" s="297" customFormat="1">
      <c r="A137" s="298"/>
      <c r="K137" s="296"/>
      <c r="L137" s="296"/>
      <c r="M137" s="296"/>
    </row>
    <row r="138" spans="1:13" s="297" customFormat="1">
      <c r="A138" s="298"/>
      <c r="K138" s="296"/>
      <c r="L138" s="296"/>
      <c r="M138" s="296"/>
    </row>
    <row r="139" spans="1:13" s="297" customFormat="1">
      <c r="A139" s="298"/>
      <c r="K139" s="296"/>
      <c r="L139" s="296"/>
      <c r="M139" s="296"/>
    </row>
    <row r="140" spans="1:13" s="297" customFormat="1">
      <c r="A140" s="298"/>
      <c r="K140" s="296"/>
      <c r="L140" s="296"/>
      <c r="M140" s="296"/>
    </row>
    <row r="141" spans="1:13" s="297" customFormat="1">
      <c r="A141" s="298"/>
      <c r="K141" s="296"/>
      <c r="L141" s="296"/>
      <c r="M141" s="296"/>
    </row>
    <row r="142" spans="1:13" s="297" customFormat="1">
      <c r="A142" s="298"/>
      <c r="K142" s="296"/>
      <c r="L142" s="296"/>
      <c r="M142" s="296"/>
    </row>
    <row r="143" spans="1:13" s="297" customFormat="1">
      <c r="A143" s="298"/>
      <c r="K143" s="296"/>
      <c r="L143" s="296"/>
      <c r="M143" s="296"/>
    </row>
    <row r="144" spans="1:13" s="297" customFormat="1">
      <c r="A144" s="298"/>
      <c r="K144" s="296"/>
      <c r="L144" s="296"/>
      <c r="M144" s="296"/>
    </row>
    <row r="145" spans="1:13" s="297" customFormat="1">
      <c r="A145" s="298"/>
      <c r="K145" s="296"/>
      <c r="L145" s="296"/>
      <c r="M145" s="296"/>
    </row>
    <row r="146" spans="1:13" s="297" customFormat="1">
      <c r="A146" s="298"/>
      <c r="K146" s="296"/>
      <c r="L146" s="296"/>
      <c r="M146" s="296"/>
    </row>
    <row r="147" spans="1:13" s="297" customFormat="1">
      <c r="A147" s="298"/>
      <c r="K147" s="296"/>
      <c r="L147" s="296"/>
      <c r="M147" s="296"/>
    </row>
    <row r="148" spans="1:13" s="297" customFormat="1">
      <c r="A148" s="298"/>
      <c r="K148" s="296"/>
      <c r="L148" s="296"/>
      <c r="M148" s="296"/>
    </row>
    <row r="149" spans="1:13" s="297" customFormat="1">
      <c r="A149" s="298"/>
      <c r="K149" s="296"/>
      <c r="L149" s="296"/>
      <c r="M149" s="296"/>
    </row>
  </sheetData>
  <printOptions gridLines="1"/>
  <pageMargins left="0.70866141732283472" right="0.70866141732283472" top="0.78740157480314965" bottom="0.78740157480314965" header="0.31496062992125984" footer="0.31496062992125984"/>
  <pageSetup paperSize="9" scale="60" orientation="landscape" r:id="rId1"/>
  <headerFooter>
    <oddHeader>&amp;L&amp;"-,Obyčejné"&amp;11REKONSTRUKCE KLIMATIZACE OBJEKTU Q, VĚTEV c1MENDELOVA UNIVERZITA V BRNĚ&amp;R&amp;"-,Obyčejné"&amp;11D1.4.3- Elektroinstalace</oddHeader>
    <oddFooter>&amp;LNázev:ROZPOČET&amp;C&amp;"-,Obyčejné"&amp;11Strana &amp;P ze 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BreakPreview" zoomScaleSheetLayoutView="100" workbookViewId="0"/>
  </sheetViews>
  <sheetFormatPr defaultRowHeight="12.75"/>
  <cols>
    <col min="1" max="2" width="9.140625" style="347"/>
    <col min="3" max="3" width="60.42578125" style="347" bestFit="1" customWidth="1"/>
    <col min="4" max="4" width="16.5703125" style="347" customWidth="1"/>
    <col min="5" max="16384" width="9.140625" style="347"/>
  </cols>
  <sheetData>
    <row r="1" spans="1:5" ht="18">
      <c r="C1" s="375" t="s">
        <v>660</v>
      </c>
    </row>
    <row r="2" spans="1:5">
      <c r="C2" s="374" t="s">
        <v>335</v>
      </c>
      <c r="D2" s="371"/>
    </row>
    <row r="3" spans="1:5" ht="12.75" customHeight="1">
      <c r="C3" s="373"/>
      <c r="D3" s="371"/>
    </row>
    <row r="4" spans="1:5" ht="12.75" customHeight="1">
      <c r="C4" s="372" t="s">
        <v>659</v>
      </c>
      <c r="D4" s="371"/>
    </row>
    <row r="5" spans="1:5" ht="12.75" customHeight="1">
      <c r="C5" s="371" t="s">
        <v>739</v>
      </c>
      <c r="D5" s="371"/>
    </row>
    <row r="6" spans="1:5" ht="13.5" thickBot="1">
      <c r="D6" s="371"/>
    </row>
    <row r="7" spans="1:5" ht="13.5" thickBot="1">
      <c r="B7" s="370" t="s">
        <v>332</v>
      </c>
      <c r="C7" s="369" t="s">
        <v>48</v>
      </c>
      <c r="D7" s="368" t="s">
        <v>46</v>
      </c>
    </row>
    <row r="8" spans="1:5">
      <c r="B8" s="367">
        <v>1</v>
      </c>
      <c r="C8" s="366" t="s">
        <v>738</v>
      </c>
      <c r="D8" s="365">
        <f>SR102_Slepy_rozpocet!J21</f>
        <v>0</v>
      </c>
    </row>
    <row r="9" spans="1:5">
      <c r="B9" s="362">
        <v>2</v>
      </c>
      <c r="C9" s="363" t="s">
        <v>737</v>
      </c>
      <c r="D9" s="360">
        <f>SR102_Slepy_rozpocet!J30</f>
        <v>0</v>
      </c>
    </row>
    <row r="10" spans="1:5">
      <c r="B10" s="362">
        <v>3</v>
      </c>
      <c r="C10" s="364" t="s">
        <v>714</v>
      </c>
      <c r="D10" s="360">
        <f>SR102_Slepy_rozpocet!J45</f>
        <v>0</v>
      </c>
    </row>
    <row r="11" spans="1:5">
      <c r="B11" s="362">
        <v>4</v>
      </c>
      <c r="C11" s="364" t="s">
        <v>703</v>
      </c>
      <c r="D11" s="360">
        <f>SR102_Slepy_rozpocet!J58</f>
        <v>0</v>
      </c>
    </row>
    <row r="12" spans="1:5">
      <c r="B12" s="362">
        <v>5</v>
      </c>
      <c r="C12" s="364" t="s">
        <v>736</v>
      </c>
      <c r="D12" s="360">
        <f>SR102_Slepy_rozpocet!J70</f>
        <v>0</v>
      </c>
    </row>
    <row r="13" spans="1:5">
      <c r="B13" s="362">
        <v>6</v>
      </c>
      <c r="C13" s="363" t="s">
        <v>735</v>
      </c>
      <c r="D13" s="360">
        <f>SR102_Slepy_rozpocet!J82</f>
        <v>0</v>
      </c>
    </row>
    <row r="14" spans="1:5">
      <c r="B14" s="362">
        <v>7</v>
      </c>
      <c r="C14" s="361" t="s">
        <v>688</v>
      </c>
      <c r="D14" s="360">
        <f>SR102_Slepy_rozpocet!J100</f>
        <v>0</v>
      </c>
    </row>
    <row r="15" spans="1:5" ht="13.5" thickBot="1">
      <c r="B15" s="359"/>
      <c r="C15" s="358" t="s">
        <v>320</v>
      </c>
      <c r="D15" s="357">
        <f>SUM(D8:D14)</f>
        <v>0</v>
      </c>
    </row>
    <row r="16" spans="1:5" ht="26.25">
      <c r="A16" s="348"/>
      <c r="B16" s="348"/>
      <c r="C16" s="356"/>
      <c r="D16" s="351"/>
      <c r="E16" s="348"/>
    </row>
    <row r="17" spans="1:5" ht="15.75">
      <c r="A17" s="348"/>
      <c r="B17" s="348"/>
      <c r="C17" s="355"/>
      <c r="D17" s="351"/>
      <c r="E17" s="348"/>
    </row>
    <row r="18" spans="1:5">
      <c r="A18" s="348"/>
      <c r="B18" s="348"/>
      <c r="C18" s="348"/>
      <c r="D18" s="351"/>
      <c r="E18" s="348"/>
    </row>
    <row r="19" spans="1:5">
      <c r="A19" s="348"/>
      <c r="B19" s="348"/>
      <c r="C19" s="348"/>
      <c r="D19" s="351"/>
      <c r="E19" s="348"/>
    </row>
    <row r="20" spans="1:5">
      <c r="A20" s="348"/>
      <c r="B20" s="348"/>
      <c r="C20" s="348"/>
      <c r="D20" s="348"/>
      <c r="E20" s="348"/>
    </row>
    <row r="21" spans="1:5">
      <c r="A21" s="348"/>
      <c r="B21" s="354"/>
      <c r="C21" s="354"/>
      <c r="D21" s="352"/>
      <c r="E21" s="348"/>
    </row>
    <row r="22" spans="1:5">
      <c r="A22" s="348"/>
      <c r="B22" s="354"/>
      <c r="C22" s="354"/>
      <c r="D22" s="352"/>
      <c r="E22" s="348"/>
    </row>
    <row r="23" spans="1:5">
      <c r="A23" s="348"/>
      <c r="B23" s="354"/>
      <c r="C23" s="354"/>
      <c r="D23" s="352"/>
      <c r="E23" s="348"/>
    </row>
    <row r="24" spans="1:5">
      <c r="A24" s="348"/>
      <c r="B24" s="354"/>
      <c r="C24" s="354"/>
      <c r="D24" s="352"/>
      <c r="E24" s="348"/>
    </row>
    <row r="25" spans="1:5">
      <c r="A25" s="348"/>
      <c r="B25" s="354"/>
      <c r="C25" s="354"/>
      <c r="D25" s="352"/>
      <c r="E25" s="348"/>
    </row>
    <row r="26" spans="1:5">
      <c r="A26" s="348"/>
      <c r="B26" s="354"/>
      <c r="C26" s="353"/>
      <c r="D26" s="352"/>
      <c r="E26" s="348"/>
    </row>
    <row r="27" spans="1:5">
      <c r="A27" s="348"/>
      <c r="B27" s="348"/>
      <c r="C27" s="348"/>
      <c r="D27" s="348"/>
      <c r="E27" s="348"/>
    </row>
    <row r="28" spans="1:5">
      <c r="A28" s="348"/>
      <c r="B28" s="348"/>
      <c r="C28" s="351"/>
      <c r="D28" s="349"/>
      <c r="E28" s="348"/>
    </row>
    <row r="29" spans="1:5">
      <c r="A29" s="348"/>
      <c r="B29" s="348"/>
      <c r="C29" s="348"/>
      <c r="D29" s="348"/>
      <c r="E29" s="348"/>
    </row>
    <row r="30" spans="1:5" ht="26.25">
      <c r="A30" s="348"/>
      <c r="B30" s="348"/>
      <c r="C30" s="356"/>
      <c r="D30" s="351"/>
      <c r="E30" s="348"/>
    </row>
    <row r="31" spans="1:5" ht="15.75">
      <c r="A31" s="348"/>
      <c r="B31" s="348"/>
      <c r="C31" s="355"/>
      <c r="D31" s="351"/>
      <c r="E31" s="348"/>
    </row>
    <row r="32" spans="1:5">
      <c r="A32" s="348"/>
      <c r="B32" s="348"/>
      <c r="C32" s="348"/>
      <c r="D32" s="351"/>
      <c r="E32" s="348"/>
    </row>
    <row r="33" spans="1:5">
      <c r="A33" s="348"/>
      <c r="B33" s="348"/>
      <c r="C33" s="348"/>
      <c r="D33" s="351"/>
      <c r="E33" s="348"/>
    </row>
    <row r="34" spans="1:5">
      <c r="A34" s="348"/>
      <c r="B34" s="348"/>
      <c r="C34" s="348"/>
      <c r="D34" s="348"/>
      <c r="E34" s="348"/>
    </row>
    <row r="35" spans="1:5">
      <c r="A35" s="348"/>
      <c r="B35" s="354"/>
      <c r="C35" s="354"/>
      <c r="D35" s="352"/>
      <c r="E35" s="348"/>
    </row>
    <row r="36" spans="1:5">
      <c r="A36" s="348"/>
      <c r="B36" s="354"/>
      <c r="C36" s="354"/>
      <c r="D36" s="352"/>
      <c r="E36" s="348"/>
    </row>
    <row r="37" spans="1:5">
      <c r="A37" s="348"/>
      <c r="B37" s="354"/>
      <c r="C37" s="354"/>
      <c r="D37" s="352"/>
      <c r="E37" s="348"/>
    </row>
    <row r="38" spans="1:5">
      <c r="A38" s="348"/>
      <c r="B38" s="354"/>
      <c r="C38" s="354"/>
      <c r="D38" s="352"/>
      <c r="E38" s="348"/>
    </row>
    <row r="39" spans="1:5">
      <c r="A39" s="348"/>
      <c r="B39" s="354"/>
      <c r="C39" s="354"/>
      <c r="D39" s="352"/>
      <c r="E39" s="348"/>
    </row>
    <row r="40" spans="1:5">
      <c r="A40" s="348"/>
      <c r="B40" s="354"/>
      <c r="C40" s="353"/>
      <c r="D40" s="352"/>
      <c r="E40" s="348"/>
    </row>
    <row r="41" spans="1:5">
      <c r="A41" s="348"/>
      <c r="B41" s="348"/>
      <c r="C41" s="348"/>
      <c r="D41" s="348"/>
      <c r="E41" s="348"/>
    </row>
    <row r="42" spans="1:5">
      <c r="A42" s="348"/>
      <c r="B42" s="348"/>
      <c r="C42" s="351"/>
      <c r="D42" s="349"/>
      <c r="E42" s="348"/>
    </row>
    <row r="43" spans="1:5">
      <c r="A43" s="348"/>
      <c r="B43" s="348"/>
      <c r="C43" s="348"/>
      <c r="D43" s="348"/>
      <c r="E43" s="348"/>
    </row>
    <row r="44" spans="1:5">
      <c r="A44" s="348"/>
      <c r="B44" s="348"/>
      <c r="C44" s="348"/>
      <c r="D44" s="348"/>
      <c r="E44" s="348"/>
    </row>
    <row r="45" spans="1:5">
      <c r="A45" s="348"/>
      <c r="B45" s="348"/>
      <c r="C45" s="348"/>
      <c r="D45" s="348"/>
      <c r="E45" s="348"/>
    </row>
    <row r="46" spans="1:5">
      <c r="A46" s="348"/>
      <c r="B46" s="348"/>
      <c r="C46" s="348"/>
      <c r="D46" s="348"/>
      <c r="E46" s="348"/>
    </row>
    <row r="47" spans="1:5">
      <c r="A47" s="348"/>
      <c r="B47" s="348"/>
      <c r="C47" s="348"/>
      <c r="D47" s="348"/>
      <c r="E47" s="348"/>
    </row>
    <row r="48" spans="1:5">
      <c r="A48" s="348"/>
      <c r="B48" s="348"/>
      <c r="C48" s="348"/>
      <c r="D48" s="348"/>
      <c r="E48" s="348"/>
    </row>
    <row r="49" spans="1:5">
      <c r="A49" s="348"/>
      <c r="B49" s="350"/>
      <c r="C49" s="350"/>
      <c r="D49" s="349"/>
      <c r="E49" s="348"/>
    </row>
    <row r="50" spans="1:5">
      <c r="A50" s="348"/>
      <c r="B50" s="348"/>
      <c r="C50" s="348"/>
      <c r="D50" s="348"/>
      <c r="E50" s="348"/>
    </row>
    <row r="51" spans="1:5">
      <c r="A51" s="348"/>
      <c r="B51" s="348"/>
      <c r="C51" s="348"/>
      <c r="D51" s="348"/>
      <c r="E51" s="348"/>
    </row>
    <row r="52" spans="1:5">
      <c r="A52" s="348"/>
      <c r="B52" s="348"/>
      <c r="C52" s="348"/>
      <c r="D52" s="348"/>
      <c r="E52" s="348"/>
    </row>
  </sheetData>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58</vt:i4>
      </vt:variant>
    </vt:vector>
  </HeadingPairs>
  <TitlesOfParts>
    <vt:vector size="69" baseType="lpstr">
      <vt:lpstr>Rekapitulace</vt:lpstr>
      <vt:lpstr>SA102_RN</vt:lpstr>
      <vt:lpstr>SA102_Slepy_rozpocet</vt:lpstr>
      <vt:lpstr>VZ102_RN</vt:lpstr>
      <vt:lpstr>VZ102_Slepy_rozpocet</vt:lpstr>
      <vt:lpstr>ZT102_Slepy_rozpocet</vt:lpstr>
      <vt:lpstr>EL102_RN</vt:lpstr>
      <vt:lpstr>EL102_Slepy_rozpocet</vt:lpstr>
      <vt:lpstr>SR102_RN </vt:lpstr>
      <vt:lpstr>SR102_Slepy_rozpocet</vt:lpstr>
      <vt:lpstr>List1</vt:lpstr>
      <vt:lpstr>SA102_RN!CelkemDPHVypocet</vt:lpstr>
      <vt:lpstr>SA102_RN!CenaCelkem</vt:lpstr>
      <vt:lpstr>SA102_RN!CenaCelkemBezDPH</vt:lpstr>
      <vt:lpstr>SA102_RN!CenaCelkemVypocet</vt:lpstr>
      <vt:lpstr>SA102_RN!cisloobjektu</vt:lpstr>
      <vt:lpstr>SA102_RN!CisloStavby</vt:lpstr>
      <vt:lpstr>SA102_RN!CisloStavebnihoRozpoctu</vt:lpstr>
      <vt:lpstr>SA102_RN!dadresa</vt:lpstr>
      <vt:lpstr>SA102_RN!DIČ</vt:lpstr>
      <vt:lpstr>SA102_RN!dmisto</vt:lpstr>
      <vt:lpstr>SA102_RN!DPHSni</vt:lpstr>
      <vt:lpstr>SA102_RN!DPHZakl</vt:lpstr>
      <vt:lpstr>SA102_RN!dpsc</vt:lpstr>
      <vt:lpstr>SA102_RN!IČO</vt:lpstr>
      <vt:lpstr>SA102_RN!Mena</vt:lpstr>
      <vt:lpstr>SA102_RN!MistoStavby</vt:lpstr>
      <vt:lpstr>SA102_RN!nazevobjektu</vt:lpstr>
      <vt:lpstr>SA102_RN!NazevStavby</vt:lpstr>
      <vt:lpstr>SA102_RN!NazevStavebnihoRozpoctu</vt:lpstr>
      <vt:lpstr>EL102_Slepy_rozpocet!Názvy_tisku</vt:lpstr>
      <vt:lpstr>SA102_Slepy_rozpocet!Názvy_tisku</vt:lpstr>
      <vt:lpstr>SR102_Slepy_rozpocet!Názvy_tisku</vt:lpstr>
      <vt:lpstr>VZ102_Slepy_rozpocet!Názvy_tisku</vt:lpstr>
      <vt:lpstr>SA102_RN!oadresa</vt:lpstr>
      <vt:lpstr>SA102_RN!Objednatel</vt:lpstr>
      <vt:lpstr>SA102_RN!Objekt</vt:lpstr>
      <vt:lpstr>EL102_RN!Oblast_tisku</vt:lpstr>
      <vt:lpstr>EL102_Slepy_rozpocet!Oblast_tisku</vt:lpstr>
      <vt:lpstr>Rekapitulace!Oblast_tisku</vt:lpstr>
      <vt:lpstr>SA102_RN!Oblast_tisku</vt:lpstr>
      <vt:lpstr>SA102_Slepy_rozpocet!Oblast_tisku</vt:lpstr>
      <vt:lpstr>'SR102_RN '!Oblast_tisku</vt:lpstr>
      <vt:lpstr>SR102_Slepy_rozpocet!Oblast_tisku</vt:lpstr>
      <vt:lpstr>VZ102_Slepy_rozpocet!Oblast_tisku</vt:lpstr>
      <vt:lpstr>ZT102_Slepy_rozpocet!Oblast_tisku</vt:lpstr>
      <vt:lpstr>SA102_RN!odic</vt:lpstr>
      <vt:lpstr>SA102_RN!oico</vt:lpstr>
      <vt:lpstr>SA102_RN!omisto</vt:lpstr>
      <vt:lpstr>SA102_RN!onazev</vt:lpstr>
      <vt:lpstr>SA102_RN!opsc</vt:lpstr>
      <vt:lpstr>SA102_RN!padresa</vt:lpstr>
      <vt:lpstr>SA102_RN!pdic</vt:lpstr>
      <vt:lpstr>SA102_RN!pico</vt:lpstr>
      <vt:lpstr>SA102_RN!pmisto</vt:lpstr>
      <vt:lpstr>SA102_RN!PoptavkaID</vt:lpstr>
      <vt:lpstr>SA102_RN!pPSC</vt:lpstr>
      <vt:lpstr>SA102_RN!Projektant</vt:lpstr>
      <vt:lpstr>SA102_RN!SazbaDPH1</vt:lpstr>
      <vt:lpstr>SA102_RN!SazbaDPH2</vt:lpstr>
      <vt:lpstr>SA102_RN!Vypracoval</vt:lpstr>
      <vt:lpstr>SA102_RN!ZakladDPHSni</vt:lpstr>
      <vt:lpstr>SA102_RN!ZakladDPHSniVypocet</vt:lpstr>
      <vt:lpstr>SA102_RN!ZakladDPHZakl</vt:lpstr>
      <vt:lpstr>SA102_RN!ZakladDPHZaklVypocet</vt:lpstr>
      <vt:lpstr>SA102_RN!ZaObjednatele</vt:lpstr>
      <vt:lpstr>SA102_RN!Zaokrouhleni</vt:lpstr>
      <vt:lpstr>SA102_RN!ZaZhotovitele</vt:lpstr>
      <vt:lpstr>SA102_RN!Zhotovitel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 Hruska</dc:creator>
  <cp:lastModifiedBy>*</cp:lastModifiedBy>
  <cp:lastPrinted>2019-01-09T13:07:10Z</cp:lastPrinted>
  <dcterms:created xsi:type="dcterms:W3CDTF">1997-10-02T12:17:59Z</dcterms:created>
  <dcterms:modified xsi:type="dcterms:W3CDTF">2020-06-08T08:40:38Z</dcterms:modified>
</cp:coreProperties>
</file>