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80"/>
  </bookViews>
  <sheets>
    <sheet name="Stavba" sheetId="1" r:id="rId1"/>
    <sheet name="VzorPolozky" sheetId="10" state="hidden" r:id="rId2"/>
    <sheet name="VN+ON" sheetId="13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Pol!$A$1:$K$1000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4" i="13"/>
  <c r="G26"/>
  <c r="G19"/>
  <c r="G18"/>
  <c r="G9"/>
  <c r="I893" i="12" l="1"/>
  <c r="I894"/>
  <c r="G896"/>
  <c r="I896" s="1"/>
  <c r="G895"/>
  <c r="I895" s="1"/>
  <c r="G778" l="1"/>
  <c r="I778" s="1"/>
  <c r="G779"/>
  <c r="I779" s="1"/>
  <c r="G780"/>
  <c r="I780" s="1"/>
  <c r="G781"/>
  <c r="I781" s="1"/>
  <c r="G782"/>
  <c r="I782" s="1"/>
  <c r="G783"/>
  <c r="I783" s="1"/>
  <c r="G784"/>
  <c r="I784" s="1"/>
  <c r="G785"/>
  <c r="I785" s="1"/>
  <c r="G786"/>
  <c r="I786" s="1"/>
  <c r="G787"/>
  <c r="I787" s="1"/>
  <c r="G788"/>
  <c r="I788" s="1"/>
  <c r="G789"/>
  <c r="I789" s="1"/>
  <c r="G790"/>
  <c r="I790" s="1"/>
  <c r="G791"/>
  <c r="I791" s="1"/>
  <c r="G792"/>
  <c r="I792" s="1"/>
  <c r="G793"/>
  <c r="I793" s="1"/>
  <c r="G794"/>
  <c r="I794" s="1"/>
  <c r="G795"/>
  <c r="I795" s="1"/>
  <c r="G796"/>
  <c r="I796" s="1"/>
  <c r="G797"/>
  <c r="I797" s="1"/>
  <c r="G798"/>
  <c r="I798" s="1"/>
  <c r="G799"/>
  <c r="I799" s="1"/>
  <c r="G800"/>
  <c r="I800" s="1"/>
  <c r="G801"/>
  <c r="I801" s="1"/>
  <c r="G802"/>
  <c r="I802" s="1"/>
  <c r="G803"/>
  <c r="I803" s="1"/>
  <c r="G804"/>
  <c r="I804" s="1"/>
  <c r="G805"/>
  <c r="I805" s="1"/>
  <c r="G806"/>
  <c r="I806" s="1"/>
  <c r="G807"/>
  <c r="I807" s="1"/>
  <c r="G808"/>
  <c r="I808" s="1"/>
  <c r="G809"/>
  <c r="I809" s="1"/>
  <c r="G810"/>
  <c r="I810" s="1"/>
  <c r="G811"/>
  <c r="I811" s="1"/>
  <c r="G812"/>
  <c r="I812" s="1"/>
  <c r="G813"/>
  <c r="I813" s="1"/>
  <c r="G814"/>
  <c r="I814" s="1"/>
  <c r="G815"/>
  <c r="I815" s="1"/>
  <c r="G816"/>
  <c r="I816" s="1"/>
  <c r="G817"/>
  <c r="I817" s="1"/>
  <c r="G818"/>
  <c r="I818" s="1"/>
  <c r="G819"/>
  <c r="I819" s="1"/>
  <c r="G820"/>
  <c r="I820" s="1"/>
  <c r="G821"/>
  <c r="I821" s="1"/>
  <c r="G822"/>
  <c r="I822" s="1"/>
  <c r="G823"/>
  <c r="I823" s="1"/>
  <c r="G824"/>
  <c r="I824" s="1"/>
  <c r="G825"/>
  <c r="I825" s="1"/>
  <c r="G826"/>
  <c r="I826" s="1"/>
  <c r="G827"/>
  <c r="I827" s="1"/>
  <c r="G828"/>
  <c r="I828" s="1"/>
  <c r="G829"/>
  <c r="I829" s="1"/>
  <c r="G830"/>
  <c r="I830" s="1"/>
  <c r="G831"/>
  <c r="I831" s="1"/>
  <c r="G832"/>
  <c r="I832" s="1"/>
  <c r="G833"/>
  <c r="I833" s="1"/>
  <c r="G834"/>
  <c r="I834" s="1"/>
  <c r="G835"/>
  <c r="I835" s="1"/>
  <c r="G836"/>
  <c r="I836" s="1"/>
  <c r="G837"/>
  <c r="I837" s="1"/>
  <c r="G838"/>
  <c r="I838" s="1"/>
  <c r="G839"/>
  <c r="I839" s="1"/>
  <c r="G840"/>
  <c r="I840" s="1"/>
  <c r="G841"/>
  <c r="I841" s="1"/>
  <c r="G842"/>
  <c r="I842" s="1"/>
  <c r="G843"/>
  <c r="I843" s="1"/>
  <c r="G844"/>
  <c r="I844" s="1"/>
  <c r="G845"/>
  <c r="I845" s="1"/>
  <c r="G846"/>
  <c r="I846" s="1"/>
  <c r="G847"/>
  <c r="I847" s="1"/>
  <c r="G848"/>
  <c r="I848" s="1"/>
  <c r="G849"/>
  <c r="I849" s="1"/>
  <c r="G850"/>
  <c r="I850" s="1"/>
  <c r="G851"/>
  <c r="I851" s="1"/>
  <c r="G852"/>
  <c r="I852" s="1"/>
  <c r="G853"/>
  <c r="I853" s="1"/>
  <c r="G854"/>
  <c r="I854" s="1"/>
  <c r="G855"/>
  <c r="I855" s="1"/>
  <c r="G856"/>
  <c r="I856" s="1"/>
  <c r="G857"/>
  <c r="I857" s="1"/>
  <c r="G858"/>
  <c r="I858" s="1"/>
  <c r="G859"/>
  <c r="I859" s="1"/>
  <c r="G860"/>
  <c r="I860" s="1"/>
  <c r="G861"/>
  <c r="I861" s="1"/>
  <c r="G862"/>
  <c r="I862" s="1"/>
  <c r="G863"/>
  <c r="I863" s="1"/>
  <c r="G864"/>
  <c r="I864" s="1"/>
  <c r="G865"/>
  <c r="I865" s="1"/>
  <c r="G866"/>
  <c r="I866" s="1"/>
  <c r="G867"/>
  <c r="I867" s="1"/>
  <c r="G868"/>
  <c r="I868" s="1"/>
  <c r="G869"/>
  <c r="I869" s="1"/>
  <c r="G870"/>
  <c r="I870" s="1"/>
  <c r="G871"/>
  <c r="I871" s="1"/>
  <c r="G872"/>
  <c r="I872" s="1"/>
  <c r="G873"/>
  <c r="I873" s="1"/>
  <c r="G874"/>
  <c r="I874" s="1"/>
  <c r="G875"/>
  <c r="I875" s="1"/>
  <c r="G876"/>
  <c r="I876" s="1"/>
  <c r="G877"/>
  <c r="I877" s="1"/>
  <c r="G878"/>
  <c r="I878" s="1"/>
  <c r="G879"/>
  <c r="I879" s="1"/>
  <c r="G880"/>
  <c r="I880" s="1"/>
  <c r="G881"/>
  <c r="I881" s="1"/>
  <c r="G882"/>
  <c r="I882" s="1"/>
  <c r="G883"/>
  <c r="I883" s="1"/>
  <c r="G884"/>
  <c r="I884" s="1"/>
  <c r="G885"/>
  <c r="I885" s="1"/>
  <c r="G886"/>
  <c r="I886" s="1"/>
  <c r="G887"/>
  <c r="I887" s="1"/>
  <c r="G888"/>
  <c r="I888" s="1"/>
  <c r="G889"/>
  <c r="I889" s="1"/>
  <c r="G890"/>
  <c r="I890" s="1"/>
  <c r="G891"/>
  <c r="I891" s="1"/>
  <c r="G892"/>
  <c r="I892" s="1"/>
  <c r="G777"/>
  <c r="G770" l="1"/>
  <c r="I777"/>
  <c r="G31" i="13"/>
  <c r="G30"/>
  <c r="G29"/>
  <c r="G28"/>
  <c r="G23"/>
  <c r="G22"/>
  <c r="G21"/>
  <c r="G20"/>
  <c r="G17"/>
  <c r="G15"/>
  <c r="G14"/>
  <c r="G12"/>
  <c r="G4"/>
  <c r="F3" s="1"/>
  <c r="F11" l="1"/>
  <c r="I20" i="1" s="1"/>
  <c r="I19"/>
  <c r="F33" i="13" l="1"/>
  <c r="I71" i="1" s="1"/>
  <c r="I10" i="12" l="1"/>
  <c r="I12"/>
  <c r="I14"/>
  <c r="I17"/>
  <c r="I18"/>
  <c r="I21"/>
  <c r="I23"/>
  <c r="I26"/>
  <c r="I28"/>
  <c r="I31"/>
  <c r="I33"/>
  <c r="I35"/>
  <c r="I36"/>
  <c r="I38"/>
  <c r="I39"/>
  <c r="I40"/>
  <c r="I42"/>
  <c r="I43"/>
  <c r="I44"/>
  <c r="I46"/>
  <c r="I47"/>
  <c r="I48"/>
  <c r="I51"/>
  <c r="I52"/>
  <c r="I55"/>
  <c r="I57"/>
  <c r="I60"/>
  <c r="I63"/>
  <c r="I64"/>
  <c r="I65"/>
  <c r="I66"/>
  <c r="I67"/>
  <c r="I68"/>
  <c r="I70"/>
  <c r="I71"/>
  <c r="I72"/>
  <c r="I73"/>
  <c r="I74"/>
  <c r="I76"/>
  <c r="I77"/>
  <c r="I78"/>
  <c r="I79"/>
  <c r="I80"/>
  <c r="I82"/>
  <c r="I83"/>
  <c r="I84"/>
  <c r="I85"/>
  <c r="I86"/>
  <c r="I88"/>
  <c r="I89"/>
  <c r="I90"/>
  <c r="I91"/>
  <c r="I92"/>
  <c r="I95"/>
  <c r="I96"/>
  <c r="I98"/>
  <c r="I99"/>
  <c r="I101"/>
  <c r="I102"/>
  <c r="I103"/>
  <c r="I105"/>
  <c r="I106"/>
  <c r="I107"/>
  <c r="I109"/>
  <c r="I110"/>
  <c r="I111"/>
  <c r="I113"/>
  <c r="I114"/>
  <c r="I115"/>
  <c r="I116"/>
  <c r="I117"/>
  <c r="I119"/>
  <c r="I120"/>
  <c r="I122"/>
  <c r="I123"/>
  <c r="I125"/>
  <c r="I126"/>
  <c r="I128"/>
  <c r="I129"/>
  <c r="I131"/>
  <c r="I133"/>
  <c r="I134"/>
  <c r="I135"/>
  <c r="I137"/>
  <c r="I138"/>
  <c r="I139"/>
  <c r="I140"/>
  <c r="I142"/>
  <c r="I143"/>
  <c r="I145"/>
  <c r="I146"/>
  <c r="I147"/>
  <c r="I148"/>
  <c r="I149"/>
  <c r="I150"/>
  <c r="I151"/>
  <c r="I152"/>
  <c r="I153"/>
  <c r="I154"/>
  <c r="I155"/>
  <c r="I156"/>
  <c r="I157"/>
  <c r="I158"/>
  <c r="I159"/>
  <c r="I160"/>
  <c r="I162"/>
  <c r="I164"/>
  <c r="I166"/>
  <c r="I167"/>
  <c r="I168"/>
  <c r="I170"/>
  <c r="I172"/>
  <c r="I174"/>
  <c r="I175"/>
  <c r="I176"/>
  <c r="I177"/>
  <c r="I178"/>
  <c r="I179"/>
  <c r="I181"/>
  <c r="I182"/>
  <c r="I183"/>
  <c r="I184"/>
  <c r="I185"/>
  <c r="I186"/>
  <c r="I187"/>
  <c r="I189"/>
  <c r="I190"/>
  <c r="I192"/>
  <c r="I193"/>
  <c r="I195"/>
  <c r="I196"/>
  <c r="I198"/>
  <c r="I199"/>
  <c r="I201"/>
  <c r="I202"/>
  <c r="I204"/>
  <c r="I205"/>
  <c r="I206"/>
  <c r="I207"/>
  <c r="I208"/>
  <c r="I210"/>
  <c r="I211"/>
  <c r="I212"/>
  <c r="I213"/>
  <c r="I214"/>
  <c r="I216"/>
  <c r="I217"/>
  <c r="I218"/>
  <c r="I219"/>
  <c r="I220"/>
  <c r="I222"/>
  <c r="I223"/>
  <c r="I224"/>
  <c r="I225"/>
  <c r="I226"/>
  <c r="I227"/>
  <c r="I228"/>
  <c r="I229"/>
  <c r="I230"/>
  <c r="I232"/>
  <c r="I234"/>
  <c r="I235"/>
  <c r="I237"/>
  <c r="I238"/>
  <c r="I240"/>
  <c r="I241"/>
  <c r="I242"/>
  <c r="I243"/>
  <c r="I244"/>
  <c r="I245"/>
  <c r="I247"/>
  <c r="I249"/>
  <c r="I251"/>
  <c r="I253"/>
  <c r="I255"/>
  <c r="I257"/>
  <c r="I259"/>
  <c r="I261"/>
  <c r="I263"/>
  <c r="I266"/>
  <c r="I269"/>
  <c r="I270"/>
  <c r="I271"/>
  <c r="I272"/>
  <c r="I273"/>
  <c r="I275"/>
  <c r="I276"/>
  <c r="I278"/>
  <c r="I279"/>
  <c r="I280"/>
  <c r="I281"/>
  <c r="I282"/>
  <c r="I284"/>
  <c r="I285"/>
  <c r="I287"/>
  <c r="I288"/>
  <c r="I289"/>
  <c r="I290"/>
  <c r="I291"/>
  <c r="I292"/>
  <c r="I293"/>
  <c r="I294"/>
  <c r="I295"/>
  <c r="I299"/>
  <c r="I300"/>
  <c r="I301"/>
  <c r="I302"/>
  <c r="I304"/>
  <c r="I305"/>
  <c r="I306"/>
  <c r="I307"/>
  <c r="I309"/>
  <c r="I310"/>
  <c r="I311"/>
  <c r="I312"/>
  <c r="I316"/>
  <c r="I317"/>
  <c r="I318"/>
  <c r="I319"/>
  <c r="I320"/>
  <c r="I321"/>
  <c r="I322"/>
  <c r="I323"/>
  <c r="I324"/>
  <c r="I326"/>
  <c r="I327"/>
  <c r="I328"/>
  <c r="I329"/>
  <c r="I331"/>
  <c r="I332"/>
  <c r="I333"/>
  <c r="I334"/>
  <c r="I338"/>
  <c r="I339"/>
  <c r="I340"/>
  <c r="I341"/>
  <c r="I342"/>
  <c r="I343"/>
  <c r="I345"/>
  <c r="I346"/>
  <c r="I347"/>
  <c r="I348"/>
  <c r="I349"/>
  <c r="I350"/>
  <c r="I352"/>
  <c r="I353"/>
  <c r="I354"/>
  <c r="I355"/>
  <c r="I356"/>
  <c r="I357"/>
  <c r="I359"/>
  <c r="I360"/>
  <c r="I361"/>
  <c r="I362"/>
  <c r="I363"/>
  <c r="I364"/>
  <c r="I365"/>
  <c r="I366"/>
  <c r="I367"/>
  <c r="I369"/>
  <c r="I370"/>
  <c r="I371"/>
  <c r="I372"/>
  <c r="I373"/>
  <c r="I374"/>
  <c r="I375"/>
  <c r="I376"/>
  <c r="I377"/>
  <c r="I379"/>
  <c r="I380"/>
  <c r="I381"/>
  <c r="I383"/>
  <c r="I385"/>
  <c r="I386"/>
  <c r="I387"/>
  <c r="I388"/>
  <c r="I389"/>
  <c r="I390"/>
  <c r="I391"/>
  <c r="I392"/>
  <c r="I394"/>
  <c r="I395"/>
  <c r="I396"/>
  <c r="I397"/>
  <c r="I398"/>
  <c r="I399"/>
  <c r="I400"/>
  <c r="I402"/>
  <c r="I403"/>
  <c r="I404"/>
  <c r="I406"/>
  <c r="I407"/>
  <c r="I408"/>
  <c r="I409"/>
  <c r="I410"/>
  <c r="I411"/>
  <c r="I413"/>
  <c r="I414"/>
  <c r="I415"/>
  <c r="I416"/>
  <c r="I417"/>
  <c r="I418"/>
  <c r="I419"/>
  <c r="I420"/>
  <c r="I421"/>
  <c r="I422"/>
  <c r="I423"/>
  <c r="I424"/>
  <c r="I425"/>
  <c r="I426"/>
  <c r="I428"/>
  <c r="I429"/>
  <c r="I430"/>
  <c r="I431"/>
  <c r="I432"/>
  <c r="I433"/>
  <c r="I434"/>
  <c r="I435"/>
  <c r="I436"/>
  <c r="I437"/>
  <c r="I438"/>
  <c r="I439"/>
  <c r="I440"/>
  <c r="I441"/>
  <c r="I442"/>
  <c r="I443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9"/>
  <c r="I470"/>
  <c r="I471"/>
  <c r="I472"/>
  <c r="I473"/>
  <c r="I474"/>
  <c r="I475"/>
  <c r="I476"/>
  <c r="I477"/>
  <c r="I478"/>
  <c r="I479"/>
  <c r="I480"/>
  <c r="I481"/>
  <c r="I482"/>
  <c r="I484"/>
  <c r="I485"/>
  <c r="I486"/>
  <c r="I487"/>
  <c r="I488"/>
  <c r="I489"/>
  <c r="I490"/>
  <c r="I491"/>
  <c r="I493"/>
  <c r="I509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8"/>
  <c r="I650"/>
  <c r="I652"/>
  <c r="I654"/>
  <c r="I656"/>
  <c r="I658"/>
  <c r="I660"/>
  <c r="I662"/>
  <c r="I664"/>
  <c r="I666"/>
  <c r="I668"/>
  <c r="I670"/>
  <c r="I672"/>
  <c r="I674"/>
  <c r="I678"/>
  <c r="I679"/>
  <c r="I680"/>
  <c r="I681"/>
  <c r="I682"/>
  <c r="I683"/>
  <c r="I684"/>
  <c r="I685"/>
  <c r="I686"/>
  <c r="I687"/>
  <c r="I688"/>
  <c r="I689"/>
  <c r="I690"/>
  <c r="I691"/>
  <c r="I692"/>
  <c r="I694"/>
  <c r="I695"/>
  <c r="I696"/>
  <c r="I697"/>
  <c r="I698"/>
  <c r="I699"/>
  <c r="I701"/>
  <c r="I703"/>
  <c r="I705"/>
  <c r="I707"/>
  <c r="I709"/>
  <c r="I711"/>
  <c r="I721"/>
  <c r="I722"/>
  <c r="I723"/>
  <c r="I724"/>
  <c r="I725"/>
  <c r="I726"/>
  <c r="I728"/>
  <c r="I730"/>
  <c r="I732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5"/>
  <c r="I766"/>
  <c r="I768"/>
  <c r="I769"/>
  <c r="I899"/>
  <c r="I900"/>
  <c r="I901"/>
  <c r="I902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G964"/>
  <c r="K964" s="1"/>
  <c r="G962"/>
  <c r="I962" s="1"/>
  <c r="G961"/>
  <c r="I961" s="1"/>
  <c r="G960"/>
  <c r="I960" s="1"/>
  <c r="G959"/>
  <c r="I959" s="1"/>
  <c r="G958"/>
  <c r="I958" s="1"/>
  <c r="G957"/>
  <c r="I957" s="1"/>
  <c r="G956"/>
  <c r="I956" s="1"/>
  <c r="G955"/>
  <c r="I955" s="1"/>
  <c r="G954"/>
  <c r="I954" s="1"/>
  <c r="G953"/>
  <c r="I953" s="1"/>
  <c r="G952"/>
  <c r="I952" s="1"/>
  <c r="G951"/>
  <c r="I951" s="1"/>
  <c r="G950"/>
  <c r="I950" s="1"/>
  <c r="G949"/>
  <c r="I949" s="1"/>
  <c r="G948"/>
  <c r="I948" s="1"/>
  <c r="G947"/>
  <c r="I947" s="1"/>
  <c r="G946"/>
  <c r="I946" s="1"/>
  <c r="G945"/>
  <c r="I945" s="1"/>
  <c r="G944"/>
  <c r="I944" s="1"/>
  <c r="G943"/>
  <c r="I943" s="1"/>
  <c r="G942"/>
  <c r="I942" s="1"/>
  <c r="G941"/>
  <c r="I941" s="1"/>
  <c r="G940"/>
  <c r="I940" s="1"/>
  <c r="G939"/>
  <c r="I939" s="1"/>
  <c r="G938"/>
  <c r="I938" s="1"/>
  <c r="G937"/>
  <c r="I937" s="1"/>
  <c r="G936"/>
  <c r="I936" s="1"/>
  <c r="G935"/>
  <c r="I935" s="1"/>
  <c r="G934"/>
  <c r="I934" s="1"/>
  <c r="G933"/>
  <c r="I933" s="1"/>
  <c r="G932"/>
  <c r="I932" s="1"/>
  <c r="G931"/>
  <c r="I931" s="1"/>
  <c r="G930"/>
  <c r="I930" s="1"/>
  <c r="G929"/>
  <c r="I929" s="1"/>
  <c r="G928"/>
  <c r="I928" s="1"/>
  <c r="G927"/>
  <c r="I927" s="1"/>
  <c r="G926"/>
  <c r="I926" s="1"/>
  <c r="G925"/>
  <c r="I925" s="1"/>
  <c r="G924"/>
  <c r="I924" s="1"/>
  <c r="G923"/>
  <c r="I923" s="1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G912"/>
  <c r="I912" s="1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R1000" l="1"/>
  <c r="F39" i="1" s="1"/>
  <c r="S1000" i="12"/>
  <c r="G39" i="1" s="1"/>
  <c r="G9" i="12"/>
  <c r="I9" s="1"/>
  <c r="G11"/>
  <c r="I11" s="1"/>
  <c r="G13"/>
  <c r="I13" s="1"/>
  <c r="G16"/>
  <c r="G20"/>
  <c r="I20" s="1"/>
  <c r="G22"/>
  <c r="I22" s="1"/>
  <c r="G25"/>
  <c r="I25" s="1"/>
  <c r="G27"/>
  <c r="I27" s="1"/>
  <c r="G30"/>
  <c r="I30" s="1"/>
  <c r="G32"/>
  <c r="I32" s="1"/>
  <c r="G34"/>
  <c r="I34" s="1"/>
  <c r="G37"/>
  <c r="I37" s="1"/>
  <c r="G41"/>
  <c r="I41" s="1"/>
  <c r="G45"/>
  <c r="I45" s="1"/>
  <c r="G50"/>
  <c r="G54"/>
  <c r="I54" s="1"/>
  <c r="G56"/>
  <c r="I56" s="1"/>
  <c r="G59"/>
  <c r="G62"/>
  <c r="I62" s="1"/>
  <c r="G69"/>
  <c r="I69" s="1"/>
  <c r="G75"/>
  <c r="I75" s="1"/>
  <c r="G81"/>
  <c r="I81" s="1"/>
  <c r="G87"/>
  <c r="I87" s="1"/>
  <c r="G94"/>
  <c r="I94" s="1"/>
  <c r="G97"/>
  <c r="I97" s="1"/>
  <c r="G100"/>
  <c r="I100" s="1"/>
  <c r="G104"/>
  <c r="I104" s="1"/>
  <c r="G108"/>
  <c r="I108" s="1"/>
  <c r="G112"/>
  <c r="I112" s="1"/>
  <c r="G118"/>
  <c r="I118" s="1"/>
  <c r="G121"/>
  <c r="I121" s="1"/>
  <c r="G124"/>
  <c r="I124" s="1"/>
  <c r="G127"/>
  <c r="I127" s="1"/>
  <c r="G130"/>
  <c r="I130" s="1"/>
  <c r="G132"/>
  <c r="I132" s="1"/>
  <c r="G136"/>
  <c r="I136" s="1"/>
  <c r="G141"/>
  <c r="I141" s="1"/>
  <c r="G144"/>
  <c r="I144" s="1"/>
  <c r="G161"/>
  <c r="I161" s="1"/>
  <c r="G163"/>
  <c r="I163" s="1"/>
  <c r="G165"/>
  <c r="I165" s="1"/>
  <c r="G169"/>
  <c r="I169" s="1"/>
  <c r="G171"/>
  <c r="I171" s="1"/>
  <c r="G173"/>
  <c r="I173" s="1"/>
  <c r="G180"/>
  <c r="I180" s="1"/>
  <c r="G188"/>
  <c r="I188" s="1"/>
  <c r="G191"/>
  <c r="I191" s="1"/>
  <c r="G194"/>
  <c r="I194" s="1"/>
  <c r="G197"/>
  <c r="I197" s="1"/>
  <c r="G200"/>
  <c r="I200" s="1"/>
  <c r="G203"/>
  <c r="I203" s="1"/>
  <c r="G209"/>
  <c r="I209" s="1"/>
  <c r="G215"/>
  <c r="I215" s="1"/>
  <c r="G221"/>
  <c r="I221" s="1"/>
  <c r="G231"/>
  <c r="I231" s="1"/>
  <c r="G233"/>
  <c r="I233" s="1"/>
  <c r="G236"/>
  <c r="I236" s="1"/>
  <c r="G239"/>
  <c r="I239" s="1"/>
  <c r="G246"/>
  <c r="I246" s="1"/>
  <c r="G248"/>
  <c r="I248" s="1"/>
  <c r="G250"/>
  <c r="I250" s="1"/>
  <c r="G252"/>
  <c r="I252" s="1"/>
  <c r="G254"/>
  <c r="I254" s="1"/>
  <c r="G256"/>
  <c r="I256" s="1"/>
  <c r="G258"/>
  <c r="I258" s="1"/>
  <c r="G260"/>
  <c r="I260" s="1"/>
  <c r="G262"/>
  <c r="I262" s="1"/>
  <c r="G265"/>
  <c r="G268"/>
  <c r="I268" s="1"/>
  <c r="G274"/>
  <c r="I274" s="1"/>
  <c r="G277"/>
  <c r="I277" s="1"/>
  <c r="G283"/>
  <c r="I283" s="1"/>
  <c r="G286"/>
  <c r="I286" s="1"/>
  <c r="G296"/>
  <c r="I296" s="1"/>
  <c r="G298"/>
  <c r="I298" s="1"/>
  <c r="G303"/>
  <c r="I303" s="1"/>
  <c r="G308"/>
  <c r="I308" s="1"/>
  <c r="G313"/>
  <c r="I313" s="1"/>
  <c r="G315"/>
  <c r="I315" s="1"/>
  <c r="G325"/>
  <c r="I325" s="1"/>
  <c r="G330"/>
  <c r="I330" s="1"/>
  <c r="G335"/>
  <c r="I335" s="1"/>
  <c r="G337"/>
  <c r="I337" s="1"/>
  <c r="G344"/>
  <c r="I344" s="1"/>
  <c r="G351"/>
  <c r="I351" s="1"/>
  <c r="G358"/>
  <c r="I358" s="1"/>
  <c r="G368"/>
  <c r="I368" s="1"/>
  <c r="G378"/>
  <c r="I378" s="1"/>
  <c r="G382"/>
  <c r="I382" s="1"/>
  <c r="G384"/>
  <c r="I384" s="1"/>
  <c r="G393"/>
  <c r="I393" s="1"/>
  <c r="G401"/>
  <c r="I401" s="1"/>
  <c r="G405"/>
  <c r="I405" s="1"/>
  <c r="G412"/>
  <c r="I412" s="1"/>
  <c r="G427"/>
  <c r="I427" s="1"/>
  <c r="G444"/>
  <c r="I444" s="1"/>
  <c r="G466"/>
  <c r="I466" s="1"/>
  <c r="G468"/>
  <c r="I468" s="1"/>
  <c r="G483"/>
  <c r="I483" s="1"/>
  <c r="G492"/>
  <c r="I492" s="1"/>
  <c r="G494"/>
  <c r="I494" s="1"/>
  <c r="G495"/>
  <c r="I495" s="1"/>
  <c r="G496"/>
  <c r="I496" s="1"/>
  <c r="G497"/>
  <c r="I497" s="1"/>
  <c r="G498"/>
  <c r="I498" s="1"/>
  <c r="G499"/>
  <c r="I499" s="1"/>
  <c r="G500"/>
  <c r="I500" s="1"/>
  <c r="G501"/>
  <c r="I501" s="1"/>
  <c r="G502"/>
  <c r="I502" s="1"/>
  <c r="G503"/>
  <c r="I503" s="1"/>
  <c r="G504"/>
  <c r="I504" s="1"/>
  <c r="G505"/>
  <c r="I505" s="1"/>
  <c r="G506"/>
  <c r="I506" s="1"/>
  <c r="G507"/>
  <c r="I507" s="1"/>
  <c r="G508"/>
  <c r="I508" s="1"/>
  <c r="G510"/>
  <c r="I510" s="1"/>
  <c r="G511"/>
  <c r="I511" s="1"/>
  <c r="G513"/>
  <c r="I513" s="1"/>
  <c r="G515"/>
  <c r="I515" s="1"/>
  <c r="G517"/>
  <c r="I517" s="1"/>
  <c r="G519"/>
  <c r="I519" s="1"/>
  <c r="G521"/>
  <c r="I521" s="1"/>
  <c r="G523"/>
  <c r="I523" s="1"/>
  <c r="G525"/>
  <c r="I525" s="1"/>
  <c r="G527"/>
  <c r="I527" s="1"/>
  <c r="G529"/>
  <c r="I529" s="1"/>
  <c r="G531"/>
  <c r="I531" s="1"/>
  <c r="G533"/>
  <c r="I533" s="1"/>
  <c r="G535"/>
  <c r="I535" s="1"/>
  <c r="G537"/>
  <c r="I537" s="1"/>
  <c r="G539"/>
  <c r="I539" s="1"/>
  <c r="G541"/>
  <c r="I541" s="1"/>
  <c r="G543"/>
  <c r="I543" s="1"/>
  <c r="G545"/>
  <c r="I545" s="1"/>
  <c r="G547"/>
  <c r="I547" s="1"/>
  <c r="G549"/>
  <c r="I549" s="1"/>
  <c r="G551"/>
  <c r="I551" s="1"/>
  <c r="G553"/>
  <c r="I553" s="1"/>
  <c r="G555"/>
  <c r="I555" s="1"/>
  <c r="G557"/>
  <c r="I557" s="1"/>
  <c r="G559"/>
  <c r="I559" s="1"/>
  <c r="G561"/>
  <c r="I561" s="1"/>
  <c r="G563"/>
  <c r="I563" s="1"/>
  <c r="G565"/>
  <c r="I565" s="1"/>
  <c r="G567"/>
  <c r="I567" s="1"/>
  <c r="G569"/>
  <c r="I569" s="1"/>
  <c r="G571"/>
  <c r="I571" s="1"/>
  <c r="G573"/>
  <c r="I573" s="1"/>
  <c r="G575"/>
  <c r="I575" s="1"/>
  <c r="G577"/>
  <c r="I577" s="1"/>
  <c r="G579"/>
  <c r="I579" s="1"/>
  <c r="G581"/>
  <c r="I581" s="1"/>
  <c r="G583"/>
  <c r="I583" s="1"/>
  <c r="G585"/>
  <c r="I585" s="1"/>
  <c r="G587"/>
  <c r="I587" s="1"/>
  <c r="G589"/>
  <c r="I589" s="1"/>
  <c r="G591"/>
  <c r="I591" s="1"/>
  <c r="G593"/>
  <c r="I593" s="1"/>
  <c r="G595"/>
  <c r="I595" s="1"/>
  <c r="G597"/>
  <c r="I597" s="1"/>
  <c r="G599"/>
  <c r="I599" s="1"/>
  <c r="G600"/>
  <c r="I600" s="1"/>
  <c r="G601"/>
  <c r="I601" s="1"/>
  <c r="G602"/>
  <c r="I602" s="1"/>
  <c r="G603"/>
  <c r="I603" s="1"/>
  <c r="G605"/>
  <c r="I605" s="1"/>
  <c r="G607"/>
  <c r="I607" s="1"/>
  <c r="G609"/>
  <c r="I609" s="1"/>
  <c r="G611"/>
  <c r="I611" s="1"/>
  <c r="G613"/>
  <c r="I613" s="1"/>
  <c r="G615"/>
  <c r="I615" s="1"/>
  <c r="G617"/>
  <c r="I617" s="1"/>
  <c r="G619"/>
  <c r="I619" s="1"/>
  <c r="G621"/>
  <c r="I621" s="1"/>
  <c r="G623"/>
  <c r="I623" s="1"/>
  <c r="G625"/>
  <c r="I625" s="1"/>
  <c r="G627"/>
  <c r="I627" s="1"/>
  <c r="G629"/>
  <c r="I629" s="1"/>
  <c r="G631"/>
  <c r="I631" s="1"/>
  <c r="G633"/>
  <c r="I633" s="1"/>
  <c r="G635"/>
  <c r="I635" s="1"/>
  <c r="G637"/>
  <c r="I637" s="1"/>
  <c r="G639"/>
  <c r="I639" s="1"/>
  <c r="G641"/>
  <c r="I641" s="1"/>
  <c r="G643"/>
  <c r="I643" s="1"/>
  <c r="G645"/>
  <c r="I645" s="1"/>
  <c r="G646"/>
  <c r="I646" s="1"/>
  <c r="G647"/>
  <c r="I647" s="1"/>
  <c r="G649"/>
  <c r="I649" s="1"/>
  <c r="G651"/>
  <c r="I651" s="1"/>
  <c r="G653"/>
  <c r="I653" s="1"/>
  <c r="G655"/>
  <c r="I655" s="1"/>
  <c r="G657"/>
  <c r="I657" s="1"/>
  <c r="G659"/>
  <c r="I659" s="1"/>
  <c r="G661"/>
  <c r="I661" s="1"/>
  <c r="G663"/>
  <c r="I663" s="1"/>
  <c r="G665"/>
  <c r="I665" s="1"/>
  <c r="G667"/>
  <c r="I667" s="1"/>
  <c r="G669"/>
  <c r="I669" s="1"/>
  <c r="G671"/>
  <c r="I671" s="1"/>
  <c r="G673"/>
  <c r="I673" s="1"/>
  <c r="G675"/>
  <c r="I675" s="1"/>
  <c r="G677"/>
  <c r="I677" s="1"/>
  <c r="G693"/>
  <c r="I693" s="1"/>
  <c r="G700"/>
  <c r="I700" s="1"/>
  <c r="G702"/>
  <c r="I702" s="1"/>
  <c r="G704"/>
  <c r="I704" s="1"/>
  <c r="G706"/>
  <c r="I706" s="1"/>
  <c r="G708"/>
  <c r="I708" s="1"/>
  <c r="G710"/>
  <c r="I710" s="1"/>
  <c r="G712"/>
  <c r="I712" s="1"/>
  <c r="G714"/>
  <c r="I714" s="1"/>
  <c r="G715"/>
  <c r="I715" s="1"/>
  <c r="G716"/>
  <c r="I716" s="1"/>
  <c r="G717"/>
  <c r="I717" s="1"/>
  <c r="G718"/>
  <c r="I718" s="1"/>
  <c r="G720"/>
  <c r="I720" s="1"/>
  <c r="G727"/>
  <c r="I727" s="1"/>
  <c r="G729"/>
  <c r="I729" s="1"/>
  <c r="G731"/>
  <c r="I731" s="1"/>
  <c r="G733"/>
  <c r="I733" s="1"/>
  <c r="G734"/>
  <c r="I734" s="1"/>
  <c r="G735"/>
  <c r="I735" s="1"/>
  <c r="G736"/>
  <c r="I736" s="1"/>
  <c r="G737"/>
  <c r="I737" s="1"/>
  <c r="G739"/>
  <c r="G764"/>
  <c r="I764" s="1"/>
  <c r="G767"/>
  <c r="I767" s="1"/>
  <c r="G898"/>
  <c r="I898" s="1"/>
  <c r="G966"/>
  <c r="G27" i="1"/>
  <c r="F40"/>
  <c r="G23" s="1"/>
  <c r="G40"/>
  <c r="H40"/>
  <c r="I40"/>
  <c r="J40"/>
  <c r="J39"/>
  <c r="J28"/>
  <c r="J26"/>
  <c r="G38"/>
  <c r="F38"/>
  <c r="H32"/>
  <c r="J23"/>
  <c r="J24"/>
  <c r="J25"/>
  <c r="J27"/>
  <c r="E24"/>
  <c r="E26"/>
  <c r="G49" i="12" l="1"/>
  <c r="I50"/>
  <c r="G965"/>
  <c r="I966"/>
  <c r="G738"/>
  <c r="I739"/>
  <c r="G264"/>
  <c r="I265"/>
  <c r="G58"/>
  <c r="I59"/>
  <c r="G15"/>
  <c r="I16"/>
  <c r="G897"/>
  <c r="I770"/>
  <c r="H39" i="1"/>
  <c r="I39" s="1"/>
  <c r="G314" i="12"/>
  <c r="G267"/>
  <c r="G53"/>
  <c r="G24"/>
  <c r="G24" i="1"/>
  <c r="G28"/>
  <c r="G719" i="12"/>
  <c r="G713"/>
  <c r="G676"/>
  <c r="G467"/>
  <c r="G336"/>
  <c r="G297"/>
  <c r="G93"/>
  <c r="G61"/>
  <c r="G29"/>
  <c r="G19"/>
  <c r="G8"/>
  <c r="I8" s="1"/>
  <c r="G763"/>
  <c r="I67" i="1" l="1"/>
  <c r="I763" i="12"/>
  <c r="I49" i="1"/>
  <c r="I19" i="12"/>
  <c r="I55" i="1"/>
  <c r="I61" i="12"/>
  <c r="I59" i="1"/>
  <c r="I297" i="12"/>
  <c r="I62" i="1"/>
  <c r="I467" i="12"/>
  <c r="I64" i="1"/>
  <c r="I713" i="12"/>
  <c r="I50" i="1"/>
  <c r="I24" i="12"/>
  <c r="I58" i="1"/>
  <c r="I267" i="12"/>
  <c r="I69" i="1"/>
  <c r="I897" i="12"/>
  <c r="I48" i="1"/>
  <c r="I15" i="12"/>
  <c r="I54" i="1"/>
  <c r="I58" i="12"/>
  <c r="I57" i="1"/>
  <c r="I264" i="12"/>
  <c r="I66" i="1"/>
  <c r="I738" i="12"/>
  <c r="I70" i="1"/>
  <c r="I965" i="12"/>
  <c r="I52" i="1"/>
  <c r="I49" i="12"/>
  <c r="I51" i="1"/>
  <c r="I29" i="12"/>
  <c r="I56" i="1"/>
  <c r="I93" i="12"/>
  <c r="I61" i="1"/>
  <c r="I336" i="12"/>
  <c r="I63" i="1"/>
  <c r="I676" i="12"/>
  <c r="I65" i="1"/>
  <c r="I719" i="12"/>
  <c r="I53" i="1"/>
  <c r="I53" i="12"/>
  <c r="I60" i="1"/>
  <c r="I314" i="12"/>
  <c r="I68" i="1"/>
  <c r="I18" s="1"/>
  <c r="I17"/>
  <c r="I47"/>
  <c r="G1000" i="12"/>
  <c r="I72" i="1" l="1"/>
  <c r="I16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<sst xmlns="http://schemas.openxmlformats.org/spreadsheetml/2006/main" count="3266" uniqueCount="1150">
  <si>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</si>
  <si>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</si>
  <si>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</si>
  <si>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</si>
  <si>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</si>
  <si>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</si>
  <si>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</si>
  <si>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</si>
  <si>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</si>
  <si>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</si>
  <si>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</si>
  <si>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</si>
  <si>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</si>
  <si>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</si>
  <si>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</si>
  <si>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</si>
  <si>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</si>
  <si>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</si>
  <si>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</si>
  <si>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</si>
  <si>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</si>
  <si>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</si>
  <si>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</si>
  <si>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</si>
  <si>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</si>
  <si>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</si>
  <si>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</si>
  <si>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</si>
  <si>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</si>
  <si>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</si>
  <si>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</si>
  <si>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</si>
  <si>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</si>
  <si>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</si>
  <si>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</si>
  <si>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</si>
  <si>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</si>
  <si>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</si>
  <si>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</si>
  <si>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</si>
  <si>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Mendelu - Úprava střechy,půdy a kanceláří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</si>
  <si>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</si>
  <si>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</si>
  <si>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</si>
  <si>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</si>
  <si>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</si>
  <si>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</si>
  <si>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</si>
  <si>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</si>
  <si>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</si>
  <si>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</si>
  <si>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</si>
  <si>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</si>
  <si>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</si>
  <si>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</si>
  <si>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</si>
  <si>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</si>
  <si>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</si>
  <si>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</si>
  <si>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</si>
  <si>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</si>
  <si>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</si>
  <si>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</si>
  <si>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</si>
  <si>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</si>
  <si>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</si>
  <si>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</si>
  <si>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</si>
  <si>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</si>
  <si>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</si>
  <si>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</si>
  <si>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</si>
  <si>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</si>
  <si>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</si>
  <si>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</si>
  <si>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</si>
  <si>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</si>
  <si>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</si>
  <si>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</si>
  <si>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</si>
  <si>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</si>
  <si>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</si>
  <si>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</si>
  <si>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</si>
  <si>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</si>
  <si>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</si>
  <si>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</si>
  <si>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</si>
  <si>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</si>
  <si>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</si>
  <si>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</si>
  <si>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</si>
  <si>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M99</t>
  </si>
  <si>
    <t>Skladby střech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</si>
  <si>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</si>
  <si>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</si>
  <si>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</si>
  <si>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</si>
  <si>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</si>
  <si>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</si>
  <si>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</si>
  <si>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</si>
  <si>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</si>
  <si>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</si>
  <si>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</si>
  <si>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</si>
  <si>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</si>
  <si>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</si>
  <si>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</si>
  <si>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</si>
  <si>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</si>
  <si>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</si>
  <si>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</si>
  <si>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Zakrývání a ochrana stávajících konstrukcí, před zničením,krycí plachty a desky</t>
  </si>
  <si>
    <t>m2</t>
  </si>
  <si>
    <t>POL1_0</t>
  </si>
  <si>
    <t>55+78</t>
  </si>
  <si>
    <t>VV</t>
  </si>
  <si>
    <t>0.02</t>
  </si>
  <si>
    <t>Vytyčení a pasportizace stávajících rozvodů IS</t>
  </si>
  <si>
    <t>kus</t>
  </si>
  <si>
    <t>1*1</t>
  </si>
  <si>
    <t>0.03</t>
  </si>
  <si>
    <t>Provedení doplňujících sond do konstrukcí, v průběhu výstavby</t>
  </si>
  <si>
    <t>3+2</t>
  </si>
  <si>
    <t>311231114RT2</t>
  </si>
  <si>
    <t>Zdivo nosné cihelné z CP 29 P15 na MVC 2,5, tloušťka zdiva 30 cm</t>
  </si>
  <si>
    <t>m3</t>
  </si>
  <si>
    <t>bez další povrchové úpravy!!!:</t>
  </si>
  <si>
    <t>dozdívka k úrovni střešního pláště po obvodu:0,3*0,15*366</t>
  </si>
  <si>
    <t>767584642R00</t>
  </si>
  <si>
    <t>Montáž podhledů ostatních - desky minerální</t>
  </si>
  <si>
    <t>6.NP:96,5+100</t>
  </si>
  <si>
    <t>311.1</t>
  </si>
  <si>
    <t>Dočasné protiprašné a protihlukové příčky s dveřmi, kotvení,doplňky,detaily,vč. demontáže</t>
  </si>
  <si>
    <t>2,65*(1,6*8)+3,5*3</t>
  </si>
  <si>
    <t>411354173R00</t>
  </si>
  <si>
    <t>Podpěrná konstr. stropů do 12 kPa - zřízení</t>
  </si>
  <si>
    <t>podepření krovu v místě výměn prvků:0,3*1660</t>
  </si>
  <si>
    <t>411354174R00</t>
  </si>
  <si>
    <t>Podpěrná konstr. stropů do 12 kPa - odstranění</t>
  </si>
  <si>
    <t>612401191RT2</t>
  </si>
  <si>
    <t>Omítka malých ploch vnitřních stěn do 0,09 m2, vápennou štukovou omítkou</t>
  </si>
  <si>
    <t>6.NP:18+9</t>
  </si>
  <si>
    <t>612401291RT2</t>
  </si>
  <si>
    <t>Omítka malých ploch vnitřních stěn do 0,25 m2, vápennou štukovovou omítkou</t>
  </si>
  <si>
    <t>6.NP:8+3</t>
  </si>
  <si>
    <t>612481211RT2</t>
  </si>
  <si>
    <t>Montáž výztužné sítě(perlinky)do stěrky-vnit.stěny, včetně výztužné sítě a stěrkového tmelu</t>
  </si>
  <si>
    <t>lokální opravy:</t>
  </si>
  <si>
    <t>6.NP:(19+7)*0,3</t>
  </si>
  <si>
    <t>612421331R00</t>
  </si>
  <si>
    <t>Oprava vápen.omítek stěn do 30 % pl. - štukových</t>
  </si>
  <si>
    <t>6.NP:19+7</t>
  </si>
  <si>
    <t>stěny zídek schodišť:30*1</t>
  </si>
  <si>
    <t>612473185R00</t>
  </si>
  <si>
    <t>Příplatek za zabudované omítníky v ploše stěn</t>
  </si>
  <si>
    <t>612473186R00</t>
  </si>
  <si>
    <t>Příplatek za zabudované rohovníky, stěny</t>
  </si>
  <si>
    <t>m</t>
  </si>
  <si>
    <t>6.NP:8,1*1</t>
  </si>
  <si>
    <t>stěny zídek schodišť:9,2*1</t>
  </si>
  <si>
    <t>632411104R00</t>
  </si>
  <si>
    <t>Vyrovnávací stěrka , ruční zprac. tl.4 mm</t>
  </si>
  <si>
    <t>Nové podlahy-výměry viz hodnoty v PD:</t>
  </si>
  <si>
    <t>ST-P:170</t>
  </si>
  <si>
    <t>90.1</t>
  </si>
  <si>
    <t>Stavební přípomoce pro profese,zapravování, začišťování po rozvodech</t>
  </si>
  <si>
    <t>HZS, Práce v tarifní třídě 4</t>
  </si>
  <si>
    <t>945931101R00</t>
  </si>
  <si>
    <t>střecha:8+7</t>
  </si>
  <si>
    <t>952902110R00</t>
  </si>
  <si>
    <t>Čištění zametáním v místnostech a chodbách</t>
  </si>
  <si>
    <t>Bourané podlahy:</t>
  </si>
  <si>
    <t>S7.1:995</t>
  </si>
  <si>
    <t>S7.2:390</t>
  </si>
  <si>
    <t>S7.3:210</t>
  </si>
  <si>
    <t>S7.4:65</t>
  </si>
  <si>
    <t>chodby s podhledy:96,5+100</t>
  </si>
  <si>
    <t>952902211R00</t>
  </si>
  <si>
    <t>Dezinfekce podlah a stěn-mikrobi z holub.trusu 1x</t>
  </si>
  <si>
    <t>952902212R00</t>
  </si>
  <si>
    <t>Dezinsekce-postřik podlah a stěn-holubí roztoči 1x</t>
  </si>
  <si>
    <t>952902212R0X</t>
  </si>
  <si>
    <t>Deratizace-postřik podlah a stěn-holubí roztoči 1x</t>
  </si>
  <si>
    <t>952901111R00</t>
  </si>
  <si>
    <t>Vyčištění budov o výšce podlaží do 4 m</t>
  </si>
  <si>
    <t>S7.1a:995</t>
  </si>
  <si>
    <t>S7.2a:390</t>
  </si>
  <si>
    <t>S7.3a:210</t>
  </si>
  <si>
    <t>S7.4a:65</t>
  </si>
  <si>
    <t>963016211R0X</t>
  </si>
  <si>
    <t>DMTZ podhledu SDK z kazet 600x600 mm, pro další použití, uskladnění</t>
  </si>
  <si>
    <t>6.NP:</t>
  </si>
  <si>
    <t>1:96,5*1</t>
  </si>
  <si>
    <t>963016211R0Y</t>
  </si>
  <si>
    <t>DMTZ podhledu SDK z kazet 250x1600 mm, pro další použití, uskladnění</t>
  </si>
  <si>
    <t>2:100*1</t>
  </si>
  <si>
    <t>965082923R00</t>
  </si>
  <si>
    <t>Odstranění násypu tl. do 10 cm, plocha nad 2 m2</t>
  </si>
  <si>
    <t>S7.2:390*0,03</t>
  </si>
  <si>
    <t>S7.4:65*0,03</t>
  </si>
  <si>
    <t>965031131R00</t>
  </si>
  <si>
    <t>Bourání podlah z cihel naplocho, plochy nad 1 m2</t>
  </si>
  <si>
    <t>713100823R00</t>
  </si>
  <si>
    <t>Odstr. tepelné izolace, kombidesky 1str.tl.do 5 cm</t>
  </si>
  <si>
    <t>713100824R00</t>
  </si>
  <si>
    <t>Odstr. tepelné izolace, kombidesky 1str. nad 5 cm</t>
  </si>
  <si>
    <t>S7.1:995*2</t>
  </si>
  <si>
    <t/>
  </si>
  <si>
    <t>Bourané střechy:</t>
  </si>
  <si>
    <t>STR01:820</t>
  </si>
  <si>
    <t>711140101R00</t>
  </si>
  <si>
    <t>Odstr.izolace proti vlhk.vodor. pásy přitav.,1vrst</t>
  </si>
  <si>
    <t>711170101R00</t>
  </si>
  <si>
    <t>Odstr.izolace proti vlhkosti vodorovná fólie,volně</t>
  </si>
  <si>
    <t>965042141RT1</t>
  </si>
  <si>
    <t>Bourání mazanin betonových tl. 10 cm, nad 4 m2, ručně tl. mazaniny 5 - 8 cm</t>
  </si>
  <si>
    <t>S7.1:995*0,03</t>
  </si>
  <si>
    <t>762900020RA0</t>
  </si>
  <si>
    <t>Demontáž dřevěného schodiště,vč. podstupnic, vč. zábradlí</t>
  </si>
  <si>
    <t>POL2_0</t>
  </si>
  <si>
    <t>7.NP:</t>
  </si>
  <si>
    <t>5:2,5*1</t>
  </si>
  <si>
    <t>762331814R00</t>
  </si>
  <si>
    <t>Demontáž konstrukcí krovů z hranolů do 450 cm2</t>
  </si>
  <si>
    <t>prvky krovu z 30%:3080*1</t>
  </si>
  <si>
    <t>762342811R00</t>
  </si>
  <si>
    <t>Demontáž laťování střech, rozteč latí do 22 cm</t>
  </si>
  <si>
    <t>STR02:1586</t>
  </si>
  <si>
    <t>765799301R00</t>
  </si>
  <si>
    <t xml:space="preserve">Demontáž podstřešní fólie </t>
  </si>
  <si>
    <t>STR03:59</t>
  </si>
  <si>
    <t>STR05:36,9</t>
  </si>
  <si>
    <t>764311842RT1</t>
  </si>
  <si>
    <t>Demont. krytiny, tabule 2 x 1m, nad 25 m2, nad 45°, z Pz plechu</t>
  </si>
  <si>
    <t>STR04:10,3</t>
  </si>
  <si>
    <t>764312842R00</t>
  </si>
  <si>
    <t>Demont. krytiny, tab.2 x 0,67 m,nad 25 m2, nad 45°, CU plechové šablony</t>
  </si>
  <si>
    <t>Střecha - BP:</t>
  </si>
  <si>
    <t>2:6,2*20</t>
  </si>
  <si>
    <t>3:11,9*30</t>
  </si>
  <si>
    <t>4:9*5</t>
  </si>
  <si>
    <t>5:7,5*1</t>
  </si>
  <si>
    <t>6:21,5*2</t>
  </si>
  <si>
    <t>7:10,5*1</t>
  </si>
  <si>
    <t>8:8,6*1</t>
  </si>
  <si>
    <t>9:11,9*1</t>
  </si>
  <si>
    <t>10:36,9*1</t>
  </si>
  <si>
    <t>11:5,8*1</t>
  </si>
  <si>
    <t>764339832R00</t>
  </si>
  <si>
    <t>Demontáž lemov. komínů v ploše, hl. kryt, nad 45°</t>
  </si>
  <si>
    <t>komíny:0,8*4+2*5+4,5*4+48*2+7*3+2,8*6+5,2+4,8*2+2*2+8,8</t>
  </si>
  <si>
    <t>762341811R00</t>
  </si>
  <si>
    <t>Demontáž bednění střech rovných z prken hrubých</t>
  </si>
  <si>
    <t>kolem oken:1,2*57</t>
  </si>
  <si>
    <t>762343811R00</t>
  </si>
  <si>
    <t>Demontáž bednění okapů z prken hrubých do 32 mm</t>
  </si>
  <si>
    <t>13:0,45*99,6*1</t>
  </si>
  <si>
    <t>15:1*268</t>
  </si>
  <si>
    <t>764331852R00</t>
  </si>
  <si>
    <t>Demontáž lemování zdí, rš 400 a 500 mm, nad 45°</t>
  </si>
  <si>
    <t>lemy:59+5,5</t>
  </si>
  <si>
    <t>764392852R00</t>
  </si>
  <si>
    <t>Demontáž úžlabí, rš 660 mm, sklon nad 45°</t>
  </si>
  <si>
    <t>střecha:9,7+9,4*3+5,3*2</t>
  </si>
  <si>
    <t>764454803R00</t>
  </si>
  <si>
    <t>Demontáž odpadních trub kruhových,D 150 mm</t>
  </si>
  <si>
    <t>3:1,6*30</t>
  </si>
  <si>
    <t>4:1,6*5</t>
  </si>
  <si>
    <t>5:1,6*1</t>
  </si>
  <si>
    <t>6:1,6*2</t>
  </si>
  <si>
    <t>7:1,6*1</t>
  </si>
  <si>
    <t>764352812R00</t>
  </si>
  <si>
    <t>Demontáž žlabů půlkruh. rovných, rš 330 mm,nad 45°</t>
  </si>
  <si>
    <t>3:2,28*30</t>
  </si>
  <si>
    <t>4:1,38*5</t>
  </si>
  <si>
    <t>5:0,92*1</t>
  </si>
  <si>
    <t>6:5,35*2</t>
  </si>
  <si>
    <t>7:1,9*1</t>
  </si>
  <si>
    <t>10:7,75+4,4</t>
  </si>
  <si>
    <t>764355802R00</t>
  </si>
  <si>
    <t>Demontáž žlabů nástřeš. oblých, rš 500 mm, nad 45°</t>
  </si>
  <si>
    <t>12:108*1</t>
  </si>
  <si>
    <t>764322832R00</t>
  </si>
  <si>
    <t>Demontáž oplechování okapů, TK, rš 400 mm, nad 45°</t>
  </si>
  <si>
    <t>13:99,6*1</t>
  </si>
  <si>
    <t>764322852R0X</t>
  </si>
  <si>
    <t>Demontáž oplechování okapů, TK, rš100 mm, nad 45°</t>
  </si>
  <si>
    <t>15:268*1</t>
  </si>
  <si>
    <t>764321822R00</t>
  </si>
  <si>
    <t>Demontáž oplechování říms, rš 360 mm, nad 45°</t>
  </si>
  <si>
    <t>16:226*1</t>
  </si>
  <si>
    <t>764321832R00</t>
  </si>
  <si>
    <t>Demontáž oplechování říms, rš 610 mm, nad 45°</t>
  </si>
  <si>
    <t>17:53*1</t>
  </si>
  <si>
    <t>764410880R00</t>
  </si>
  <si>
    <t>Demontáž oplechování parapetů,rš od 400 do 600 mm</t>
  </si>
  <si>
    <t>18:0,55*22</t>
  </si>
  <si>
    <t>19:0,65*1</t>
  </si>
  <si>
    <t>19a:0,65*1</t>
  </si>
  <si>
    <t>20:0,72*1</t>
  </si>
  <si>
    <t>968061112R00</t>
  </si>
  <si>
    <t>Vyvěšení dřevěných okenních křídel pl. do 1,5 m2</t>
  </si>
  <si>
    <t>18:22</t>
  </si>
  <si>
    <t>19:1</t>
  </si>
  <si>
    <t>19a:1</t>
  </si>
  <si>
    <t>20:1</t>
  </si>
  <si>
    <t>968062355R00</t>
  </si>
  <si>
    <t>Vybourání dřevěných rámů oken dvojitých pl. 2 m2</t>
  </si>
  <si>
    <t>18:22*0,5*0,65</t>
  </si>
  <si>
    <t>19:1*0,6*0,75</t>
  </si>
  <si>
    <t>19a:1*0,6*0,75</t>
  </si>
  <si>
    <t>20:1*0,67*1,85</t>
  </si>
  <si>
    <t>952902121R00</t>
  </si>
  <si>
    <t>Odstranění holubího trusu z podlah do tl. 5 cm</t>
  </si>
  <si>
    <t>předpoklad 20% plochy:</t>
  </si>
  <si>
    <t>Začátek provozního součtu</t>
  </si>
  <si>
    <t xml:space="preserve">  S7.1:995</t>
  </si>
  <si>
    <t xml:space="preserve">  S7.2:390</t>
  </si>
  <si>
    <t xml:space="preserve">  S7.3:210</t>
  </si>
  <si>
    <t xml:space="preserve">  S7.4:65</t>
  </si>
  <si>
    <t>Konec provozního součtu</t>
  </si>
  <si>
    <t>1660*0,2</t>
  </si>
  <si>
    <t>767900090RA0</t>
  </si>
  <si>
    <t>Demontáž atypických ocelových konstrukcí</t>
  </si>
  <si>
    <t>kg</t>
  </si>
  <si>
    <t>kotvící a spojovací prvky:55+38</t>
  </si>
  <si>
    <t>96.1</t>
  </si>
  <si>
    <t>Úprava ocelové konstrukce el. žlabu, kotvení,doplňky,detaily</t>
  </si>
  <si>
    <t>bm</t>
  </si>
  <si>
    <t>6:0,6*1</t>
  </si>
  <si>
    <t>96.2</t>
  </si>
  <si>
    <t>Demontáž sněhového zachytávače,ocel.prvky,dř.desky, ocel.mřížoviny,vč. kotvení,doplňků</t>
  </si>
  <si>
    <t>14:319*1</t>
  </si>
  <si>
    <t>96.3</t>
  </si>
  <si>
    <t>Zakrytí střechy proti zatečení,dočasná konstrukce, vč. kotvení,doplňků a demontáže</t>
  </si>
  <si>
    <t>96.4</t>
  </si>
  <si>
    <t>Demontáž rozvodů zemnící soustavy, vč. kotvení,doplňků a detailů</t>
  </si>
  <si>
    <t>mb</t>
  </si>
  <si>
    <t>Střecha:162+4,5*5</t>
  </si>
  <si>
    <t>979082111R00</t>
  </si>
  <si>
    <t>Vnitrostaveništní doprava suti do 10 m</t>
  </si>
  <si>
    <t>t</t>
  </si>
  <si>
    <t>395,3*1</t>
  </si>
  <si>
    <t>979082121R00</t>
  </si>
  <si>
    <t>Příplatek k vnitrost. dopravě suti za dalších 5 m</t>
  </si>
  <si>
    <t>395,3*31</t>
  </si>
  <si>
    <t>979011111R00</t>
  </si>
  <si>
    <t>979011121R00</t>
  </si>
  <si>
    <t>395,3*5</t>
  </si>
  <si>
    <t>979081111R00</t>
  </si>
  <si>
    <t>Odvoz suti a vybour. hmot na skládku do 1 km</t>
  </si>
  <si>
    <t>979081121R00</t>
  </si>
  <si>
    <t>Příplatek k odvozu za každý další 1 km</t>
  </si>
  <si>
    <t>395,3*10</t>
  </si>
  <si>
    <t>979990210R00</t>
  </si>
  <si>
    <t>Poplatek za skládku nebezpeč. odpadu - holubí trus</t>
  </si>
  <si>
    <t>16,6*1</t>
  </si>
  <si>
    <t>979999999R00</t>
  </si>
  <si>
    <t>Poplatek za skladku 10 % příměsí</t>
  </si>
  <si>
    <t>395,3-16,6</t>
  </si>
  <si>
    <t>999281112R00</t>
  </si>
  <si>
    <t>Přesun hmot pro opravy a údržbu do výšky 36 m</t>
  </si>
  <si>
    <t>38,99*1</t>
  </si>
  <si>
    <t>711111001RZ1</t>
  </si>
  <si>
    <t>Izolace proti vlhkosti vodor. nátěr ALP za studena, 1x nátěr - včetně dodávky penetračního laku</t>
  </si>
  <si>
    <t>711112001RZ1</t>
  </si>
  <si>
    <t>Izolace proti vlhkosti svis. nátěr ALP, za studena, 1x nátěr - včetně dodávky asfaltového laku</t>
  </si>
  <si>
    <t>711151111R00</t>
  </si>
  <si>
    <t>Izolace proti vlhk. vodorovná samolepicím pásem</t>
  </si>
  <si>
    <t>711152111R00</t>
  </si>
  <si>
    <t>Izolace proti vlhkosti svislá samolepicím pásem</t>
  </si>
  <si>
    <t>628522699R</t>
  </si>
  <si>
    <t>POL3_0</t>
  </si>
  <si>
    <t xml:space="preserve">  S7.1a:995</t>
  </si>
  <si>
    <t xml:space="preserve">  S7.2a:390</t>
  </si>
  <si>
    <t xml:space="preserve">  S7.3a:210</t>
  </si>
  <si>
    <t xml:space="preserve">  S7.4a:65</t>
  </si>
  <si>
    <t xml:space="preserve">  ST-P:170</t>
  </si>
  <si>
    <t>1830*1,15</t>
  </si>
  <si>
    <t>998711203R00</t>
  </si>
  <si>
    <t>Přesun hmot pro izolace proti vodě, výšky do 36 m</t>
  </si>
  <si>
    <t>712611102RZ1</t>
  </si>
  <si>
    <t>Povlaková krytina střech 45°, za studena lak asf., 1x nátěr - včetně dodávky asf.laku</t>
  </si>
  <si>
    <t>Nové střechy-výměry odměřeny:</t>
  </si>
  <si>
    <t>STR1a:820</t>
  </si>
  <si>
    <t>Nové vikýře-výměry odměřeny:</t>
  </si>
  <si>
    <t>ST-V1:43,6+141,9+27,5+4,6+9,2+5,5</t>
  </si>
  <si>
    <t>712351111RTX</t>
  </si>
  <si>
    <t>Povlaková krytina střech do 50°,samolepicím pásem, 1 vrstva - materiál ve specifikaci</t>
  </si>
  <si>
    <t>STR1a:820*1,15</t>
  </si>
  <si>
    <t>ST-V1:(43,6+141,9+27,5+4,6+9,2+5,5)*1,15</t>
  </si>
  <si>
    <t>998712204R00</t>
  </si>
  <si>
    <t>Přesun hmot pro povlakové krytiny, výšky do 36 m</t>
  </si>
  <si>
    <t>713181111R00</t>
  </si>
  <si>
    <t>Izolace minerální foukaná do dutin stropů , specifikace viz technická zpráva!!!</t>
  </si>
  <si>
    <t>1830*0,25</t>
  </si>
  <si>
    <t>713111130RT1</t>
  </si>
  <si>
    <t>Izolace tepelné stropů, vložené mezi krokve,lepení, 1 vrstva - materiál ve specifikaci</t>
  </si>
  <si>
    <t>28376504R</t>
  </si>
  <si>
    <t>STR1a:820*1,1</t>
  </si>
  <si>
    <t>ST-V1:(43,6+141,9+27,5+4,6+9,2+5,5)*1,1</t>
  </si>
  <si>
    <t>998713204R00</t>
  </si>
  <si>
    <t>Přesun hmot pro izolace tepelné, výšky do 36 m</t>
  </si>
  <si>
    <t>762526110RTX</t>
  </si>
  <si>
    <t>Položení polštářů pod podlahy rozteče do 65 cm, včetně dodávky řeziva, polštáře OSB desky v. 250mm</t>
  </si>
  <si>
    <t>762342203RTX</t>
  </si>
  <si>
    <t>Montáž laťování podlah, vzdálenost latí 22 - 36 cm, včetně dodávky řeziva, latě 4/5 cm</t>
  </si>
  <si>
    <t>762512115R00</t>
  </si>
  <si>
    <t>Položení podlahových desek na pero a drážku, šroubováním</t>
  </si>
  <si>
    <t>60726012.AR</t>
  </si>
  <si>
    <t>1830*1,1</t>
  </si>
  <si>
    <t>762595000R00</t>
  </si>
  <si>
    <t>Spojovací a ochranné prostředky k položení podlah</t>
  </si>
  <si>
    <t>1830*1,1*0,015</t>
  </si>
  <si>
    <t>762332120R00</t>
  </si>
  <si>
    <t>Montáž vázaných krovů pravidelných do 224 cm2</t>
  </si>
  <si>
    <t>Zesílení krovu - statika, výpis prvků:</t>
  </si>
  <si>
    <t>pásek 120/120:1*144</t>
  </si>
  <si>
    <t>sloupek 160/140:3,5*72</t>
  </si>
  <si>
    <t>762332140R00</t>
  </si>
  <si>
    <t>Montáž vázaných krovů pravidelných do 450 cm2</t>
  </si>
  <si>
    <t>výměna prvků krovu z 30%:3080*1</t>
  </si>
  <si>
    <t>60512121</t>
  </si>
  <si>
    <t>Řezivo jehličnaté - hranoly - jak. I L=4-6 m</t>
  </si>
  <si>
    <t xml:space="preserve">  pásek 120/120:1*144*0,12*0,12</t>
  </si>
  <si>
    <t xml:space="preserve">  sloupek 160/140:3,5*72*0,16*0,14</t>
  </si>
  <si>
    <t xml:space="preserve">  </t>
  </si>
  <si>
    <t xml:space="preserve">  výměna prvků krovu z 30%:3080*0,18*0,2</t>
  </si>
  <si>
    <t>118,5984*1,1</t>
  </si>
  <si>
    <t>762342206RT4</t>
  </si>
  <si>
    <t>Montáž kontralatí na vruty, s těsnicí páskou, včetně dodávky latí 4/6 cm</t>
  </si>
  <si>
    <t>STR3a:59</t>
  </si>
  <si>
    <t>STR4a:10,3</t>
  </si>
  <si>
    <t>SRTV1:60,2+4,2</t>
  </si>
  <si>
    <t>SRTV2:251,4+29+3,2+38,5+6,7</t>
  </si>
  <si>
    <t>SRTV3:41,5</t>
  </si>
  <si>
    <t>762342206RTX</t>
  </si>
  <si>
    <t>Montáž kontralatí na vruty, s těsnicí páskou, včetně dodávky latí 6/6 cm</t>
  </si>
  <si>
    <t>STR2a:1586</t>
  </si>
  <si>
    <t>762342202RT4</t>
  </si>
  <si>
    <t>Montáž laťování střech, vzdálenost latí do 22 cm, včetně dodávky řeziva, latě 4/6 cm</t>
  </si>
  <si>
    <t>762341220R00</t>
  </si>
  <si>
    <t>M. bedn.střech rovn. z aglomer.desek šroubováním</t>
  </si>
  <si>
    <t>OSB 4 tl. 25mm u žlabu K/03:0,42*108</t>
  </si>
  <si>
    <t>OSB 4 tl. 25mm úžlabí K/04:1*59</t>
  </si>
  <si>
    <t>OSB 4 tl. 25mm  K/05:0,3*226</t>
  </si>
  <si>
    <t>OSB 4 tl. 25mm  K/06:0,55*53</t>
  </si>
  <si>
    <t>OSB 4 tl. 25mm  K/07:0,505*280</t>
  </si>
  <si>
    <t>OSB 4 tl. 25mm  K/13:0,65*68</t>
  </si>
  <si>
    <t>SRTV2:(251,4+29+3,2+38,5+6,7)*2</t>
  </si>
  <si>
    <t>Nové klempířské prvky výpisů:0,45*82,6+0,6*25,4+0,42*59+0,505*280+0,65*17*4+0,295*2,2+0,3*226+0,55*53</t>
  </si>
  <si>
    <t>60726017.AR</t>
  </si>
  <si>
    <t>OSB 4 tl. 25mm u žlabu K/03:0,42*108*1,1</t>
  </si>
  <si>
    <t>OSB 4 tl. 25mm úžlabí K/04:1*59*1,1</t>
  </si>
  <si>
    <t>OSB 4 tl. 25mm  K/05:0,3*226*1,1</t>
  </si>
  <si>
    <t>OSB 4 tl. 25mm  K/06:0,55*53*1,1</t>
  </si>
  <si>
    <t>OSB 4 tl. 25mm  K/07:0,505*280*1,1</t>
  </si>
  <si>
    <t>OSB 4 tl. 25mm  K/13:0,65*68*1,1</t>
  </si>
  <si>
    <t>STR4a:10,3*1,1</t>
  </si>
  <si>
    <t>SRTV1:(60,2+4,2)*1,1</t>
  </si>
  <si>
    <t>SRTV2:(251,4+29+3,2+38,5+6,7)*2*1,1</t>
  </si>
  <si>
    <t>Nové klempířské prvky výpisů:(0,45*82,6+0,6*25,4+0,42*59+0,505*280+0,65*17*4+0,295*2,2+0,3*226+0,55*53)*1,1</t>
  </si>
  <si>
    <t>762395000R00</t>
  </si>
  <si>
    <t>Spojovací a ochranné prostředky pro střechy</t>
  </si>
  <si>
    <t xml:space="preserve">  OSB 4 tl. 25mm u žlabu K/03:0,42*108*1,1</t>
  </si>
  <si>
    <t xml:space="preserve">  Nové střechy-výměry odměřeny:</t>
  </si>
  <si>
    <t xml:space="preserve">  STR4a:10,3*1,1</t>
  </si>
  <si>
    <t xml:space="preserve">  Nové vikýře-výměry odměřeny:</t>
  </si>
  <si>
    <t xml:space="preserve">  SRTV1:(60,2+4,2)*1,1</t>
  </si>
  <si>
    <t xml:space="preserve">  SRTV2:(251,4+29+3,2+38,5+6,7)*2*1,1</t>
  </si>
  <si>
    <t xml:space="preserve">  ST-V1:(43,6+141,9+27,5+4,6+9,2+5,5)*1,1</t>
  </si>
  <si>
    <t xml:space="preserve">  Nové klempířské prvky výpisů:(0,45*82,6+0,6*25,4+0,42*59+0,505*280+0,65*17*4+0,295*2,2+0,3*226+0,55*53)*1,1</t>
  </si>
  <si>
    <t>1507,384*0,025</t>
  </si>
  <si>
    <t>998762204R00</t>
  </si>
  <si>
    <t>Přesun hmot pro tesařské konstrukce, výšky do 36 m</t>
  </si>
  <si>
    <t>764218111R00</t>
  </si>
  <si>
    <t>Strukturní dělicí vrstva rohož tl. 8mm</t>
  </si>
  <si>
    <t>OSB 4 tl. 25mm  K/07:1,1*280</t>
  </si>
  <si>
    <t>Nové klempířské prvky výpisů:0,45*82,6+0,6*25,4+0,84*59+0,3*226+0,55*53+1,1*280+0,65*17*4+1,25*20*2+0,95*20+0,4*20+2,8*31*2+2,25*31+0,95*31</t>
  </si>
  <si>
    <t>2,8*6*2+1,85*6+0,6*6+2,8*2+1,65+0,45+2,8*2*2+4,1*2+2,5*2+2,8*2+2+0,9+1,8+2,4+3,1*2+1,5+0,7+0,85</t>
  </si>
  <si>
    <t>764211241RT2</t>
  </si>
  <si>
    <t>Krytina hladká z Cu, svitky š. 670mm,tl. 0,6mm, plocha do 25 m2,specifikace viz technická zpráva!!</t>
  </si>
  <si>
    <t>SRTV1 - viz výpis prvků:0</t>
  </si>
  <si>
    <t>SRTV2 - viz výpis prvků:0</t>
  </si>
  <si>
    <t>ST-V1 - viz výpis prvků:0</t>
  </si>
  <si>
    <t>ST-V2 - viz výpis prvků:0</t>
  </si>
  <si>
    <t>764.1</t>
  </si>
  <si>
    <t>Klínové těsnící pásy,v místě klempířských prvků, kotvení,doplňky,detaily,D+M</t>
  </si>
  <si>
    <t>Nové střechy-výměry viz výpis PD:188*1</t>
  </si>
  <si>
    <t>K/01</t>
  </si>
  <si>
    <t>Lemování z Cu plechu zdí, tvrdá krytina, rš 190 mm, tl. 0,6mm,příponky,kotvení,doplňky,detaily,D+M</t>
  </si>
  <si>
    <t>K/01a</t>
  </si>
  <si>
    <t>Lemování z Cu plechu zdí, tvrdá krytina, rš 330 mm, tl. 0,6mm,příponky,kotvení,doplňky,detaily,D+M</t>
  </si>
  <si>
    <t>K/02</t>
  </si>
  <si>
    <t>Oplechování okapů Cu, tvrdá krytina, rš 500 mm, tl. 0,6mm,příponky,kotvení,doplňky,detaily,D+M</t>
  </si>
  <si>
    <t>K/02a</t>
  </si>
  <si>
    <t>Oplechování okapů Cu, tvrdá krytina, rš 650 mm, tl. 0,6mm,příponky,kotvení,doplňky,detaily,D+M</t>
  </si>
  <si>
    <t>K/03</t>
  </si>
  <si>
    <t>Žlaby z Cu plechu nástřešní oblé, rš 680 mm, tl. 0,6mm,příponky,kotvení,doplňky,detaily,D+M</t>
  </si>
  <si>
    <t>K/04</t>
  </si>
  <si>
    <t>Úžlabí z Cu plechu 2díly, rš 950-1000 mm, tl. 0,6mm,příponky,kotvení,doplňky,detaily,D+M</t>
  </si>
  <si>
    <t>K/05</t>
  </si>
  <si>
    <t>Oplechování římsy z Cu plechu, rš 460 mm, tl. 0,6mm,příponky,kotvení,doplňky,detaily,D+M</t>
  </si>
  <si>
    <t>K/06</t>
  </si>
  <si>
    <t>Oplechování římsy z Cu plechu, rš 710 mm, tl. 0,6mm,příponky,kotvení,doplňky,detaily,D+M</t>
  </si>
  <si>
    <t>K/07</t>
  </si>
  <si>
    <t>Žlaby z Cu, mezistřešní bez háků, rš 1150 mm, tl. 0,6mm,příponky,kotvení,doplňky,detaily,D+M</t>
  </si>
  <si>
    <t>K/08</t>
  </si>
  <si>
    <t>Lemování z Cu plechu zdí, tvrdá krytina,rš 520+180, tl. 0,6mm,příponky,kotvení,doplňky,detaily,D+M</t>
  </si>
  <si>
    <t>K/09</t>
  </si>
  <si>
    <t>K/10</t>
  </si>
  <si>
    <t>Lemování trub Cu 2díly vln. kryt. D 250 mm, do 45°, tl. 0,6mm,příponky,kotvení,doplňky,detaily,D+M</t>
  </si>
  <si>
    <t>K/11</t>
  </si>
  <si>
    <t>K/12</t>
  </si>
  <si>
    <t>Demontáž a zpětná montáž prostpu VZT,hlavice, kotvení,doplňky,detaily</t>
  </si>
  <si>
    <t>K/13</t>
  </si>
  <si>
    <t>Lemování zdí Cu, ploché střechy, 2díly, rš 925 mm, tl. 0,6mm,příponky,kotvení,doplňky,detaily,D+M</t>
  </si>
  <si>
    <t>17*4</t>
  </si>
  <si>
    <t>K/14</t>
  </si>
  <si>
    <t>K/K1</t>
  </si>
  <si>
    <t>Lemování z Cu, komínů na vlnité krytině, v ploše, tl. 0,6mm,příponky,kotvení,doplňky,detaily,D+M</t>
  </si>
  <si>
    <t>(0,45*0,6*2+1,76*(0,52+0,575))*3</t>
  </si>
  <si>
    <t>K/K2</t>
  </si>
  <si>
    <t>(0,45*0,6*2+(0,52+0,575)*2,3)*3</t>
  </si>
  <si>
    <t>K/K3</t>
  </si>
  <si>
    <t>(0,45*0,6*2+(0,52+0,575)*1,86)*12</t>
  </si>
  <si>
    <t>K/K4</t>
  </si>
  <si>
    <t>(0,45*0,6*2+(0,52+0,575)*1,4)*7</t>
  </si>
  <si>
    <t>K/K5</t>
  </si>
  <si>
    <t>(0,45*0,6*2+(0,52+0,575)*0,8)*4</t>
  </si>
  <si>
    <t>K/K6</t>
  </si>
  <si>
    <t>(0,45*0,6*2+(0,52+0,575)*2)*2</t>
  </si>
  <si>
    <t>K/K7</t>
  </si>
  <si>
    <t>Lemování z Cu, komínů na vln. krytině, v hřebeni, tl. 0,6mm,příponky,kotvení,doplňky,detaily,D+M</t>
  </si>
  <si>
    <t>(0,45*0,48*4+0,38*1,4*2)*2</t>
  </si>
  <si>
    <t>K/K8</t>
  </si>
  <si>
    <t>(0,45*1,76*2+(0,52+0,575)*0,55)*1</t>
  </si>
  <si>
    <t>K/K9</t>
  </si>
  <si>
    <t>(0,45*0,6*2+(0,52+0,575)*1,76)*1</t>
  </si>
  <si>
    <t>K/K10</t>
  </si>
  <si>
    <t>(0,45*1,4*2+(0,52+0,575)*0,55)*1</t>
  </si>
  <si>
    <t>K/V1a</t>
  </si>
  <si>
    <t>0,95*3,5*20</t>
  </si>
  <si>
    <t>K/V1b</t>
  </si>
  <si>
    <t>1,25*20</t>
  </si>
  <si>
    <t>K/V1c</t>
  </si>
  <si>
    <t>K/V1d</t>
  </si>
  <si>
    <t>0,255*(0,7*2+0,95)*20</t>
  </si>
  <si>
    <t>Lemování z Cu plechu zdí, tvrdá krytina, rš 255 mm, tl. 0,6mm,příponky,kotvení,doplňky,detaily,D+M</t>
  </si>
  <si>
    <t>(0,7*2+0,95)*20</t>
  </si>
  <si>
    <t>K/V1e</t>
  </si>
  <si>
    <t>Oplechování parapetů včetně rohů z Cu, rš 250 mm, tl. 0,6mm,příponky,kotvení,doplňky,detaily,D+M</t>
  </si>
  <si>
    <t>0,95*20</t>
  </si>
  <si>
    <t>K/V1f</t>
  </si>
  <si>
    <t>Lemování z Cu plechu zdí, tvrdá krytina, rš 370 mm, tl. 0,6mm,příponky,kotvení,doplňky,detaily,D+M</t>
  </si>
  <si>
    <t>K/V1i</t>
  </si>
  <si>
    <t>Lemování z Cu plechu zdí, tvrdá krytina, rš 365 mm, tl. 0,6mm,příponky,kotvení,doplňky,detaily,D+M</t>
  </si>
  <si>
    <t>K/V1j</t>
  </si>
  <si>
    <t>Lemování z Cu plechu zdí, tvrdá krytina, rš 570 mm, tl. 0,6mm,příponky,kotvení,doplňky,detaily,D+M</t>
  </si>
  <si>
    <t>3,555*40</t>
  </si>
  <si>
    <t>K/V2a</t>
  </si>
  <si>
    <t>2,27*3,845*31</t>
  </si>
  <si>
    <t>K/V2b</t>
  </si>
  <si>
    <t>2,8*31</t>
  </si>
  <si>
    <t>K/V2c</t>
  </si>
  <si>
    <t>K/V2d</t>
  </si>
  <si>
    <t>0,405*(1,52*2+2,27)*31</t>
  </si>
  <si>
    <t>K/V2e</t>
  </si>
  <si>
    <t>Oplechování parapetů včetně rohů z Cu, rš 275 mm, tl. 0,6mm,příponky,kotvení,doplňky,detaily,D+M</t>
  </si>
  <si>
    <t>2,27*31</t>
  </si>
  <si>
    <t>K/V2f</t>
  </si>
  <si>
    <t>Lemování z Cu plechu zdí, tvrdá krytina, rš 420 mm, tl. 0,6mm,příponky,kotvení,doplňky,detaily,D+M</t>
  </si>
  <si>
    <t>K/V2g</t>
  </si>
  <si>
    <t>Žlaby z Cu plechu podokapní půlkruhové, rš 330 mm, tl. 0,6mm,příponky,kotvení,doplňky,detaily,D+M</t>
  </si>
  <si>
    <t>K/V2h</t>
  </si>
  <si>
    <t>Odpadní trouby z Cu plechu, kruhové,D100+150 mm, tl.0,6mm,kotlík,kolena,kotvení,doplňky,detaily,D+M</t>
  </si>
  <si>
    <t>2,4*31</t>
  </si>
  <si>
    <t>K/V2i</t>
  </si>
  <si>
    <t>Lemování z Cu plechu zdí, tvrdá krytina, rš 300 mm, tl. 0,6mm,příponky,kotvení,doplňky,detaily,D+M</t>
  </si>
  <si>
    <t>K/V2j</t>
  </si>
  <si>
    <t>4,05*62</t>
  </si>
  <si>
    <t>K/V3a</t>
  </si>
  <si>
    <t>1,35*3,845*6</t>
  </si>
  <si>
    <t>K/V3b</t>
  </si>
  <si>
    <t>2,8*6</t>
  </si>
  <si>
    <t>K/V3c</t>
  </si>
  <si>
    <t>K/V3d</t>
  </si>
  <si>
    <t>0,405*(1,52*2+1,35)*6</t>
  </si>
  <si>
    <t>K/V3e</t>
  </si>
  <si>
    <t>1,35*6</t>
  </si>
  <si>
    <t>K/V3f</t>
  </si>
  <si>
    <t>K/V3g</t>
  </si>
  <si>
    <t>K/V3h</t>
  </si>
  <si>
    <t>2,4*6</t>
  </si>
  <si>
    <t>K/V3i</t>
  </si>
  <si>
    <t>K/V3j</t>
  </si>
  <si>
    <t>4,05*12</t>
  </si>
  <si>
    <t>K/V4a</t>
  </si>
  <si>
    <t>0,89*3,845*1</t>
  </si>
  <si>
    <t>K/V4b</t>
  </si>
  <si>
    <t>2,8*1</t>
  </si>
  <si>
    <t>K/V4c</t>
  </si>
  <si>
    <t>K/V4d</t>
  </si>
  <si>
    <t>0,405*(1,52*2+0,89)*1</t>
  </si>
  <si>
    <t>K/V4e</t>
  </si>
  <si>
    <t>0,89*1</t>
  </si>
  <si>
    <t>K/V4f</t>
  </si>
  <si>
    <t>K/V4g</t>
  </si>
  <si>
    <t>K/V4h</t>
  </si>
  <si>
    <t>K/V4i</t>
  </si>
  <si>
    <t>K/V4j</t>
  </si>
  <si>
    <t>4,05*2</t>
  </si>
  <si>
    <t>K/V5a</t>
  </si>
  <si>
    <t>5,32*3,845*2</t>
  </si>
  <si>
    <t>K/V5b</t>
  </si>
  <si>
    <t>2,8*2</t>
  </si>
  <si>
    <t>K/V5c</t>
  </si>
  <si>
    <t>K/V5d</t>
  </si>
  <si>
    <t>0,405*(2,52*2+5,32)*2</t>
  </si>
  <si>
    <t>K/V5e</t>
  </si>
  <si>
    <t>5,32*2</t>
  </si>
  <si>
    <t>K/V5f</t>
  </si>
  <si>
    <t>K/V5g</t>
  </si>
  <si>
    <t>K/V5h</t>
  </si>
  <si>
    <t>2,4*2</t>
  </si>
  <si>
    <t>K/V5i</t>
  </si>
  <si>
    <t>K/V5j</t>
  </si>
  <si>
    <t>4,05*4</t>
  </si>
  <si>
    <t>K/V6a</t>
  </si>
  <si>
    <t>1,87*3,845</t>
  </si>
  <si>
    <t>K/V6b</t>
  </si>
  <si>
    <t>K/V6c</t>
  </si>
  <si>
    <t>K/V6d</t>
  </si>
  <si>
    <t>0,405*(1,52*2+1,87)*1</t>
  </si>
  <si>
    <t>K/V6e</t>
  </si>
  <si>
    <t>1,87*1</t>
  </si>
  <si>
    <t>K/V6f</t>
  </si>
  <si>
    <t>K/V6g</t>
  </si>
  <si>
    <t>K/V6h</t>
  </si>
  <si>
    <t>2,4*1</t>
  </si>
  <si>
    <t>K/V6i</t>
  </si>
  <si>
    <t>K/V6j</t>
  </si>
  <si>
    <t>K/V7</t>
  </si>
  <si>
    <t>Viz oplechování K/V3, neoceňovat!!!</t>
  </si>
  <si>
    <t>K/V8</t>
  </si>
  <si>
    <t>Viz oplechování K/V2, neoceňovat!!!</t>
  </si>
  <si>
    <t>K/V9c</t>
  </si>
  <si>
    <t>1,8*1</t>
  </si>
  <si>
    <t>K/V9d</t>
  </si>
  <si>
    <t>Lemování z Cu plechu zdí, tvrdá krytina, rš 180 mm, tl. 0,6mm,příponky,kotvení,doplňky,detaily,D+M</t>
  </si>
  <si>
    <t>0,6+0,5+0,97+1,75</t>
  </si>
  <si>
    <t>K/V9e</t>
  </si>
  <si>
    <t>Oplechování parapetů včetně rohů z Cu, rš 410 mm, tl. 0,6mm,příponky,kotvení,doplňky,detaily,D+M</t>
  </si>
  <si>
    <t>4,42*1</t>
  </si>
  <si>
    <t>K/V9g</t>
  </si>
  <si>
    <t>3,2+8,3</t>
  </si>
  <si>
    <t>K/V9i</t>
  </si>
  <si>
    <t>K/V9j</t>
  </si>
  <si>
    <t>3,56+4,965</t>
  </si>
  <si>
    <t>K/V10a</t>
  </si>
  <si>
    <t>7,8*1</t>
  </si>
  <si>
    <t>K/V10b</t>
  </si>
  <si>
    <t>3,1*1</t>
  </si>
  <si>
    <t>K/V10c</t>
  </si>
  <si>
    <t>K/V10d</t>
  </si>
  <si>
    <t>0,255*(0,78*4+2,2)*1</t>
  </si>
  <si>
    <t>K/V10e</t>
  </si>
  <si>
    <t>Oplechování parapetů včetně rohů z Cu, rš 700 mm, tl. 0,6mm,příponky,kotvení,doplňky,detaily,D+M</t>
  </si>
  <si>
    <t>2,2*1</t>
  </si>
  <si>
    <t>K/V10f</t>
  </si>
  <si>
    <t>K/V10i</t>
  </si>
  <si>
    <t>K/V10j</t>
  </si>
  <si>
    <t>4,99+1,235</t>
  </si>
  <si>
    <t>998764204R00</t>
  </si>
  <si>
    <t>Přesun hmot pro klempířské konstr., výšky do 36 m</t>
  </si>
  <si>
    <t>765901131R00</t>
  </si>
  <si>
    <t xml:space="preserve">  STR1a:820</t>
  </si>
  <si>
    <t xml:space="preserve">  STR2a:1586</t>
  </si>
  <si>
    <t xml:space="preserve">  STR3a:59</t>
  </si>
  <si>
    <t xml:space="preserve">  STR4a:10,3</t>
  </si>
  <si>
    <t>2475,3*1,15</t>
  </si>
  <si>
    <t xml:space="preserve">  SRTV1:60,2+4,2</t>
  </si>
  <si>
    <t xml:space="preserve">  SRTV2:251,4+29+3,2+38,5+6,7</t>
  </si>
  <si>
    <t xml:space="preserve">  SRTV3:41,5</t>
  </si>
  <si>
    <t>434,7*1,15</t>
  </si>
  <si>
    <t>765313122RS1</t>
  </si>
  <si>
    <t>765313131RS1</t>
  </si>
  <si>
    <t>Nové střechy-výměry odměřeny:142+3,1</t>
  </si>
  <si>
    <t>765313141RS1</t>
  </si>
  <si>
    <t>Nové střechy-výměry odměřeny:140,3*1</t>
  </si>
  <si>
    <t>59660512.AR</t>
  </si>
  <si>
    <t>Nové střechy-výměry viz výpis PD:655*1</t>
  </si>
  <si>
    <t>59660511.AR</t>
  </si>
  <si>
    <t>Nové střechy-výměry viz výpis PD:7622*1</t>
  </si>
  <si>
    <t>765313185RS1</t>
  </si>
  <si>
    <t>Nové střechy-výměry viz výpis PD:2+1</t>
  </si>
  <si>
    <t>765313184RS1</t>
  </si>
  <si>
    <t>Nové střechy-výměry viz výpis PD:9*1</t>
  </si>
  <si>
    <t>998765204R00</t>
  </si>
  <si>
    <t>Přesun hmot pro krytiny tvrdé, výšky do 36 m</t>
  </si>
  <si>
    <t>OV/01</t>
  </si>
  <si>
    <t>Střešní výlez 600/650mm,CU provedení,1-sklo odolné, nezateplený,výklopný,kování,lemování,doplňky,D+M</t>
  </si>
  <si>
    <t>OV/02</t>
  </si>
  <si>
    <t>Střešní výlez 600/750mm,dřevěný,2-sklo odolné, zateplený,výklopný,kování,lemování,doplňky,D+M</t>
  </si>
  <si>
    <t>OV/03</t>
  </si>
  <si>
    <t>Střešní výlez 600/750mm,dřevo+AL výlez,tvrz.sklo, nezateplený,výklopný,kování,lemování,doplňky,D+M</t>
  </si>
  <si>
    <t>OV/04</t>
  </si>
  <si>
    <t>Střešní okno 670/1200mm,výklopně-kyvné,dřev.rám, 3-sklo+folie,kování,lemování,doplňky,D+M</t>
  </si>
  <si>
    <t>998766204R00</t>
  </si>
  <si>
    <t>Přesun hmot pro truhlářské konstr., výšky do 36 m</t>
  </si>
  <si>
    <t>767995101R00</t>
  </si>
  <si>
    <t>Výroba a montáž kov. atypických konstr. do 5 kg</t>
  </si>
  <si>
    <t>Spojovací prvky dle statiky - výpis:</t>
  </si>
  <si>
    <t>Závit. tyč M8:(0,35+0,4)*72*0,32</t>
  </si>
  <si>
    <t>Závit. tyč M12:(0,25*144+0,35*72)*0,72</t>
  </si>
  <si>
    <t>Matice M8:288*0,15</t>
  </si>
  <si>
    <t>Matice M12:432*0,15</t>
  </si>
  <si>
    <t>Pásovina 6/100:0,3*144*4,71</t>
  </si>
  <si>
    <t>767995102R00</t>
  </si>
  <si>
    <t>Výroba a montáž kov. atypických konstr. do 10 kg</t>
  </si>
  <si>
    <t>Spojovací a kotvící prvky-krov+podlaha:350*1</t>
  </si>
  <si>
    <t>767995103R00</t>
  </si>
  <si>
    <t>Výroba a montáž kov. atypických konstr. do 20 kg</t>
  </si>
  <si>
    <t>Spojovací a kotvící prvky-krov+podlaha:450*1</t>
  </si>
  <si>
    <t>767.1</t>
  </si>
  <si>
    <t>Bezpečnostní tabulky pro vysměrování PO úniků, reflexní,kotvení,doplňky,detaily,D+M</t>
  </si>
  <si>
    <t>dle PBŘ:12+24</t>
  </si>
  <si>
    <t>Z/01</t>
  </si>
  <si>
    <t>Zachytávač sněhu,mříž š.200-250mm,držák dl.550-730, žár.pozink+přášk.barva,kotvení,doplňky,detaily,D+M</t>
  </si>
  <si>
    <t>O/01</t>
  </si>
  <si>
    <t>Větrací mřížka střechy,červená,propustnost 90%, bez hřebene,průřez 200cm2,kotvení,doplňky,D+M</t>
  </si>
  <si>
    <t>O/02</t>
  </si>
  <si>
    <t>Větrací mřížka střechy,měděná,vysoc.perfor., okapní,průřez 200cm2,kotvení,doplňky,D+M</t>
  </si>
  <si>
    <t>O/03</t>
  </si>
  <si>
    <t>Reflexní výstražná samolepící černo-žlutá folie, pro změny výšek podlahy,kotvení,doplňky,D+M</t>
  </si>
  <si>
    <t>998767204R00</t>
  </si>
  <si>
    <t>Přesun hmot pro zámečnické konstr., výšky do 36 m</t>
  </si>
  <si>
    <t>783782205R00</t>
  </si>
  <si>
    <t>Nátěr tesařských konstrukcí 2x, proti dřevokaz., houbám a hmyzu</t>
  </si>
  <si>
    <t>2475,3*0,2</t>
  </si>
  <si>
    <t xml:space="preserve">  ST-V1:43,6+141,9+27,5+4,6+9,2+5,5</t>
  </si>
  <si>
    <t xml:space="preserve">  ST-V2:4,6+6,5</t>
  </si>
  <si>
    <t>678,1*0,2</t>
  </si>
  <si>
    <t>Nové prvky krovu:</t>
  </si>
  <si>
    <t>pásek 120/120:1*144*0,12*4</t>
  </si>
  <si>
    <t>sloupek 160/140:3,5*72*(0,16+0,14)*2</t>
  </si>
  <si>
    <t>výměna prvků krovu z 30%:3080*(0,18+0,2)*2</t>
  </si>
  <si>
    <t>Stávající prvky krovu:7190*(0,18+0,2)*2</t>
  </si>
  <si>
    <t>784191201R00</t>
  </si>
  <si>
    <t>Penetrace podkladu hloubková1x</t>
  </si>
  <si>
    <t>omítky nové:0,5*(27+11)+56</t>
  </si>
  <si>
    <t>lokální opravy:35+9</t>
  </si>
  <si>
    <t>784195412R00</t>
  </si>
  <si>
    <t>Malba malířskár, bílá, bez penetrace, 2 x</t>
  </si>
  <si>
    <t>M99.1</t>
  </si>
  <si>
    <t>Skladby podlah, střech a konstrukcí,  - neoceňovat!!!  jen pomocné výpočty</t>
  </si>
  <si>
    <t>Bourané podlahy-výměry viz hodnoty v PD:</t>
  </si>
  <si>
    <t>Bourané střechy-výměry odměřeny:</t>
  </si>
  <si>
    <t>ST-V2:4,6+6,5</t>
  </si>
  <si>
    <t>SUM</t>
  </si>
  <si>
    <t>Investice</t>
  </si>
  <si>
    <t>Inv evid</t>
  </si>
  <si>
    <t>Neinv.</t>
  </si>
  <si>
    <t>STAVEBNÍ ÚPRAVY STŘECHY,PŮDNÍHO PROSTORU A KANCELÁŘÍ V 6.NP OBJEKTU B</t>
  </si>
  <si>
    <t>CZ-CC :</t>
  </si>
  <si>
    <t>CZ-CPA :</t>
  </si>
  <si>
    <t>126311</t>
  </si>
  <si>
    <t>41.00.48</t>
  </si>
  <si>
    <t>vlastní</t>
  </si>
  <si>
    <t>RTS_I/2018</t>
  </si>
  <si>
    <t>RTS_II/2018</t>
  </si>
  <si>
    <t>Dodávka rozvaděčů RV</t>
  </si>
  <si>
    <t>1</t>
  </si>
  <si>
    <t>Dodávka rozvaděčů RV - celkem</t>
  </si>
  <si>
    <t>ÚPRAVY V ROZVADĚČI R23 DLE VÝKRESU E6</t>
  </si>
  <si>
    <t>2</t>
  </si>
  <si>
    <t>Jističe, chrániče s nadproud. ochr. DIN lišta, hřeben, propojení</t>
  </si>
  <si>
    <t>Úprava krycí desky</t>
  </si>
  <si>
    <t>Úprava v rozvaděči, číslování, čištění niky, provnání kabeláže</t>
  </si>
  <si>
    <t>hod</t>
  </si>
  <si>
    <t>5</t>
  </si>
  <si>
    <t>Popisné štítky kabelů, popisy, bužírky</t>
  </si>
  <si>
    <t>ÚPRAVY V ROZVADĚČI R24 DLE VÝKRESU E7</t>
  </si>
  <si>
    <t>6</t>
  </si>
  <si>
    <t>Jističe, chrániče s nadproud. ochr., imp. relé, DIN lišta, hřeben, propojení</t>
  </si>
  <si>
    <t>7</t>
  </si>
  <si>
    <t>8</t>
  </si>
  <si>
    <t>9</t>
  </si>
  <si>
    <t>ÚPRAVY V ROZVADĚČI R25 DLE VÝKRESU E8</t>
  </si>
  <si>
    <t>10</t>
  </si>
  <si>
    <t>11</t>
  </si>
  <si>
    <t>12</t>
  </si>
  <si>
    <t>13</t>
  </si>
  <si>
    <t>ÚPRAVY V ROZVADĚČI R26 DLE VÝKRESU E9</t>
  </si>
  <si>
    <t>14</t>
  </si>
  <si>
    <t>15</t>
  </si>
  <si>
    <t>16</t>
  </si>
  <si>
    <t>17</t>
  </si>
  <si>
    <t>FREKVENČNÍ MĚNIČ DLE SPECIFIKACE V KNIZE VÝROBKŮ</t>
  </si>
  <si>
    <t>18</t>
  </si>
  <si>
    <t>1,1kW, IL=3,4A, 380-500V 3f nap.(3~motor], IP54,EMC C2,grafický displej</t>
  </si>
  <si>
    <t>19</t>
  </si>
  <si>
    <t>Prostorový snímač teploty s vestavěným převodníkem, viz Kniha výrobků</t>
  </si>
  <si>
    <t>20</t>
  </si>
  <si>
    <t>Prgramování frekvenčního měniče</t>
  </si>
  <si>
    <t>21</t>
  </si>
  <si>
    <t>Nastavení parametrů řízení ve zkušebním provozu</t>
  </si>
  <si>
    <t>GSM VYVOLÁVAČ V PLAST. SKŘÍNI, NÁSTĚNNÁ, NAPÁJECÍ ZDROJ NA 230V</t>
  </si>
  <si>
    <t>22</t>
  </si>
  <si>
    <t>integrovaný GSM modul 900/1800/1900MHz, 2 vstupy, 2 výstupy, zasílání SMS o poruše</t>
  </si>
  <si>
    <t>23</t>
  </si>
  <si>
    <t>ŽLAB POZINK PLNÝ- ŽÁROVÝ ZINEK S VÍKEM ŽLABU</t>
  </si>
  <si>
    <t>24</t>
  </si>
  <si>
    <t>Žlab 62/50 - podpěry cca.2,0m vč. závěsů z krovů, spojek, pospoj.</t>
  </si>
  <si>
    <t>TÁHLA A VÝLOŽNÍKY PRO ŽLABY A TRUBKY</t>
  </si>
  <si>
    <t>25</t>
  </si>
  <si>
    <t>Různé profily, fixace na dřevěné konstrukce a zdi</t>
  </si>
  <si>
    <t>26</t>
  </si>
  <si>
    <t>U profil, fixace</t>
  </si>
  <si>
    <t>27</t>
  </si>
  <si>
    <t>Nerezová stahovací páska včetně spony pro žlaby</t>
  </si>
  <si>
    <t>OCEL. NOSNÉ KONSTR. PRO PŘÍSTR., ZÁVĚSY  A  EL. PRVKY</t>
  </si>
  <si>
    <t>28</t>
  </si>
  <si>
    <t>do 10kg</t>
  </si>
  <si>
    <t>29</t>
  </si>
  <si>
    <t>do 20kg</t>
  </si>
  <si>
    <t>TRUBKA OHEBNÁ, VNITŘNÍ POVRCH TURBO, PEVNÉ ULOŽENÍ</t>
  </si>
  <si>
    <t>30</t>
  </si>
  <si>
    <t>D 16 (∅16) PVC-U, šedá, turbo, min. -15°C až +90°C</t>
  </si>
  <si>
    <t>31</t>
  </si>
  <si>
    <t>D 25 (∅20) PVC-U, šedá, turbo, min. -15°C až +90°C</t>
  </si>
  <si>
    <t>32</t>
  </si>
  <si>
    <t>D 25 (∅25) PVC-U, šedá, turbo, min. -15°C až +90°C</t>
  </si>
  <si>
    <t>33</t>
  </si>
  <si>
    <t>D 32 (∅32) PVC-U, šedá, turbo, min. -15°C až +90°C</t>
  </si>
  <si>
    <t>34</t>
  </si>
  <si>
    <t>D 40 (∅40) PVC-U, šedá, turbo, min. -15°C až +90°C</t>
  </si>
  <si>
    <t>OVLADAČE, ZÁSUVKY, KRABICE</t>
  </si>
  <si>
    <t>35</t>
  </si>
  <si>
    <t>Ovladač spínací v Al krabici IP66</t>
  </si>
  <si>
    <t>36</t>
  </si>
  <si>
    <t>Zásuvka 2P+PE s víčkem v Al krabici, IP55</t>
  </si>
  <si>
    <t>37</t>
  </si>
  <si>
    <t>Kabelová průchodka k ovladačům a zásuvkám</t>
  </si>
  <si>
    <t>KRABICE S VYŠŠÍM KRYTÍM A TEPLOTNÍM ROZSAHEM</t>
  </si>
  <si>
    <t>38</t>
  </si>
  <si>
    <t>Krabicová rozvodka IP67 pro min. -25° až +60°C, 4x vývodka, viz Kniha</t>
  </si>
  <si>
    <t>39</t>
  </si>
  <si>
    <t>Krabice 100x100 s IP66, 5-ti pól sv. min. -25° až +60°C</t>
  </si>
  <si>
    <t>40</t>
  </si>
  <si>
    <t>Kabelová průchodka pro krabici 100/100, sada 3 ks na krabici</t>
  </si>
  <si>
    <t>sada</t>
  </si>
  <si>
    <t>HOUKAČKA SIGNALIZACE PORUCH VENTILÁTORŮ</t>
  </si>
  <si>
    <t>41</t>
  </si>
  <si>
    <t>Houkačka 230V, hlasitost 100 dB, rozmezí -25°C až 55°C</t>
  </si>
  <si>
    <t>Montáž rozváděčů, příprava,</t>
  </si>
  <si>
    <t>42</t>
  </si>
  <si>
    <t>Plastových do 50 kg  nástěnná</t>
  </si>
  <si>
    <t>UTĚSŇOVACÍ HMOTY, IZOLAČNÍ MATERIÁLY</t>
  </si>
  <si>
    <t>43</t>
  </si>
  <si>
    <t>Silikonový tmel, kartuš 330ml</t>
  </si>
  <si>
    <t>PROTIPOŽÁRNÍ MATERIÁL ODOLNOST EI45</t>
  </si>
  <si>
    <t>44</t>
  </si>
  <si>
    <t>Pěna cartouche 700 ml</t>
  </si>
  <si>
    <t>45</t>
  </si>
  <si>
    <t>Výplňová hmota průstupů, cartouche 310 ml</t>
  </si>
  <si>
    <t>EKVIPOT. SVORKOVNICE, SVORKY</t>
  </si>
  <si>
    <t>46</t>
  </si>
  <si>
    <t>Svorkovnice nástěnná s krytem</t>
  </si>
  <si>
    <t>47</t>
  </si>
  <si>
    <t>Svorky a oka pro pospojování</t>
  </si>
  <si>
    <t>ZEMNÍCÍ SVORKA</t>
  </si>
  <si>
    <t>48</t>
  </si>
  <si>
    <t>ZSA16 zemnicí svorka na potrubí</t>
  </si>
  <si>
    <t>49</t>
  </si>
  <si>
    <t>Cu pás.ZSA16 Pásek uzemňovací Cu, 0.5m</t>
  </si>
  <si>
    <t>KABEL FLEXIBILNÍ STÍNĚNÝ, IZOLACE PVC</t>
  </si>
  <si>
    <t>50</t>
  </si>
  <si>
    <t>CY-JZ 2x0,75 pevně</t>
  </si>
  <si>
    <t>51</t>
  </si>
  <si>
    <t>CY-JZ 3x0,75 pevně</t>
  </si>
  <si>
    <t>52</t>
  </si>
  <si>
    <t>CY-JZ 5x0,75 pevně</t>
  </si>
  <si>
    <t>53</t>
  </si>
  <si>
    <t>CY-JZ 4x1,5 pevně</t>
  </si>
  <si>
    <t>KABEL FLEXIBILNÍ, IZOLACE GUMA</t>
  </si>
  <si>
    <t>54</t>
  </si>
  <si>
    <t>CGSG 3Gx1,5 pevně H05RR-F 3x1,5 mm2 pryžový ohebný</t>
  </si>
  <si>
    <t>KABEL SILOVÝ,IZOLACE PVC</t>
  </si>
  <si>
    <t>55</t>
  </si>
  <si>
    <t>CYKY-J 3x1.5, pevně</t>
  </si>
  <si>
    <t>56</t>
  </si>
  <si>
    <t>CYKY-J 4x1.5, pevně</t>
  </si>
  <si>
    <t>57</t>
  </si>
  <si>
    <t>CYKY-J 5x1.5, pevně</t>
  </si>
  <si>
    <t>58</t>
  </si>
  <si>
    <t>CYKY-J 3x2.5, pevně</t>
  </si>
  <si>
    <t>59</t>
  </si>
  <si>
    <t>CYKY-J 5x6, pevně</t>
  </si>
  <si>
    <t>60</t>
  </si>
  <si>
    <t>CYKY-J 5x10, pevně</t>
  </si>
  <si>
    <t>VODIČ JEDNOŽILOVÝ, IZOLACE PVC</t>
  </si>
  <si>
    <t>CY 4 zž , pevně, pospojování</t>
  </si>
  <si>
    <t>VODIČ JEDNOŽILOVÝ, SILIKONOVÝ, VENKOVNÍ UV ODOLNÝ</t>
  </si>
  <si>
    <t>62</t>
  </si>
  <si>
    <t>Odolný proti ozonu, koroně, tepl. -55 až +180 °C, V07S-K 4/zž, zatažení</t>
  </si>
  <si>
    <t>Odolný proti ozonu, koroně, tepl. -55 až +180 °C, V07S-K 10/zž, zatažení</t>
  </si>
  <si>
    <t>UKONČENÍ KABELŮ DO</t>
  </si>
  <si>
    <t>64</t>
  </si>
  <si>
    <t xml:space="preserve"> 4x10  mm2</t>
  </si>
  <si>
    <t>65</t>
  </si>
  <si>
    <t xml:space="preserve"> 5x10  mm2</t>
  </si>
  <si>
    <t>UKONČENÍ STÍNĚNÝCH KABELŮ DO</t>
  </si>
  <si>
    <t>66</t>
  </si>
  <si>
    <t xml:space="preserve"> 5x1  mm2</t>
  </si>
  <si>
    <t>UKONČENÍ VODIČŮ NA SVORKOVNICI, ZEMNICÍM ŠROUBU</t>
  </si>
  <si>
    <t>67</t>
  </si>
  <si>
    <t xml:space="preserve"> Do  4 mm2</t>
  </si>
  <si>
    <t>68</t>
  </si>
  <si>
    <t xml:space="preserve"> Do  10 mm2</t>
  </si>
  <si>
    <t>MEMBRÁNOVÁ PRŮCHODKA DO KABELOVÝCH ŽLABŮ</t>
  </si>
  <si>
    <t>69</t>
  </si>
  <si>
    <t>Ochrana vývodů ze žlabů</t>
  </si>
  <si>
    <t>SVÍTIDLO</t>
  </si>
  <si>
    <t>70</t>
  </si>
  <si>
    <t>Svítidlo označené A, popis viz kniha výrobků</t>
  </si>
  <si>
    <t>71</t>
  </si>
  <si>
    <t>Zářivková trubice T8, 58W, 840</t>
  </si>
  <si>
    <t>HODINOVE ZUCTOVACI SAZBY - SILNOPROUD</t>
  </si>
  <si>
    <t>72</t>
  </si>
  <si>
    <t>Zednická výpomoc, vrtání a sekání otvorů</t>
  </si>
  <si>
    <t>73</t>
  </si>
  <si>
    <t>Příprava ke komplexni zkoušce</t>
  </si>
  <si>
    <t>74</t>
  </si>
  <si>
    <t>Napojeni na stavajici zarizeni</t>
  </si>
  <si>
    <t>75</t>
  </si>
  <si>
    <t>Oživení a úprava stávajícího zařízení</t>
  </si>
  <si>
    <t>76</t>
  </si>
  <si>
    <t>Montáž mimo ceníkové položky</t>
  </si>
  <si>
    <t>77</t>
  </si>
  <si>
    <t>Kordinační práce s ostatními profesemi a navazujícími pracemi</t>
  </si>
  <si>
    <t>78</t>
  </si>
  <si>
    <t>Zkušební provoz, vystavení protokolu o měření teplot a účinnosti větrání</t>
  </si>
  <si>
    <t>PROVEDENI REVIZNICH ZKOUSEK - SILNOPROUD</t>
  </si>
  <si>
    <t>79</t>
  </si>
  <si>
    <t>Příprava před revizí</t>
  </si>
  <si>
    <t>80</t>
  </si>
  <si>
    <t>Revizni technik silnoproud</t>
  </si>
  <si>
    <t>PROJEKTY SKUTEČNÉHO PROVEDENÍ</t>
  </si>
  <si>
    <t>3x paré v papírové podobě, 2x digitální - formát AutoCAD-dwg na CD</t>
  </si>
  <si>
    <t>cena je součástí vedlejších a ostatních nákladů (VRN)</t>
  </si>
  <si>
    <t>81</t>
  </si>
  <si>
    <t>Podružný materiál</t>
  </si>
  <si>
    <t>Poznámka:</t>
  </si>
  <si>
    <t>Spiro potrubí=provedení vzduchotěsné, včetně tvarovek, vnitřních a vnějších spojek, spoje obandážovány samolepící vodotěsnou páskou z umělé hmoty. Potrubí musí být uloženo tak, aby nedocházelo k přenášení chvění, prostupy stěnami a stropy opatřit odpovídajícím opláštěním proti přenosu chvění. Nutno uvažovat dostatek kontrolních a čistících otvorů s gumovým těsněním a rychlouzávěry na dobře přístupných místech a toto vzít na zřetel při stanovení jednotkových cen. Úbytek vzduchu netěsnostmi nesmí přesáhnout 5%. Materiál: ocelový pozinkovaný plech. Tloušťky plechu dle platných norem.POPIS PLATÍ PRO VEŠKERÉ SPIRO POTRUBÍ.</t>
  </si>
  <si>
    <t>Čtyřhranné potrubí=sk. I., včetně tvarovek, přírub, volných přírub, vyrobeno z ocelového pozinkovaného plechu vzduchotěsně a tvarově přesně, se všemi nutnými výztuhami, které zabrání kmitání potrubních stěn. Těsnící materiál musí být trvale pružný, spojovací šrouby pozinkované, podložky vějířovité. Všechny hrany musí být po očištění a odrezení dvakrát natřeny vhodným prostředkem proti korozi. Po provedení montáže bude potrubí podrobeno namátkové zkoušce na těsnost. Úbytek průsakem nesmí činit více než 5%.
 Pracovní podmínky:
Maximální pracovní teploty: 80 °C
Maximální rychlost proudícího vzduchu: 16 m.s-1
Maximální statický tlakový rozdíl: +1000Pa/-630Pa. Tloušťky plechu dle platných norem. POPIS PLATÍ PRO VEŠKERÉ ČTYŘHRANNÉ POTRUBÍ.</t>
  </si>
  <si>
    <t>1.</t>
  </si>
  <si>
    <t>KLIM zař. č.1-klimatizace místností 6.NP</t>
  </si>
  <si>
    <t>1.01</t>
  </si>
  <si>
    <t>venkovní klimatizační kondenzační jednotka Qchl.=45kW, Qvyt=45kW; ELEKTRICKÉ PARAMETRY: MAX. PŘÍKON 14,96kW; 400V; 50Hz; AKUSTICKÝ TLAK/VÝKON: MAX.64/77 dB; HMOTNOST : MAX. 220 kg, CHLADIVO R410A; MAX. DÉLKA POTRUBÍ 400m; MAX. PŘEVÝŠENÍ 50m; PRACOVNÍ TEPLOTA (min. rozsahy): CHLAZENÍ -5°C AŽ +46°C, VYTÁPĚNÍ -20°C AŽ +21°C; HORIZONTÁLNÍ VÝFUK VZDUCHU; vč. antivibračních podložek; min. EER=3,01; rozměr 1080x480x1428mm; průměr potrubí 12,70/28,58mm; doplnit modul osazení externí vstupy (kontraty pro dálkové ovládání, vazba na větrání půdy, viz část elektro).</t>
  </si>
  <si>
    <t>1.02</t>
  </si>
  <si>
    <t>vnitřní nástěnná klimatizační jednotka s nominálním chladícím výkonem Qch=2,2 kW; 230V; 50Hz; střed./max.rozměry:820x262x206mm , hmotnost:7,5kg; hladina akustického tlaku tichá/nízká/med-vys/střední/med-vys/vysoká.=22/24/27/30/32/35 dB(A); příkon 19W; Senzor přítomnosti osob pro zvýšení úspory energie (min. 2 úsporné módy).</t>
  </si>
  <si>
    <t>1.03</t>
  </si>
  <si>
    <t>vnitřní nástěnná klimatizační jednotka s nominálním chladícím výkonem Qch=2,8 kW; 230V; 50Hz; střed./max.rozměry:820x262x206mm , hmotnost:7,5kg; hladina akustického tlaku tichá/nízká/med-vys/střední/med-vys/vysoká.=22/24/29/34/38/43 dB(A); příkon 34W; Senzor přítomnosti osob pro zvýšení úspory energie (min. 2 úsporné módy).</t>
  </si>
  <si>
    <t>1.04</t>
  </si>
  <si>
    <t>vnitřní nástěnná klimatizační jednotka s nominálním chladícím výkonem Qch=3,6 kW; 230V; 50Hz; střed./max.rozměry:840x268x203mm , hmotnost:8,5kg; hladin akustického tlaku tichá/nízká/med-vys/střední/med-vys/vysoká.=24/30/33/35/37/40 dB(A); příkon 25W; Senzor přítomnosti osob pro zvýšení úspory energie (min. 2 úsporné módy).</t>
  </si>
  <si>
    <t>1.05</t>
  </si>
  <si>
    <t>vnitřní nástěnná klimatizační jednotka s nominálním chladícím výkonem Qch=4,5 kW; 230V; 50Hz; střed./max.rozměry:840x268x203mm , hmotnost:8,5kg; hladin akustického tlaku tichá/nízká/med-vys/střední/med-vys/vysoká.=24/34/37/40/42/44 dB(A); příkon 36W; Senzor přítomnosti osob pro zvýšení úspory energie (min. 2 úsporné módy).</t>
  </si>
  <si>
    <t>1.06</t>
  </si>
  <si>
    <t>vnitřní nástěnná klimatizační jednotka s nominálním chladícím výkonem Qch=5,6 kW; 230V; 50Hz; střed./max.rozměry:998x238x320mm , hmotnost:15kg; hladin akustického tlaku nízká/střední/vysoká.=35/39/41dB(A); příkon 32W; Senzor přítomnosti osob pro zvýšení úspory energie (min. 2 úsporné módy).</t>
  </si>
  <si>
    <t>1.07</t>
  </si>
  <si>
    <t>drátový dotykový nástěný ovladač s možností denního / týdenního programu</t>
  </si>
  <si>
    <t>1.08</t>
  </si>
  <si>
    <t xml:space="preserve">potrubní rozdělovač chladiva </t>
  </si>
  <si>
    <t>1.09</t>
  </si>
  <si>
    <t>uvedení klimatizačních systémů do provozu autorizovaným technikem</t>
  </si>
  <si>
    <t>1.10</t>
  </si>
  <si>
    <t>chladivo R 410A</t>
  </si>
  <si>
    <t>1.11</t>
  </si>
  <si>
    <t>čerpadla kondenzátu v tichém provedení pro vestavbu do nástěnné klim. jednotky</t>
  </si>
  <si>
    <t>1.12</t>
  </si>
  <si>
    <t>Cu potrubí Ø6,35 mm pro vedení chladiva včetně projovacích napájecích a komunikačních kabelů, včetně tepelné izolace proti kondenzaci</t>
  </si>
  <si>
    <t>1.13</t>
  </si>
  <si>
    <t>Cu potrubí Ø9,52 mm pro vedení chladiva včetně projovacích napájecích a komunikačních kabelů, včetně tepelné izolace proti kondenzaci</t>
  </si>
  <si>
    <t>1.14</t>
  </si>
  <si>
    <t>Cu potrubí Ø12,70 mm pro vedení chladiva včetně projovacích napájecích a komunikačních kabelů, včetně tepelné izolace proti kondenzaci</t>
  </si>
  <si>
    <t>1.15</t>
  </si>
  <si>
    <t>Cu potrubí Ø15,88 mm pro vedení chladiva včetně projovacích napájecích a komunikačních kabelů, včetně tepelné izolace proti kondenzaci</t>
  </si>
  <si>
    <t>1.16</t>
  </si>
  <si>
    <t>Cu potrubí Ø19,05 mm pro vedení chladiva včetně projovacích napájecích a komunikačních kabelů, včetně tepelné izolace proti kondenzaci</t>
  </si>
  <si>
    <t>1.17</t>
  </si>
  <si>
    <t>Cu potrubí Ø22,22 mm pro vedení chladiva včetně projovacích napájecích a komunikačních kabelů, včetně tepelné izolace proti kondenzaci</t>
  </si>
  <si>
    <t>1.18</t>
  </si>
  <si>
    <t>Cu potrubí Ø28,58 mm pro vedení chladiva včetně projovacích napájecích a komunikačních kabelů, včetně tepelné izolace proti kondenzaci</t>
  </si>
  <si>
    <t>1.19</t>
  </si>
  <si>
    <t>zápachová uzávěrka s mechanickou klapkou proti úniku zápachu při vyschnut</t>
  </si>
  <si>
    <t>1.20</t>
  </si>
  <si>
    <t>napojení odvodu kondenzátu do stávající stoupačky vč. vyhledání, zhotovení otvorů, prostupů, napojení, zapravení, výmalby</t>
  </si>
  <si>
    <t>1.21</t>
  </si>
  <si>
    <t>potrubí odvodu kondenzátu DN 32 vč. nosných žlabů</t>
  </si>
  <si>
    <t>1.22</t>
  </si>
  <si>
    <t>atyp. ocelový nosný rám/konstrukce pod venkovní klim. jednotky (umístěné v půdním prostoru) kotvený k podlaze přes antivibrační elementy, výška min. 350mm (nad tepelnou izolací stropu), vč. výrobní dokumentace, zaměření, osazení, ochranných nátěrů 2xZ+1xS</t>
  </si>
  <si>
    <t>1.23</t>
  </si>
  <si>
    <t>nerezová vana pod venkovní klim. jednotky (umístěné v půdním prostoru) pro zajištění možnosti čistění vč. napojení na odvod kondenzátu</t>
  </si>
  <si>
    <t>1.24</t>
  </si>
  <si>
    <t>atyp. ochranná klec venkovních klim jednotek proti ptákům, s pletivem s oky max.20x20mm, vč. pevného zastřešení, jednotlivé strany ochranné klece snadno otevíratelné pro servis</t>
  </si>
  <si>
    <t>1.25</t>
  </si>
  <si>
    <t>Protipožární utěsnění prostupů  přes požárně dělící stěny/konstrukce  dle ČSN 73 0802 čl. 8.6 hmotou se stupněm hořlavosti nejvýše C1. S požární odolností utěsnění   90 min
Utěsnění potrubí chladiva ( 2x potrubí +kabel) procházející požární konstrukcí (s obou stran)</t>
  </si>
  <si>
    <t>1.26</t>
  </si>
  <si>
    <t>zhotovení prostupů stěnami do rozměru Ø100 mm (příp. 100x100) jádrovým vrtáním pro připojení vnitřních klim. jednotek vč. kusetního funkčního zapravení, utěsnění, výmalby</t>
  </si>
  <si>
    <t>1.27</t>
  </si>
  <si>
    <t>zhotovení prostupů stropem do rozměru Ø125 mm (příp. 125x125) jádrovým vrtáním pro připojení venkovní klim. jednotek vč. kusetního funkčního zapravení, utěsnění, výmalby</t>
  </si>
  <si>
    <t>1.28</t>
  </si>
  <si>
    <t>zhotovení drážek ve zdech/příčkách pro kabeláž k drátovému ovladači vč. kusetního funkčního zapravení vč. výmalby</t>
  </si>
  <si>
    <t>2.</t>
  </si>
  <si>
    <t>VZT zař.č.2-větrání 7.NP</t>
  </si>
  <si>
    <t>2.01</t>
  </si>
  <si>
    <t>radiální ventilátor do čtyřhranného VZT potrubí, IP 55, průtok 2820m3/h při 0Pa; průtok 2200 m3/h při 150Pa; průtok 1600 m3/h při 260Pa; výkon 0,71 kW; 400V;  proud 1,44 A; max. teplota +75°C; akustický tlak 57 dB(A); hmotnost 40 kg; Skříň ventilátoru je z ocelového, galvanicky pozinkovaného plechu, skříň je opatřena přírubami pro upevnění do čtyřhranného potrubí. Na skříni je revizní víko, po jehož demontáži je přístupné oběžné kolo. Motor je asynchronní s odporovou kotvou. Motory jsou sériově vybaveny tepelnou pojistkou, vinutí je v úpravě s ochranou proti vlhkosti s izolací třídy F. Uzavřená kuličková ložiska mají tukovou náplň na dobu životnosti. Krytí IP 55. Regulace otáček se provádí elektronickými, transformátorovými regulátory změnou napětí, nebo pomocí frekvenčních měničů. Montáž v každé poloze ventilátoru.</t>
  </si>
  <si>
    <t>2.02</t>
  </si>
  <si>
    <t>tlumič hluku 800x500 L=1000 mm, buňkový, perforovaný plech a kašírem</t>
  </si>
  <si>
    <t>2.03</t>
  </si>
  <si>
    <t>protidešťová žaluzie se sítem proti hmyzu 800x500 mm, barevné provedení RAL dle architekta</t>
  </si>
  <si>
    <t>2.04</t>
  </si>
  <si>
    <t>čtyřhranné potrubí do obvodu 2600 mm vč. 50% tvarovek</t>
  </si>
  <si>
    <t>2.05</t>
  </si>
  <si>
    <t>čtyřhranné potrubí do obvodu 2000 mm vč. 50% tvarovek</t>
  </si>
  <si>
    <t>2.06</t>
  </si>
  <si>
    <t>síto proti hmyzu 350x600 (ukončení potrubí)</t>
  </si>
  <si>
    <t>2.07</t>
  </si>
  <si>
    <t>VZT spojovací, těsnící a antivibrační závěsový  materiál, Veškerý materiál na výrobu závěsů, závitové tyče, objímky, pryž pro odtlumení chvění, šrouby, matice, pro čtyřhranné i kruhové potrubí, všechno pozink.</t>
  </si>
  <si>
    <t>2.08</t>
  </si>
  <si>
    <t xml:space="preserve">pozinkovaná pomocná ocelová konstrukce pro zavěšení zařízení do krovu </t>
  </si>
  <si>
    <t>2.09</t>
  </si>
  <si>
    <t>demontáž stávajících okenních křídel v půdním prostropu</t>
  </si>
  <si>
    <t>2.10</t>
  </si>
  <si>
    <t>stavební příprava otvorů pro montáž protidešťových žaluzií</t>
  </si>
  <si>
    <t>2.11</t>
  </si>
  <si>
    <t>doizovolání, klempířské zapravení ovorů s protidešťovými žaluziemi</t>
  </si>
  <si>
    <t>3.</t>
  </si>
  <si>
    <t>VZT zař.č.3-stávající klim. zařízení-demontáž/montáž /likvidace</t>
  </si>
  <si>
    <t>3.01</t>
  </si>
  <si>
    <t>demontáž a likvidace stávajícího nefunkčního systému chlazení/topení vč. připojení a připojovacích potrubí, média-vč. ekologické likvidace odpadu, do rozměru 1,5x1,5x2m; hmotnost do 1000kg za použití zvedací a manipulační techniky za ztížených podmínek</t>
  </si>
  <si>
    <t>3.02</t>
  </si>
  <si>
    <t>demontáž a opětovná montáž stávajících VZT a klimatizačních zařízení (venkovních jednotek do výkonu cca 15kW) pro možnost stavebních úprav vč. dodatečného prodloužení připojovacího potrubí a kabeláže, vč. vakuování a opětovného plnění, vč. nových nosných konstrukcí(konzol) s antivibračními podložkami a opětovného uvedení do provozu</t>
  </si>
  <si>
    <t>3.03</t>
  </si>
  <si>
    <t xml:space="preserve">doplnění chladiva do stávajících klim. zařízení </t>
  </si>
  <si>
    <t>4.</t>
  </si>
  <si>
    <t>VZT zařízení č.4-VRN</t>
  </si>
  <si>
    <t>4.01</t>
  </si>
  <si>
    <t>zednické výpomoci</t>
  </si>
  <si>
    <t>4.02</t>
  </si>
  <si>
    <t>výrobní a montážní dokumentace</t>
  </si>
  <si>
    <t>kppl</t>
  </si>
  <si>
    <t>4.03</t>
  </si>
  <si>
    <t>spojovací, těsnící a závěsový  materiál, Veškerý materiál na výrobu závěsů, závitové tyče, objímky, pryž pro odtlumení chvění, šrouby, matice, pro čtyřhranné i kruhové potrubí, všechno pozink.</t>
  </si>
  <si>
    <t>4.04</t>
  </si>
  <si>
    <t>žlab pro vedení CU dvoutrubky podhledu</t>
  </si>
  <si>
    <t>4.05</t>
  </si>
  <si>
    <t>4.06</t>
  </si>
  <si>
    <t>zhotovení manipulačního otvoru ve střešním plášti vč. uvedení střešního pláště zpět do původního funkčního stavu</t>
  </si>
  <si>
    <t>4.07</t>
  </si>
  <si>
    <t>doprava</t>
  </si>
  <si>
    <t>4.08</t>
  </si>
  <si>
    <t>lešení, zvedací a manipulační technika (za ztížených manipiulačních a zvedacích podmínek)</t>
  </si>
  <si>
    <t>4.09</t>
  </si>
  <si>
    <t>uvedení do provozu a vyregulování, zkoušky (montážní, provozní)</t>
  </si>
  <si>
    <t>4.10</t>
  </si>
  <si>
    <t>spolupráce a koordinace s dalšími profesemi</t>
  </si>
  <si>
    <t>4.11</t>
  </si>
  <si>
    <t xml:space="preserve">kusetační a koordinační činnost </t>
  </si>
  <si>
    <t>4.13</t>
  </si>
  <si>
    <t>návrh provozního řádu vzduchotechniky a klimatizace</t>
  </si>
  <si>
    <t>4.14</t>
  </si>
  <si>
    <t>4.15</t>
  </si>
  <si>
    <t>zaškolení obsluhy</t>
  </si>
  <si>
    <t>celkem</t>
  </si>
  <si>
    <t>Ceník, kapitola</t>
  </si>
  <si>
    <t>Poznámka uchazeče</t>
  </si>
  <si>
    <t>Soubor</t>
  </si>
  <si>
    <t>005121010R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</si>
  <si>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</si>
  <si>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</si>
  <si>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</si>
  <si>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</si>
  <si>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</si>
  <si>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území,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</si>
  <si>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</si>
  <si>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</si>
  <si>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</si>
  <si>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Veškeré výrobní a dílenská dokumentace vč. stabilizačního plánu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</si>
  <si>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</si>
  <si>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</si>
  <si>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</si>
  <si>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Zabezpečení staveniště, vnější stavby a ploch dotčených stavbou, vybavení proti odcizení a škodám</t>
  </si>
  <si>
    <t>Uvedení pozemků a všech povrchů dotčených stavbou do původního stavu</t>
  </si>
  <si>
    <t>Fotodokumentace průběhu výstavby a dle specifikace uvedené SoD</t>
  </si>
  <si>
    <t>CELKEM VN + ON</t>
  </si>
  <si>
    <t>VN+ON</t>
  </si>
  <si>
    <t>Vedlejší a ostatní náklady</t>
  </si>
  <si>
    <t>MENDELOVA UNIVERZITA V BRNĚ</t>
  </si>
  <si>
    <t>Náklady na ochranu staveniště před vstupem nepovolaných osob, včetně příslušného značení, náklady na bezpečné zajištění prostoru na úrovni terénu a přístupových komunikacích pod místem práce a jeho okolí proti pádu předmětů a materiálu, náklady na vypracování potřebné dokumentace pro provoz staveniště z hlediska požární ochrany (požární řád a poplachová směrnice) a z hlediska provozu staveniště (provozně dopravní řád).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</si>
  <si>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zajištění a osazení vhodného typu jeřábu a příslušenství,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</si>
  <si>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</si>
  <si>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 (E2-E11),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</si>
  <si>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</si>
  <si>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</si>
  <si>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</si>
  <si>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Rozvaděč RV pro napájení ventilátorů větrání půdy E10 a E11</t>
  </si>
  <si>
    <t>SIM karta pro GSM vyvolávač, dodá investor, ocenit pouze programování</t>
  </si>
  <si>
    <t>Ostatní</t>
  </si>
  <si>
    <t>Doprava</t>
  </si>
  <si>
    <t>Přidružené pracovní výkony</t>
  </si>
  <si>
    <t>Zajištění průzkumů, zkoušek, atestů, sond apod. uvedených v rozhodnutích a v projektové, dokumetnaci nezbytně nutných k provedení díla</t>
  </si>
  <si>
    <t>předávací dokumentace vč. PD skutečného stavu-cena je součástí vedlejších a ostatních nákladů (VRN)</t>
  </si>
  <si>
    <t>Pás modif. asfalt samolepící, AL vložka, specifikace viz technická zpráva a skladby konstrukcí dle níže uvedeného označení ve výpočtu!!!</t>
  </si>
  <si>
    <t>Pás modif. asfalt samolepící, tl. 30mm, AL vložka, specifikace viz technická zpráva a skladby konstrukcí dle níže uvedeného označení ve výpočtu!!!</t>
  </si>
  <si>
    <t>Deska izolační PIR Alu pro střechy 1250x2500x160mm, specifikace viz technická zpráva a skladby konstrukcí dle níže uvedeného označení ve výpočtu!!!</t>
  </si>
  <si>
    <t>Deska dřevoštěpková OSB 3 N - 4PD tl. 15 mm, specifikace viz technická zpráva a skladby konstrukcí dle níže uvedeného označení ve výpočtu!!!</t>
  </si>
  <si>
    <t>Deska dřevoštěpková OSB 3 N - 4PD tl. 25 mm,specifikace viz technická zpráva a skladby konstrukcí dle níže uvedeného označení ve výpočtu!!!</t>
  </si>
  <si>
    <t>Krytina hladká z Cu, svitky š. 670mm,tl. 0,6mm, plocha do 25 m2,specifikace viz technická zpráva a skladby konstrukcí dle níže uvedeného označení ve výpočtu!!!</t>
  </si>
  <si>
    <t>Fólie podstřešní paropropustná DHV, specifikace viz technická zpráva a skladby konstrukcí dle níže uvedeného označení ve výpočtu!!!</t>
  </si>
  <si>
    <t>Krytina pálená, střech ostatních, drážková, z tašek režných, specifikace viz technická zpráva a skladby konstrukcí dle níže uvedeného označení ve výpočtu!!!</t>
  </si>
  <si>
    <t>Hřeben z hřebenáčů č.2 na větrací pás s kartáči, z hřebenáčů režných,specifikace viz technická zpráva a skladby konstrukcí!!!</t>
  </si>
  <si>
    <t>Nároží z hřebenáčů č.2 na větrací pás s kartáči, z hřebenáčů režných,specifikace viz technická zpráva a skladby konstrukcí!!!</t>
  </si>
  <si>
    <t>Taška pálená větrací režná, 24,5x40,5 cm,specifikace viz technická zpráva a skladby konstrukcí!!!</t>
  </si>
  <si>
    <t>Taška pálená protisněhová režná, 24,5x40,5 cm,specifikace viz technická zpráva a skladby konstrukcí!!!</t>
  </si>
  <si>
    <t>Taška prostupová + nástavec pro anténu, taška režná,specifikace viz technická zpráva a skladby konstrukcí!!!</t>
  </si>
  <si>
    <t>Taška prostupová + nástavec odvětrání kanalizace, taška režná,specifikace viz technická zpráva a skladby konstrukcí!!!</t>
  </si>
  <si>
    <t>Náklady spojené s provozem staveniště, které vzniknou dodavateli podle podmínek smlouvy. Náklady spojené s účastí zhotovitele na předání a převzetí staveniště.</t>
  </si>
  <si>
    <t>soubor</t>
  </si>
  <si>
    <t>pomocné práce pro profese a koordinaci:1*1</t>
  </si>
  <si>
    <t>90.2</t>
  </si>
  <si>
    <t>jeřáb pro vertikální dopravu těžkých a rozměrných zařízení do půdního prostoru (tj. do výšky cca 30m, vyložení cca 15m),vč. realizace jeřábové dráhy a nádledného uvedení do původního stavu</t>
  </si>
  <si>
    <t>Realizace plochy pro zařízení staveniště a WC, betonové panely,uvedení plochy do původního stavu</t>
  </si>
  <si>
    <t>Plocha pro 4 ks buněk a chodbu, 4x3x6 + 6x2 = 84m2</t>
  </si>
  <si>
    <t>Vybudování zařízení staveniště - 4ks buněk, koordinační činnost, provoz zařízení staveniště, odstranění zařízení staveniště, ostatní náklady z provozu staveniště, pronájem 4ks buněk pod dobu realizace díla</t>
  </si>
  <si>
    <t>Provoz investora - práce v kancelářích prováděné po etapách</t>
  </si>
  <si>
    <t>Svislá doprava suti a vybour. hmot za 2.NP a 1.PP, včetně použití shozů</t>
  </si>
  <si>
    <t>Příplatek za každé další podlaží, včetně použití shozů</t>
  </si>
  <si>
    <t>Zřízení horolezeckého úvazu pro práci ve výškách,včetně zajištění statického posudku před použitím úvazu,kotvení,doplňky,detaily,D+M</t>
  </si>
  <si>
    <t>Dohled nad bezpečností stavby</t>
  </si>
  <si>
    <t>Bezpečnostní oplocení kolem celé stavby,v. 180cm, ve vzdálenosti 5m od objektu, zajištění přístupu a příjezdu na staveniště-branky a brány, pod okončení stavby demontáž a uvedení ploch do původního stavu</t>
  </si>
  <si>
    <t>Ochrana vstupů, lehké lešení, min. šířka 2m, podchodná výška 2,1m, střecha z OSB desek a geotextilie,osvětlení po dobu realizace</t>
  </si>
  <si>
    <t>Ochrana míst ve styku objektu s komunikací, lehké lešení, min. šířka 5,0m, průjezdná výška 4,1m, střecha z OSB desek a geotextilie,osvětlení po dobu realizace</t>
  </si>
  <si>
    <t>2*(3,8+2*2+2,6*2+5,1+2,2*2)</t>
  </si>
  <si>
    <t>5*(7+13)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</si>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</sst>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4" fontId="0" fillId="2" borderId="48" xfId="0" applyNumberFormat="1" applyFill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2" borderId="35" xfId="0" applyFill="1" applyBorder="1" applyAlignment="1">
      <alignment horizontal="center" wrapText="1"/>
    </xf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8" fillId="2" borderId="15" xfId="0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6" fillId="0" borderId="34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7" fillId="0" borderId="38" xfId="0" quotePrefix="1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center"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2" borderId="52" xfId="0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0" fillId="5" borderId="5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 wrapText="1"/>
    </xf>
    <xf numFmtId="4" fontId="0" fillId="5" borderId="54" xfId="0" applyNumberFormat="1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0" fontId="0" fillId="5" borderId="56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7" xfId="0" applyNumberFormat="1" applyFill="1" applyBorder="1" applyAlignment="1">
      <alignment horizontal="left" vertical="top"/>
    </xf>
    <xf numFmtId="4" fontId="0" fillId="0" borderId="56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1" xfId="0" applyNumberFormat="1" applyFill="1" applyBorder="1" applyAlignment="1">
      <alignment horizontal="right" vertical="top" shrinkToFit="1"/>
    </xf>
    <xf numFmtId="4" fontId="0" fillId="5" borderId="52" xfId="0" applyNumberFormat="1" applyFill="1" applyBorder="1" applyAlignment="1">
      <alignment horizontal="right" vertical="top" shrinkToFit="1"/>
    </xf>
    <xf numFmtId="4" fontId="0" fillId="5" borderId="59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4" fontId="16" fillId="0" borderId="33" xfId="0" applyNumberFormat="1" applyFont="1" applyBorder="1" applyAlignment="1">
      <alignment horizontal="righ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0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/>
    </xf>
    <xf numFmtId="0" fontId="16" fillId="0" borderId="61" xfId="0" applyNumberFormat="1" applyFont="1" applyBorder="1" applyAlignment="1">
      <alignment horizontal="left" vertical="top"/>
    </xf>
    <xf numFmtId="0" fontId="16" fillId="0" borderId="62" xfId="0" applyNumberFormat="1" applyFont="1" applyBorder="1" applyAlignment="1">
      <alignment horizontal="left" vertical="top" wrapText="1"/>
    </xf>
    <xf numFmtId="4" fontId="16" fillId="0" borderId="62" xfId="0" applyNumberFormat="1" applyFont="1" applyBorder="1" applyAlignment="1">
      <alignment horizontal="right" vertical="top" shrinkToFit="1"/>
    </xf>
    <xf numFmtId="4" fontId="16" fillId="6" borderId="62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3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7" borderId="11" xfId="0" applyNumberFormat="1" applyFont="1" applyFill="1" applyBorder="1" applyAlignment="1">
      <alignment horizontal="left" vertical="top" wrapText="1"/>
    </xf>
    <xf numFmtId="4" fontId="11" fillId="7" borderId="7" xfId="0" applyNumberFormat="1" applyFont="1" applyFill="1" applyBorder="1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0" fontId="0" fillId="2" borderId="49" xfId="0" applyFill="1" applyBorder="1" applyAlignment="1">
      <alignment horizontal="center"/>
    </xf>
    <xf numFmtId="4" fontId="16" fillId="0" borderId="33" xfId="0" applyNumberFormat="1" applyFont="1" applyBorder="1" applyAlignment="1">
      <alignment horizontal="center" vertical="top" shrinkToFi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0" fontId="0" fillId="5" borderId="58" xfId="0" applyFill="1" applyBorder="1" applyAlignment="1">
      <alignment horizontal="left" vertical="top" wrapText="1"/>
    </xf>
    <xf numFmtId="0" fontId="0" fillId="5" borderId="58" xfId="0" applyFill="1" applyBorder="1" applyAlignment="1">
      <alignment horizontal="left" vertical="top"/>
    </xf>
    <xf numFmtId="164" fontId="0" fillId="5" borderId="58" xfId="0" applyNumberFormat="1" applyFill="1" applyBorder="1" applyAlignment="1">
      <alignment horizontal="left" vertical="top"/>
    </xf>
    <xf numFmtId="4" fontId="0" fillId="5" borderId="58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5" borderId="54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 shrinkToFit="1"/>
    </xf>
    <xf numFmtId="9" fontId="16" fillId="0" borderId="33" xfId="0" applyNumberFormat="1" applyFont="1" applyBorder="1" applyAlignment="1">
      <alignment horizontal="center" vertical="top" shrinkToFit="1"/>
    </xf>
    <xf numFmtId="0" fontId="16" fillId="0" borderId="62" xfId="0" applyFont="1" applyBorder="1" applyAlignment="1">
      <alignment horizontal="center" vertical="top" shrinkToFit="1"/>
    </xf>
    <xf numFmtId="0" fontId="11" fillId="7" borderId="7" xfId="0" applyFont="1" applyFill="1" applyBorder="1" applyAlignment="1">
      <alignment horizontal="center"/>
    </xf>
    <xf numFmtId="0" fontId="17" fillId="0" borderId="33" xfId="0" applyNumberFormat="1" applyFont="1" applyBorder="1" applyAlignment="1">
      <alignment horizontal="left" vertical="top" wrapText="1"/>
    </xf>
    <xf numFmtId="0" fontId="16" fillId="0" borderId="26" xfId="0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5"/>
  <sheetViews>
    <sheetView showGridLines="0" tabSelected="1" view="pageBreakPreview" topLeftCell="B1" zoomScale="75" zoomScaleNormal="100" zoomScaleSheetLayoutView="75" workbookViewId="0">
      <selection activeCell="M18" sqref="M1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34</v>
      </c>
      <c r="B1" s="288" t="s">
        <v>1148</v>
      </c>
      <c r="C1" s="289"/>
      <c r="D1" s="289"/>
      <c r="E1" s="289"/>
      <c r="F1" s="289"/>
      <c r="G1" s="289"/>
      <c r="H1" s="289"/>
      <c r="I1" s="289"/>
      <c r="J1" s="290"/>
    </row>
    <row r="2" spans="1:15" ht="23.25" customHeight="1">
      <c r="A2" s="4"/>
      <c r="B2" s="80" t="s">
        <v>36</v>
      </c>
      <c r="C2" s="81"/>
      <c r="D2" s="269" t="s">
        <v>1101</v>
      </c>
      <c r="E2" s="270"/>
      <c r="F2" s="270"/>
      <c r="G2" s="270"/>
      <c r="H2" s="270"/>
      <c r="I2" s="270"/>
      <c r="J2" s="271"/>
      <c r="O2" s="2"/>
    </row>
    <row r="3" spans="1:15" ht="23.25" customHeight="1">
      <c r="A3" s="4"/>
      <c r="B3" s="82" t="s">
        <v>38</v>
      </c>
      <c r="C3" s="83"/>
      <c r="D3" s="283" t="s">
        <v>765</v>
      </c>
      <c r="E3" s="284"/>
      <c r="F3" s="284"/>
      <c r="G3" s="284"/>
      <c r="H3" s="284"/>
      <c r="I3" s="284"/>
      <c r="J3" s="285"/>
    </row>
    <row r="4" spans="1:15" ht="23.25" customHeight="1">
      <c r="A4" s="4"/>
      <c r="B4" s="84" t="s">
        <v>39</v>
      </c>
      <c r="C4" s="85"/>
      <c r="D4" s="254" t="s">
        <v>1149</v>
      </c>
      <c r="E4" s="255"/>
      <c r="F4" s="255"/>
      <c r="G4" s="255"/>
      <c r="H4" s="255"/>
      <c r="I4" s="255"/>
      <c r="J4" s="256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207" t="s">
        <v>766</v>
      </c>
      <c r="I5" s="209" t="s">
        <v>768</v>
      </c>
      <c r="J5" s="11"/>
    </row>
    <row r="6" spans="1:15" ht="15.75" customHeight="1">
      <c r="A6" s="4"/>
      <c r="B6" s="40"/>
      <c r="C6" s="26"/>
      <c r="D6" s="86"/>
      <c r="E6" s="26"/>
      <c r="F6" s="26"/>
      <c r="G6" s="26"/>
      <c r="H6" s="207" t="s">
        <v>767</v>
      </c>
      <c r="I6" s="209" t="s">
        <v>769</v>
      </c>
      <c r="J6" s="11"/>
    </row>
    <row r="7" spans="1:15" ht="15.75" customHeight="1">
      <c r="A7" s="4"/>
      <c r="B7" s="41"/>
      <c r="C7" s="87"/>
      <c r="D7" s="79"/>
      <c r="E7" s="34"/>
      <c r="F7" s="34"/>
      <c r="G7" s="34"/>
      <c r="H7" s="206"/>
      <c r="I7" s="208"/>
      <c r="J7" s="5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276"/>
      <c r="E11" s="276"/>
      <c r="F11" s="276"/>
      <c r="G11" s="276"/>
      <c r="H11" s="28" t="s">
        <v>31</v>
      </c>
      <c r="I11" s="89"/>
      <c r="J11" s="11"/>
    </row>
    <row r="12" spans="1:15" ht="15.75" customHeight="1">
      <c r="A12" s="4"/>
      <c r="B12" s="40"/>
      <c r="C12" s="26"/>
      <c r="D12" s="299"/>
      <c r="E12" s="299"/>
      <c r="F12" s="299"/>
      <c r="G12" s="299"/>
      <c r="H12" s="28" t="s">
        <v>32</v>
      </c>
      <c r="I12" s="89"/>
      <c r="J12" s="11"/>
    </row>
    <row r="13" spans="1:15" ht="15.75" customHeight="1">
      <c r="A13" s="4"/>
      <c r="B13" s="41"/>
      <c r="C13" s="88"/>
      <c r="D13" s="282"/>
      <c r="E13" s="282"/>
      <c r="F13" s="282"/>
      <c r="G13" s="282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275"/>
      <c r="F15" s="275"/>
      <c r="G15" s="297"/>
      <c r="H15" s="297"/>
      <c r="I15" s="297" t="s">
        <v>28</v>
      </c>
      <c r="J15" s="298"/>
    </row>
    <row r="16" spans="1:15" ht="23.25" customHeight="1">
      <c r="A16" s="136" t="s">
        <v>23</v>
      </c>
      <c r="B16" s="137" t="s">
        <v>23</v>
      </c>
      <c r="C16" s="57"/>
      <c r="D16" s="58"/>
      <c r="E16" s="272"/>
      <c r="F16" s="273"/>
      <c r="G16" s="272"/>
      <c r="H16" s="273"/>
      <c r="I16" s="272">
        <f>SUMIF(F47:F71,A16,I47:I71)+SUMIF(F47:F71,"PSU",I47:I71)</f>
        <v>0</v>
      </c>
      <c r="J16" s="274"/>
    </row>
    <row r="17" spans="1:10" ht="23.25" customHeight="1">
      <c r="A17" s="136" t="s">
        <v>24</v>
      </c>
      <c r="B17" s="137" t="s">
        <v>24</v>
      </c>
      <c r="C17" s="57"/>
      <c r="D17" s="58"/>
      <c r="E17" s="272"/>
      <c r="F17" s="273"/>
      <c r="G17" s="272"/>
      <c r="H17" s="273"/>
      <c r="I17" s="272">
        <f>SUMIF(F47:F71,A17,I47:I71)</f>
        <v>0</v>
      </c>
      <c r="J17" s="274"/>
    </row>
    <row r="18" spans="1:10" ht="23.25" customHeight="1">
      <c r="A18" s="136" t="s">
        <v>25</v>
      </c>
      <c r="B18" s="137" t="s">
        <v>25</v>
      </c>
      <c r="C18" s="57"/>
      <c r="D18" s="58"/>
      <c r="E18" s="272"/>
      <c r="F18" s="273"/>
      <c r="G18" s="272"/>
      <c r="H18" s="273"/>
      <c r="I18" s="272">
        <f>SUMIF(F47:F71,A18,I47:I71)</f>
        <v>0</v>
      </c>
      <c r="J18" s="274"/>
    </row>
    <row r="19" spans="1:10" ht="23.25" customHeight="1">
      <c r="A19" s="136" t="s">
        <v>94</v>
      </c>
      <c r="B19" s="137" t="s">
        <v>26</v>
      </c>
      <c r="C19" s="57"/>
      <c r="D19" s="58"/>
      <c r="E19" s="272"/>
      <c r="F19" s="273"/>
      <c r="G19" s="272"/>
      <c r="H19" s="273"/>
      <c r="I19" s="272">
        <f>'VN+ON'!F3</f>
        <v>0</v>
      </c>
      <c r="J19" s="274"/>
    </row>
    <row r="20" spans="1:10" ht="23.25" customHeight="1">
      <c r="A20" s="136" t="s">
        <v>95</v>
      </c>
      <c r="B20" s="137" t="s">
        <v>27</v>
      </c>
      <c r="C20" s="57"/>
      <c r="D20" s="58"/>
      <c r="E20" s="272"/>
      <c r="F20" s="273"/>
      <c r="G20" s="272"/>
      <c r="H20" s="273"/>
      <c r="I20" s="272">
        <f>'VN+ON'!F11</f>
        <v>0</v>
      </c>
      <c r="J20" s="274"/>
    </row>
    <row r="21" spans="1:10" ht="23.25" customHeight="1">
      <c r="A21" s="4"/>
      <c r="B21" s="73" t="s">
        <v>28</v>
      </c>
      <c r="C21" s="74"/>
      <c r="D21" s="75"/>
      <c r="E21" s="286"/>
      <c r="F21" s="295"/>
      <c r="G21" s="286"/>
      <c r="H21" s="295"/>
      <c r="I21" s="286">
        <f>SUM(I16:J20)</f>
        <v>0</v>
      </c>
      <c r="J21" s="287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280">
        <f>ZakladDPHSniVypocet</f>
        <v>0</v>
      </c>
      <c r="H23" s="281"/>
      <c r="I23" s="281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78">
        <f>ZakladDPHSni*SazbaDPH1/100</f>
        <v>0</v>
      </c>
      <c r="H24" s="279"/>
      <c r="I24" s="279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280">
        <f>I21</f>
        <v>0</v>
      </c>
      <c r="H25" s="281"/>
      <c r="I25" s="281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91">
        <f>ZakladDPHZakl*SazbaDPH2/100</f>
        <v>0</v>
      </c>
      <c r="H26" s="292"/>
      <c r="I26" s="292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293">
        <f>0</f>
        <v>0</v>
      </c>
      <c r="H27" s="293"/>
      <c r="I27" s="293"/>
      <c r="J27" s="62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296">
        <f>ZakladDPHSniVypocet+ZakladDPHZaklVypocet</f>
        <v>0</v>
      </c>
      <c r="H28" s="296"/>
      <c r="I28" s="296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294">
        <f>ZakladDPHSni+DPHSni+ZakladDPHZakl+DPHZakl+Zaokrouhleni</f>
        <v>0</v>
      </c>
      <c r="H29" s="294"/>
      <c r="I29" s="294"/>
      <c r="J29" s="113" t="s">
        <v>43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43886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277" t="s">
        <v>2</v>
      </c>
      <c r="E35" s="277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0</v>
      </c>
      <c r="B39" s="97" t="s">
        <v>41</v>
      </c>
      <c r="C39" s="260" t="s">
        <v>40</v>
      </c>
      <c r="D39" s="261"/>
      <c r="E39" s="261"/>
      <c r="F39" s="102" t="e">
        <f>Pol!R1000</f>
        <v>#REF!</v>
      </c>
      <c r="G39" s="103" t="e">
        <f>Pol!S1000</f>
        <v>#REF!</v>
      </c>
      <c r="H39" s="104" t="e">
        <f>(F39*SazbaDPH1/100)+(G39*SazbaDPH2/100)</f>
        <v>#REF!</v>
      </c>
      <c r="I39" s="104" t="e">
        <f>F39+G39+H39</f>
        <v>#REF!</v>
      </c>
      <c r="J39" s="98" t="str">
        <f>IF(CenaCelkemVypocet=0,"",I39/CenaCelkemVypocet*100)</f>
        <v/>
      </c>
    </row>
    <row r="40" spans="1:10" ht="25.5" hidden="1" customHeight="1">
      <c r="A40" s="91"/>
      <c r="B40" s="262" t="s">
        <v>42</v>
      </c>
      <c r="C40" s="263"/>
      <c r="D40" s="263"/>
      <c r="E40" s="264"/>
      <c r="F40" s="105">
        <f>SUMIF(A39:A39,"=1",F39:F39)</f>
        <v>0</v>
      </c>
      <c r="G40" s="106">
        <f>SUMIF(A39:A39,"=1",G39:G39)</f>
        <v>0</v>
      </c>
      <c r="H40" s="106">
        <f>SUMIF(A39:A39,"=1",H39:H39)</f>
        <v>0</v>
      </c>
      <c r="I40" s="106">
        <f>SUMIF(A39:A39,"=1",I39:I39)</f>
        <v>0</v>
      </c>
      <c r="J40" s="92">
        <f>SUMIF(A39:A39,"=1",J39:J39)</f>
        <v>0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265" t="s">
        <v>28</v>
      </c>
      <c r="J46" s="265"/>
    </row>
    <row r="47" spans="1:10" ht="25.5" customHeight="1">
      <c r="A47" s="116"/>
      <c r="B47" s="124" t="s">
        <v>46</v>
      </c>
      <c r="C47" s="267" t="s">
        <v>47</v>
      </c>
      <c r="D47" s="268"/>
      <c r="E47" s="268"/>
      <c r="F47" s="126" t="s">
        <v>23</v>
      </c>
      <c r="G47" s="127"/>
      <c r="H47" s="127"/>
      <c r="I47" s="266">
        <f>Pol!G8</f>
        <v>0</v>
      </c>
      <c r="J47" s="266"/>
    </row>
    <row r="48" spans="1:10" ht="25.5" customHeight="1">
      <c r="A48" s="116"/>
      <c r="B48" s="118" t="s">
        <v>48</v>
      </c>
      <c r="C48" s="258" t="s">
        <v>49</v>
      </c>
      <c r="D48" s="259"/>
      <c r="E48" s="259"/>
      <c r="F48" s="128" t="s">
        <v>23</v>
      </c>
      <c r="G48" s="129"/>
      <c r="H48" s="129"/>
      <c r="I48" s="257">
        <f>Pol!G15</f>
        <v>0</v>
      </c>
      <c r="J48" s="257"/>
    </row>
    <row r="49" spans="1:10" ht="25.5" customHeight="1">
      <c r="A49" s="116"/>
      <c r="B49" s="118" t="s">
        <v>50</v>
      </c>
      <c r="C49" s="258" t="s">
        <v>51</v>
      </c>
      <c r="D49" s="259"/>
      <c r="E49" s="259"/>
      <c r="F49" s="128" t="s">
        <v>23</v>
      </c>
      <c r="G49" s="129"/>
      <c r="H49" s="129"/>
      <c r="I49" s="257">
        <f>Pol!G19</f>
        <v>0</v>
      </c>
      <c r="J49" s="257"/>
    </row>
    <row r="50" spans="1:10" ht="25.5" customHeight="1">
      <c r="A50" s="116"/>
      <c r="B50" s="118" t="s">
        <v>52</v>
      </c>
      <c r="C50" s="258" t="s">
        <v>53</v>
      </c>
      <c r="D50" s="259"/>
      <c r="E50" s="259"/>
      <c r="F50" s="128" t="s">
        <v>23</v>
      </c>
      <c r="G50" s="129"/>
      <c r="H50" s="129"/>
      <c r="I50" s="257">
        <f>Pol!G24</f>
        <v>0</v>
      </c>
      <c r="J50" s="257"/>
    </row>
    <row r="51" spans="1:10" ht="25.5" customHeight="1">
      <c r="A51" s="116"/>
      <c r="B51" s="118" t="s">
        <v>54</v>
      </c>
      <c r="C51" s="258" t="s">
        <v>55</v>
      </c>
      <c r="D51" s="259"/>
      <c r="E51" s="259"/>
      <c r="F51" s="128" t="s">
        <v>23</v>
      </c>
      <c r="G51" s="129"/>
      <c r="H51" s="129"/>
      <c r="I51" s="257">
        <f>Pol!G29</f>
        <v>0</v>
      </c>
      <c r="J51" s="257"/>
    </row>
    <row r="52" spans="1:10" ht="25.5" customHeight="1">
      <c r="A52" s="116"/>
      <c r="B52" s="118" t="s">
        <v>56</v>
      </c>
      <c r="C52" s="258" t="s">
        <v>57</v>
      </c>
      <c r="D52" s="259"/>
      <c r="E52" s="259"/>
      <c r="F52" s="128" t="s">
        <v>23</v>
      </c>
      <c r="G52" s="129"/>
      <c r="H52" s="129"/>
      <c r="I52" s="257">
        <f>Pol!G49</f>
        <v>0</v>
      </c>
      <c r="J52" s="257"/>
    </row>
    <row r="53" spans="1:10" ht="25.5" customHeight="1">
      <c r="A53" s="116"/>
      <c r="B53" s="118" t="s">
        <v>58</v>
      </c>
      <c r="C53" s="258" t="s">
        <v>59</v>
      </c>
      <c r="D53" s="259"/>
      <c r="E53" s="259"/>
      <c r="F53" s="128" t="s">
        <v>23</v>
      </c>
      <c r="G53" s="129"/>
      <c r="H53" s="129"/>
      <c r="I53" s="257">
        <f>Pol!G53</f>
        <v>0</v>
      </c>
      <c r="J53" s="257"/>
    </row>
    <row r="54" spans="1:10" ht="25.5" customHeight="1">
      <c r="A54" s="116"/>
      <c r="B54" s="118" t="s">
        <v>60</v>
      </c>
      <c r="C54" s="258" t="s">
        <v>61</v>
      </c>
      <c r="D54" s="259"/>
      <c r="E54" s="259"/>
      <c r="F54" s="128" t="s">
        <v>23</v>
      </c>
      <c r="G54" s="129"/>
      <c r="H54" s="129"/>
      <c r="I54" s="257">
        <f>Pol!G58</f>
        <v>0</v>
      </c>
      <c r="J54" s="257"/>
    </row>
    <row r="55" spans="1:10" ht="25.5" customHeight="1">
      <c r="A55" s="116"/>
      <c r="B55" s="118" t="s">
        <v>62</v>
      </c>
      <c r="C55" s="258" t="s">
        <v>63</v>
      </c>
      <c r="D55" s="259"/>
      <c r="E55" s="259"/>
      <c r="F55" s="128" t="s">
        <v>23</v>
      </c>
      <c r="G55" s="129"/>
      <c r="H55" s="129"/>
      <c r="I55" s="257">
        <f>Pol!G61</f>
        <v>0</v>
      </c>
      <c r="J55" s="257"/>
    </row>
    <row r="56" spans="1:10" ht="25.5" customHeight="1">
      <c r="A56" s="116"/>
      <c r="B56" s="118" t="s">
        <v>64</v>
      </c>
      <c r="C56" s="258" t="s">
        <v>65</v>
      </c>
      <c r="D56" s="259"/>
      <c r="E56" s="259"/>
      <c r="F56" s="128" t="s">
        <v>23</v>
      </c>
      <c r="G56" s="129"/>
      <c r="H56" s="129"/>
      <c r="I56" s="257">
        <f>Pol!G93</f>
        <v>0</v>
      </c>
      <c r="J56" s="257"/>
    </row>
    <row r="57" spans="1:10" ht="25.5" customHeight="1">
      <c r="A57" s="116"/>
      <c r="B57" s="118" t="s">
        <v>66</v>
      </c>
      <c r="C57" s="258" t="s">
        <v>67</v>
      </c>
      <c r="D57" s="259"/>
      <c r="E57" s="259"/>
      <c r="F57" s="128" t="s">
        <v>23</v>
      </c>
      <c r="G57" s="129"/>
      <c r="H57" s="129"/>
      <c r="I57" s="257">
        <f>Pol!G264</f>
        <v>0</v>
      </c>
      <c r="J57" s="257"/>
    </row>
    <row r="58" spans="1:10" ht="25.5" customHeight="1">
      <c r="A58" s="116"/>
      <c r="B58" s="118" t="s">
        <v>68</v>
      </c>
      <c r="C58" s="258" t="s">
        <v>69</v>
      </c>
      <c r="D58" s="259"/>
      <c r="E58" s="259"/>
      <c r="F58" s="128" t="s">
        <v>24</v>
      </c>
      <c r="G58" s="129"/>
      <c r="H58" s="129"/>
      <c r="I58" s="257">
        <f>Pol!G267</f>
        <v>0</v>
      </c>
      <c r="J58" s="257"/>
    </row>
    <row r="59" spans="1:10" ht="25.5" customHeight="1">
      <c r="A59" s="116"/>
      <c r="B59" s="118" t="s">
        <v>70</v>
      </c>
      <c r="C59" s="258" t="s">
        <v>71</v>
      </c>
      <c r="D59" s="259"/>
      <c r="E59" s="259"/>
      <c r="F59" s="128" t="s">
        <v>24</v>
      </c>
      <c r="G59" s="129"/>
      <c r="H59" s="129"/>
      <c r="I59" s="257">
        <f>Pol!G297</f>
        <v>0</v>
      </c>
      <c r="J59" s="257"/>
    </row>
    <row r="60" spans="1:10" ht="25.5" customHeight="1">
      <c r="A60" s="116"/>
      <c r="B60" s="118" t="s">
        <v>72</v>
      </c>
      <c r="C60" s="258" t="s">
        <v>73</v>
      </c>
      <c r="D60" s="259"/>
      <c r="E60" s="259"/>
      <c r="F60" s="128" t="s">
        <v>24</v>
      </c>
      <c r="G60" s="129"/>
      <c r="H60" s="129"/>
      <c r="I60" s="257">
        <f>Pol!G314</f>
        <v>0</v>
      </c>
      <c r="J60" s="257"/>
    </row>
    <row r="61" spans="1:10" ht="25.5" customHeight="1">
      <c r="A61" s="116"/>
      <c r="B61" s="118" t="s">
        <v>74</v>
      </c>
      <c r="C61" s="258" t="s">
        <v>75</v>
      </c>
      <c r="D61" s="259"/>
      <c r="E61" s="259"/>
      <c r="F61" s="128" t="s">
        <v>24</v>
      </c>
      <c r="G61" s="129"/>
      <c r="H61" s="129"/>
      <c r="I61" s="257">
        <f>Pol!G336</f>
        <v>0</v>
      </c>
      <c r="J61" s="257"/>
    </row>
    <row r="62" spans="1:10" ht="25.5" customHeight="1">
      <c r="A62" s="116"/>
      <c r="B62" s="118" t="s">
        <v>76</v>
      </c>
      <c r="C62" s="258" t="s">
        <v>77</v>
      </c>
      <c r="D62" s="259"/>
      <c r="E62" s="259"/>
      <c r="F62" s="128" t="s">
        <v>24</v>
      </c>
      <c r="G62" s="129"/>
      <c r="H62" s="129"/>
      <c r="I62" s="257">
        <f>Pol!G467</f>
        <v>0</v>
      </c>
      <c r="J62" s="257"/>
    </row>
    <row r="63" spans="1:10" ht="25.5" customHeight="1">
      <c r="A63" s="116"/>
      <c r="B63" s="118" t="s">
        <v>78</v>
      </c>
      <c r="C63" s="258" t="s">
        <v>79</v>
      </c>
      <c r="D63" s="259"/>
      <c r="E63" s="259"/>
      <c r="F63" s="128" t="s">
        <v>24</v>
      </c>
      <c r="G63" s="129"/>
      <c r="H63" s="129"/>
      <c r="I63" s="257">
        <f>Pol!G676</f>
        <v>0</v>
      </c>
      <c r="J63" s="257"/>
    </row>
    <row r="64" spans="1:10" ht="25.5" customHeight="1">
      <c r="A64" s="116"/>
      <c r="B64" s="118" t="s">
        <v>80</v>
      </c>
      <c r="C64" s="258" t="s">
        <v>81</v>
      </c>
      <c r="D64" s="259"/>
      <c r="E64" s="259"/>
      <c r="F64" s="128" t="s">
        <v>24</v>
      </c>
      <c r="G64" s="129"/>
      <c r="H64" s="129"/>
      <c r="I64" s="257">
        <f>Pol!G713</f>
        <v>0</v>
      </c>
      <c r="J64" s="257"/>
    </row>
    <row r="65" spans="1:10" ht="25.5" customHeight="1">
      <c r="A65" s="116"/>
      <c r="B65" s="118" t="s">
        <v>82</v>
      </c>
      <c r="C65" s="258" t="s">
        <v>83</v>
      </c>
      <c r="D65" s="259"/>
      <c r="E65" s="259"/>
      <c r="F65" s="128" t="s">
        <v>24</v>
      </c>
      <c r="G65" s="129"/>
      <c r="H65" s="129"/>
      <c r="I65" s="257">
        <f>Pol!G719</f>
        <v>0</v>
      </c>
      <c r="J65" s="257"/>
    </row>
    <row r="66" spans="1:10" ht="25.5" customHeight="1">
      <c r="A66" s="116"/>
      <c r="B66" s="118" t="s">
        <v>84</v>
      </c>
      <c r="C66" s="258" t="s">
        <v>85</v>
      </c>
      <c r="D66" s="259"/>
      <c r="E66" s="259"/>
      <c r="F66" s="128" t="s">
        <v>24</v>
      </c>
      <c r="G66" s="129"/>
      <c r="H66" s="129"/>
      <c r="I66" s="257">
        <f>Pol!G738</f>
        <v>0</v>
      </c>
      <c r="J66" s="257"/>
    </row>
    <row r="67" spans="1:10" ht="25.5" customHeight="1">
      <c r="A67" s="116"/>
      <c r="B67" s="118" t="s">
        <v>86</v>
      </c>
      <c r="C67" s="258" t="s">
        <v>87</v>
      </c>
      <c r="D67" s="259"/>
      <c r="E67" s="259"/>
      <c r="F67" s="128" t="s">
        <v>24</v>
      </c>
      <c r="G67" s="129"/>
      <c r="H67" s="129"/>
      <c r="I67" s="257">
        <f>Pol!G763</f>
        <v>0</v>
      </c>
      <c r="J67" s="257"/>
    </row>
    <row r="68" spans="1:10" ht="25.5" customHeight="1">
      <c r="A68" s="116"/>
      <c r="B68" s="118" t="s">
        <v>88</v>
      </c>
      <c r="C68" s="258" t="s">
        <v>89</v>
      </c>
      <c r="D68" s="259"/>
      <c r="E68" s="259"/>
      <c r="F68" s="128" t="s">
        <v>25</v>
      </c>
      <c r="G68" s="129"/>
      <c r="H68" s="129"/>
      <c r="I68" s="257">
        <f>Pol!G770</f>
        <v>0</v>
      </c>
      <c r="J68" s="257"/>
    </row>
    <row r="69" spans="1:10" ht="25.5" customHeight="1">
      <c r="A69" s="116"/>
      <c r="B69" s="118" t="s">
        <v>90</v>
      </c>
      <c r="C69" s="258" t="s">
        <v>91</v>
      </c>
      <c r="D69" s="259"/>
      <c r="E69" s="259"/>
      <c r="F69" s="128" t="s">
        <v>25</v>
      </c>
      <c r="G69" s="129"/>
      <c r="H69" s="129"/>
      <c r="I69" s="257">
        <f>Pol!G897</f>
        <v>0</v>
      </c>
      <c r="J69" s="257"/>
    </row>
    <row r="70" spans="1:10" ht="25.5" customHeight="1">
      <c r="A70" s="116"/>
      <c r="B70" s="118" t="s">
        <v>92</v>
      </c>
      <c r="C70" s="258" t="s">
        <v>93</v>
      </c>
      <c r="D70" s="259"/>
      <c r="E70" s="259"/>
      <c r="F70" s="128" t="s">
        <v>25</v>
      </c>
      <c r="G70" s="130"/>
      <c r="H70" s="130"/>
      <c r="I70" s="257">
        <f>Pol!G965</f>
        <v>0</v>
      </c>
      <c r="J70" s="257"/>
    </row>
    <row r="71" spans="1:10" ht="25.5" customHeight="1">
      <c r="A71" s="116"/>
      <c r="B71" s="125" t="s">
        <v>1099</v>
      </c>
      <c r="C71" s="251" t="s">
        <v>1100</v>
      </c>
      <c r="D71" s="252"/>
      <c r="E71" s="252"/>
      <c r="F71" s="131" t="s">
        <v>94</v>
      </c>
      <c r="G71" s="132"/>
      <c r="H71" s="132"/>
      <c r="I71" s="250">
        <f>'VN+ON'!F33</f>
        <v>0</v>
      </c>
      <c r="J71" s="250"/>
    </row>
    <row r="72" spans="1:10" ht="25.5" customHeight="1">
      <c r="A72" s="117"/>
      <c r="B72" s="121" t="s">
        <v>1</v>
      </c>
      <c r="C72" s="121"/>
      <c r="D72" s="122"/>
      <c r="E72" s="122"/>
      <c r="F72" s="133"/>
      <c r="G72" s="134"/>
      <c r="H72" s="134"/>
      <c r="I72" s="253">
        <f>SUM(I47:I71)</f>
        <v>0</v>
      </c>
      <c r="J72" s="253"/>
    </row>
    <row r="73" spans="1:10">
      <c r="F73" s="135"/>
      <c r="G73" s="90"/>
      <c r="H73" s="135"/>
      <c r="I73" s="90"/>
      <c r="J73" s="90"/>
    </row>
    <row r="74" spans="1:10">
      <c r="F74" s="135"/>
      <c r="G74" s="90"/>
      <c r="H74" s="135"/>
      <c r="I74" s="90"/>
      <c r="J74" s="90"/>
    </row>
    <row r="75" spans="1:10">
      <c r="F75" s="135"/>
      <c r="G75" s="90"/>
      <c r="H75" s="135"/>
      <c r="I75" s="90"/>
      <c r="J75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70:E70"/>
    <mergeCell ref="I70:J7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71:J71"/>
    <mergeCell ref="C71:E71"/>
    <mergeCell ref="I72:J72"/>
    <mergeCell ref="D4:J4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00" t="s">
        <v>6</v>
      </c>
      <c r="B1" s="300"/>
      <c r="C1" s="301"/>
      <c r="D1" s="300"/>
      <c r="E1" s="300"/>
      <c r="F1" s="300"/>
      <c r="G1" s="300"/>
    </row>
    <row r="2" spans="1:7" ht="24.95" customHeight="1">
      <c r="A2" s="78" t="s">
        <v>37</v>
      </c>
      <c r="B2" s="77"/>
      <c r="C2" s="302"/>
      <c r="D2" s="302"/>
      <c r="E2" s="302"/>
      <c r="F2" s="302"/>
      <c r="G2" s="303"/>
    </row>
    <row r="3" spans="1:7" ht="24.95" hidden="1" customHeight="1">
      <c r="A3" s="78" t="s">
        <v>7</v>
      </c>
      <c r="B3" s="77"/>
      <c r="C3" s="302"/>
      <c r="D3" s="302"/>
      <c r="E3" s="302"/>
      <c r="F3" s="302"/>
      <c r="G3" s="303"/>
    </row>
    <row r="4" spans="1:7" ht="24.95" hidden="1" customHeight="1">
      <c r="A4" s="78" t="s">
        <v>8</v>
      </c>
      <c r="B4" s="77"/>
      <c r="C4" s="302"/>
      <c r="D4" s="302"/>
      <c r="E4" s="302"/>
      <c r="F4" s="302"/>
      <c r="G4" s="30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view="pageBreakPreview" zoomScale="60" zoomScaleNormal="100" workbookViewId="0">
      <selection activeCell="M28" sqref="M28"/>
    </sheetView>
  </sheetViews>
  <sheetFormatPr defaultRowHeight="12.75"/>
  <cols>
    <col min="1" max="1" width="5.5703125" customWidth="1"/>
    <col min="2" max="2" width="13.28515625" customWidth="1"/>
    <col min="3" max="3" width="72" customWidth="1"/>
    <col min="4" max="4" width="9.140625" style="159"/>
    <col min="5" max="5" width="9.140625" style="243"/>
    <col min="6" max="6" width="15" style="244" customWidth="1"/>
    <col min="7" max="7" width="9.140625" style="244"/>
    <col min="8" max="8" width="9.140625" style="159"/>
  </cols>
  <sheetData>
    <row r="1" spans="1:8" ht="26.25" thickBot="1">
      <c r="A1" s="213" t="s">
        <v>103</v>
      </c>
      <c r="B1" s="214" t="s">
        <v>104</v>
      </c>
      <c r="C1" s="215" t="s">
        <v>105</v>
      </c>
      <c r="D1" s="320" t="s">
        <v>106</v>
      </c>
      <c r="E1" s="216" t="s">
        <v>107</v>
      </c>
      <c r="F1" s="217" t="s">
        <v>108</v>
      </c>
      <c r="G1" s="218" t="s">
        <v>1077</v>
      </c>
      <c r="H1" s="219" t="s">
        <v>109</v>
      </c>
    </row>
    <row r="2" spans="1:8">
      <c r="A2" s="220"/>
      <c r="B2" s="221" t="s">
        <v>1078</v>
      </c>
      <c r="C2" s="309" t="s">
        <v>1079</v>
      </c>
      <c r="D2" s="310"/>
      <c r="E2" s="311"/>
      <c r="F2" s="312"/>
      <c r="G2" s="312"/>
      <c r="H2" s="222"/>
    </row>
    <row r="3" spans="1:8">
      <c r="A3" s="223" t="s">
        <v>110</v>
      </c>
      <c r="B3" s="224" t="s">
        <v>94</v>
      </c>
      <c r="C3" s="225" t="s">
        <v>26</v>
      </c>
      <c r="D3" s="321"/>
      <c r="E3" s="226"/>
      <c r="F3" s="227">
        <f>SUM(G4:G10)</f>
        <v>0</v>
      </c>
      <c r="G3" s="228"/>
      <c r="H3" s="229"/>
    </row>
    <row r="4" spans="1:8" ht="33.75">
      <c r="A4" s="230">
        <v>1</v>
      </c>
      <c r="B4" s="231" t="s">
        <v>1081</v>
      </c>
      <c r="C4" s="175" t="s">
        <v>1137</v>
      </c>
      <c r="D4" s="322" t="s">
        <v>0</v>
      </c>
      <c r="E4" s="232">
        <v>3</v>
      </c>
      <c r="F4" s="233"/>
      <c r="G4" s="232">
        <f>ROUND(E4*F4,2)</f>
        <v>0</v>
      </c>
      <c r="H4" s="234" t="s">
        <v>771</v>
      </c>
    </row>
    <row r="5" spans="1:8" ht="36" customHeight="1">
      <c r="A5" s="230"/>
      <c r="B5" s="231"/>
      <c r="C5" s="304" t="s">
        <v>1103</v>
      </c>
      <c r="D5" s="305"/>
      <c r="E5" s="306"/>
      <c r="F5" s="307"/>
      <c r="G5" s="308"/>
      <c r="H5" s="234"/>
    </row>
    <row r="6" spans="1:8" ht="38.25" customHeight="1">
      <c r="A6" s="230"/>
      <c r="B6" s="231"/>
      <c r="C6" s="304" t="s">
        <v>1082</v>
      </c>
      <c r="D6" s="305"/>
      <c r="E6" s="306"/>
      <c r="F6" s="307"/>
      <c r="G6" s="308"/>
      <c r="H6" s="234"/>
    </row>
    <row r="7" spans="1:8" ht="24.75" customHeight="1">
      <c r="A7" s="230"/>
      <c r="B7" s="231"/>
      <c r="C7" s="304" t="s">
        <v>1083</v>
      </c>
      <c r="D7" s="305"/>
      <c r="E7" s="306"/>
      <c r="F7" s="307"/>
      <c r="G7" s="308"/>
      <c r="H7" s="234"/>
    </row>
    <row r="8" spans="1:8" ht="15.75" customHeight="1">
      <c r="A8" s="230"/>
      <c r="B8" s="231"/>
      <c r="C8" s="304" t="s">
        <v>1130</v>
      </c>
      <c r="D8" s="305"/>
      <c r="E8" s="306"/>
      <c r="F8" s="307"/>
      <c r="G8" s="308"/>
      <c r="H8" s="234"/>
    </row>
    <row r="9" spans="1:8" ht="26.25" customHeight="1">
      <c r="A9" s="230">
        <v>2</v>
      </c>
      <c r="B9" s="231">
        <v>1</v>
      </c>
      <c r="C9" s="175" t="s">
        <v>1135</v>
      </c>
      <c r="D9" s="322" t="s">
        <v>114</v>
      </c>
      <c r="E9" s="232">
        <v>84</v>
      </c>
      <c r="F9" s="233"/>
      <c r="G9" s="232">
        <f>ROUND(E9*F9,2)</f>
        <v>0</v>
      </c>
      <c r="H9" s="234" t="s">
        <v>771</v>
      </c>
    </row>
    <row r="10" spans="1:8" ht="15.75" customHeight="1">
      <c r="A10" s="230"/>
      <c r="B10" s="231"/>
      <c r="C10" s="304" t="s">
        <v>1136</v>
      </c>
      <c r="D10" s="305"/>
      <c r="E10" s="306"/>
      <c r="F10" s="307"/>
      <c r="G10" s="308"/>
      <c r="H10" s="234"/>
    </row>
    <row r="11" spans="1:8">
      <c r="A11" s="223" t="s">
        <v>110</v>
      </c>
      <c r="B11" s="224" t="s">
        <v>95</v>
      </c>
      <c r="C11" s="225" t="s">
        <v>27</v>
      </c>
      <c r="D11" s="321"/>
      <c r="E11" s="226"/>
      <c r="F11" s="235">
        <f>SUM(G12:G31)</f>
        <v>0</v>
      </c>
      <c r="G11" s="236"/>
      <c r="H11" s="229"/>
    </row>
    <row r="12" spans="1:8">
      <c r="A12" s="230">
        <v>3</v>
      </c>
      <c r="B12" s="231" t="s">
        <v>1084</v>
      </c>
      <c r="C12" s="175" t="s">
        <v>1085</v>
      </c>
      <c r="D12" s="162" t="s">
        <v>1080</v>
      </c>
      <c r="E12" s="232">
        <v>1</v>
      </c>
      <c r="F12" s="233"/>
      <c r="G12" s="232">
        <f>ROUND(E12*F12,2)</f>
        <v>0</v>
      </c>
      <c r="H12" s="234" t="s">
        <v>771</v>
      </c>
    </row>
    <row r="13" spans="1:8" ht="27" customHeight="1">
      <c r="A13" s="230"/>
      <c r="B13" s="231"/>
      <c r="C13" s="304" t="s">
        <v>1086</v>
      </c>
      <c r="D13" s="305"/>
      <c r="E13" s="306"/>
      <c r="F13" s="307"/>
      <c r="G13" s="308"/>
      <c r="H13" s="234"/>
    </row>
    <row r="14" spans="1:8" ht="22.5">
      <c r="A14" s="230">
        <v>4</v>
      </c>
      <c r="B14" s="231">
        <v>1</v>
      </c>
      <c r="C14" s="175" t="s">
        <v>1087</v>
      </c>
      <c r="D14" s="162" t="s">
        <v>1080</v>
      </c>
      <c r="E14" s="232">
        <v>1</v>
      </c>
      <c r="F14" s="233"/>
      <c r="G14" s="232">
        <f>ROUND(E14*F14,2)</f>
        <v>0</v>
      </c>
      <c r="H14" s="234" t="s">
        <v>1088</v>
      </c>
    </row>
    <row r="15" spans="1:8">
      <c r="A15" s="230">
        <v>5</v>
      </c>
      <c r="B15" s="231" t="s">
        <v>1089</v>
      </c>
      <c r="C15" s="175" t="s">
        <v>1090</v>
      </c>
      <c r="D15" s="162" t="s">
        <v>1080</v>
      </c>
      <c r="E15" s="232">
        <v>1</v>
      </c>
      <c r="F15" s="233"/>
      <c r="G15" s="232">
        <f>ROUND(E15*F15,2)</f>
        <v>0</v>
      </c>
      <c r="H15" s="234" t="s">
        <v>771</v>
      </c>
    </row>
    <row r="16" spans="1:8" ht="45" customHeight="1">
      <c r="A16" s="230"/>
      <c r="B16" s="231"/>
      <c r="C16" s="304" t="s">
        <v>1102</v>
      </c>
      <c r="D16" s="305"/>
      <c r="E16" s="306"/>
      <c r="F16" s="307"/>
      <c r="G16" s="308"/>
      <c r="H16" s="234"/>
    </row>
    <row r="17" spans="1:8">
      <c r="A17" s="230">
        <v>6</v>
      </c>
      <c r="B17" s="231">
        <v>3</v>
      </c>
      <c r="C17" s="175" t="s">
        <v>1091</v>
      </c>
      <c r="D17" s="162" t="s">
        <v>1080</v>
      </c>
      <c r="E17" s="232">
        <v>1</v>
      </c>
      <c r="F17" s="233"/>
      <c r="G17" s="232">
        <f t="shared" ref="G17:G31" si="0">ROUND(E17*F17,2)</f>
        <v>0</v>
      </c>
      <c r="H17" s="234" t="s">
        <v>1088</v>
      </c>
    </row>
    <row r="18" spans="1:8">
      <c r="A18" s="230">
        <v>7</v>
      </c>
      <c r="B18" s="231">
        <v>4</v>
      </c>
      <c r="C18" s="175" t="s">
        <v>1138</v>
      </c>
      <c r="D18" s="162" t="s">
        <v>1080</v>
      </c>
      <c r="E18" s="232">
        <v>1</v>
      </c>
      <c r="F18" s="233"/>
      <c r="G18" s="232">
        <f t="shared" ref="G18" si="1">ROUND(E18*F18,2)</f>
        <v>0</v>
      </c>
      <c r="H18" s="234" t="s">
        <v>1088</v>
      </c>
    </row>
    <row r="19" spans="1:8">
      <c r="A19" s="230">
        <v>8</v>
      </c>
      <c r="B19" s="231">
        <v>5</v>
      </c>
      <c r="C19" s="175" t="s">
        <v>1142</v>
      </c>
      <c r="D19" s="162" t="s">
        <v>1080</v>
      </c>
      <c r="E19" s="232">
        <v>1</v>
      </c>
      <c r="F19" s="233"/>
      <c r="G19" s="232">
        <f t="shared" ref="G19" si="2">ROUND(E19*F19,2)</f>
        <v>0</v>
      </c>
      <c r="H19" s="234" t="s">
        <v>1088</v>
      </c>
    </row>
    <row r="20" spans="1:8">
      <c r="A20" s="230">
        <v>9</v>
      </c>
      <c r="B20" s="231">
        <v>6</v>
      </c>
      <c r="C20" s="175" t="s">
        <v>1092</v>
      </c>
      <c r="D20" s="162" t="s">
        <v>1080</v>
      </c>
      <c r="E20" s="232">
        <v>1</v>
      </c>
      <c r="F20" s="233"/>
      <c r="G20" s="232">
        <f t="shared" si="0"/>
        <v>0</v>
      </c>
      <c r="H20" s="234" t="s">
        <v>1088</v>
      </c>
    </row>
    <row r="21" spans="1:8" ht="22.5">
      <c r="A21" s="230">
        <v>10</v>
      </c>
      <c r="B21" s="231">
        <v>7</v>
      </c>
      <c r="C21" s="175" t="s">
        <v>1093</v>
      </c>
      <c r="D21" s="162" t="s">
        <v>1080</v>
      </c>
      <c r="E21" s="232">
        <v>1</v>
      </c>
      <c r="F21" s="233"/>
      <c r="G21" s="232">
        <f t="shared" si="0"/>
        <v>0</v>
      </c>
      <c r="H21" s="234" t="s">
        <v>1088</v>
      </c>
    </row>
    <row r="22" spans="1:8">
      <c r="A22" s="230">
        <v>11</v>
      </c>
      <c r="B22" s="231">
        <v>8</v>
      </c>
      <c r="C22" s="175" t="s">
        <v>1094</v>
      </c>
      <c r="D22" s="162" t="s">
        <v>1080</v>
      </c>
      <c r="E22" s="232">
        <v>1</v>
      </c>
      <c r="F22" s="233"/>
      <c r="G22" s="232">
        <f t="shared" si="0"/>
        <v>0</v>
      </c>
      <c r="H22" s="234" t="s">
        <v>1088</v>
      </c>
    </row>
    <row r="23" spans="1:8" ht="33.75">
      <c r="A23" s="230">
        <v>12</v>
      </c>
      <c r="B23" s="231">
        <v>9</v>
      </c>
      <c r="C23" s="175" t="s">
        <v>1143</v>
      </c>
      <c r="D23" s="162" t="s">
        <v>339</v>
      </c>
      <c r="E23" s="232">
        <v>395</v>
      </c>
      <c r="F23" s="233"/>
      <c r="G23" s="232">
        <f t="shared" si="0"/>
        <v>0</v>
      </c>
      <c r="H23" s="234" t="s">
        <v>1088</v>
      </c>
    </row>
    <row r="24" spans="1:8" ht="22.5">
      <c r="A24" s="230">
        <v>13</v>
      </c>
      <c r="B24" s="231">
        <v>10</v>
      </c>
      <c r="C24" s="175" t="s">
        <v>1144</v>
      </c>
      <c r="D24" s="162" t="s">
        <v>114</v>
      </c>
      <c r="E24" s="232">
        <v>45</v>
      </c>
      <c r="F24" s="233"/>
      <c r="G24" s="232">
        <f t="shared" ref="G24:G26" si="3">ROUND(E24*F24,2)</f>
        <v>0</v>
      </c>
      <c r="H24" s="234" t="s">
        <v>1088</v>
      </c>
    </row>
    <row r="25" spans="1:8">
      <c r="A25" s="230"/>
      <c r="B25" s="231"/>
      <c r="C25" s="304" t="s">
        <v>1146</v>
      </c>
      <c r="D25" s="305"/>
      <c r="E25" s="306"/>
      <c r="F25" s="307"/>
      <c r="G25" s="308"/>
      <c r="H25" s="234"/>
    </row>
    <row r="26" spans="1:8" ht="22.5">
      <c r="A26" s="230">
        <v>14</v>
      </c>
      <c r="B26" s="231">
        <v>11</v>
      </c>
      <c r="C26" s="175" t="s">
        <v>1145</v>
      </c>
      <c r="D26" s="162" t="s">
        <v>114</v>
      </c>
      <c r="E26" s="232">
        <v>100</v>
      </c>
      <c r="F26" s="233"/>
      <c r="G26" s="232">
        <f t="shared" si="3"/>
        <v>0</v>
      </c>
      <c r="H26" s="234" t="s">
        <v>1088</v>
      </c>
    </row>
    <row r="27" spans="1:8">
      <c r="A27" s="230"/>
      <c r="B27" s="231"/>
      <c r="C27" s="304" t="s">
        <v>1147</v>
      </c>
      <c r="D27" s="305"/>
      <c r="E27" s="306"/>
      <c r="F27" s="307"/>
      <c r="G27" s="308"/>
      <c r="H27" s="234"/>
    </row>
    <row r="28" spans="1:8" ht="22.5">
      <c r="A28" s="230">
        <v>15</v>
      </c>
      <c r="B28" s="231">
        <v>12</v>
      </c>
      <c r="C28" s="175" t="s">
        <v>1095</v>
      </c>
      <c r="D28" s="162" t="s">
        <v>1080</v>
      </c>
      <c r="E28" s="232">
        <v>1</v>
      </c>
      <c r="F28" s="233"/>
      <c r="G28" s="232">
        <f t="shared" si="0"/>
        <v>0</v>
      </c>
      <c r="H28" s="234" t="s">
        <v>1088</v>
      </c>
    </row>
    <row r="29" spans="1:8" ht="22.5">
      <c r="A29" s="230">
        <v>16</v>
      </c>
      <c r="B29" s="231">
        <v>13</v>
      </c>
      <c r="C29" s="175" t="s">
        <v>1114</v>
      </c>
      <c r="D29" s="162" t="s">
        <v>1080</v>
      </c>
      <c r="E29" s="232">
        <v>1</v>
      </c>
      <c r="F29" s="233"/>
      <c r="G29" s="232">
        <f t="shared" si="0"/>
        <v>0</v>
      </c>
      <c r="H29" s="234" t="s">
        <v>1088</v>
      </c>
    </row>
    <row r="30" spans="1:8">
      <c r="A30" s="230">
        <v>17</v>
      </c>
      <c r="B30" s="231">
        <v>14</v>
      </c>
      <c r="C30" s="175" t="s">
        <v>1096</v>
      </c>
      <c r="D30" s="162" t="s">
        <v>1080</v>
      </c>
      <c r="E30" s="232">
        <v>1</v>
      </c>
      <c r="F30" s="233"/>
      <c r="G30" s="232">
        <f t="shared" si="0"/>
        <v>0</v>
      </c>
      <c r="H30" s="234" t="s">
        <v>1088</v>
      </c>
    </row>
    <row r="31" spans="1:8" ht="13.5" thickBot="1">
      <c r="A31" s="237">
        <v>18</v>
      </c>
      <c r="B31" s="238">
        <v>15</v>
      </c>
      <c r="C31" s="239" t="s">
        <v>1097</v>
      </c>
      <c r="D31" s="323" t="s">
        <v>1080</v>
      </c>
      <c r="E31" s="240">
        <v>1</v>
      </c>
      <c r="F31" s="241"/>
      <c r="G31" s="240">
        <f t="shared" si="0"/>
        <v>0</v>
      </c>
      <c r="H31" s="242" t="s">
        <v>1088</v>
      </c>
    </row>
    <row r="32" spans="1:8" ht="13.5" thickBot="1"/>
    <row r="33" spans="3:6" ht="15.75" thickBot="1">
      <c r="C33" s="245" t="s">
        <v>1098</v>
      </c>
      <c r="D33" s="324"/>
      <c r="E33" s="246"/>
      <c r="F33" s="247">
        <f>F11+F3</f>
        <v>0</v>
      </c>
    </row>
  </sheetData>
  <sheetProtection password="CCE1" sheet="1" objects="1" scenarios="1"/>
  <protectedRanges>
    <protectedRange sqref="F4 F9 F12 F14:F15 F17:F24 F26 F28:F31" name="Oblast1"/>
  </protectedRanges>
  <mergeCells count="10">
    <mergeCell ref="C25:G25"/>
    <mergeCell ref="C27:G27"/>
    <mergeCell ref="C13:G13"/>
    <mergeCell ref="C16:G16"/>
    <mergeCell ref="C2:G2"/>
    <mergeCell ref="C5:G5"/>
    <mergeCell ref="C6:G6"/>
    <mergeCell ref="C7:G7"/>
    <mergeCell ref="C8:G8"/>
    <mergeCell ref="C10:G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W1000"/>
  <sheetViews>
    <sheetView showZeros="0" view="pageBreakPreview" zoomScale="60" zoomScaleNormal="100" workbookViewId="0">
      <pane ySplit="7" topLeftCell="A8" activePane="bottomLeft" state="frozen"/>
      <selection pane="bottomLeft" activeCell="AE40" sqref="AE40"/>
    </sheetView>
  </sheetViews>
  <sheetFormatPr defaultRowHeight="12.75" outlineLevelRow="1"/>
  <cols>
    <col min="1" max="1" width="4.28515625" style="149" customWidth="1"/>
    <col min="2" max="2" width="14.42578125" style="150" customWidth="1"/>
    <col min="3" max="3" width="55.7109375" style="150" customWidth="1"/>
    <col min="4" max="4" width="4.5703125" style="159" customWidth="1"/>
    <col min="5" max="5" width="10.5703125" style="152" customWidth="1"/>
    <col min="6" max="6" width="9.85546875" customWidth="1"/>
    <col min="7" max="7" width="12.7109375" customWidth="1"/>
    <col min="8" max="8" width="9.7109375" style="159" customWidth="1"/>
    <col min="9" max="9" width="9.7109375" customWidth="1"/>
    <col min="10" max="11" width="9.7109375" style="159" customWidth="1"/>
    <col min="18" max="28" width="0" hidden="1" customWidth="1"/>
  </cols>
  <sheetData>
    <row r="1" spans="1:49" ht="15.75" customHeight="1">
      <c r="A1" s="313" t="s">
        <v>1148</v>
      </c>
      <c r="B1" s="313"/>
      <c r="C1" s="313"/>
      <c r="D1" s="313"/>
      <c r="E1" s="313"/>
      <c r="F1" s="313"/>
      <c r="G1" s="313"/>
      <c r="I1" s="159"/>
      <c r="T1" t="s">
        <v>97</v>
      </c>
    </row>
    <row r="2" spans="1:49" ht="24.95" customHeight="1">
      <c r="A2" s="199" t="s">
        <v>96</v>
      </c>
      <c r="B2" s="200"/>
      <c r="C2" s="314" t="s">
        <v>1101</v>
      </c>
      <c r="D2" s="315"/>
      <c r="E2" s="315"/>
      <c r="F2" s="315"/>
      <c r="G2" s="316"/>
      <c r="I2" s="159"/>
      <c r="T2" t="s">
        <v>98</v>
      </c>
    </row>
    <row r="3" spans="1:49" ht="24.95" customHeight="1">
      <c r="A3" s="201" t="s">
        <v>7</v>
      </c>
      <c r="B3" s="202"/>
      <c r="C3" s="317" t="s">
        <v>765</v>
      </c>
      <c r="D3" s="318"/>
      <c r="E3" s="318"/>
      <c r="F3" s="318"/>
      <c r="G3" s="319"/>
      <c r="I3" s="159"/>
      <c r="T3" t="s">
        <v>99</v>
      </c>
    </row>
    <row r="4" spans="1:49" ht="24.95" customHeight="1">
      <c r="A4" s="201" t="s">
        <v>8</v>
      </c>
      <c r="B4" s="202"/>
      <c r="C4" s="317" t="s">
        <v>1149</v>
      </c>
      <c r="D4" s="318"/>
      <c r="E4" s="318"/>
      <c r="F4" s="318"/>
      <c r="G4" s="319"/>
      <c r="I4" s="159"/>
      <c r="T4" t="s">
        <v>100</v>
      </c>
    </row>
    <row r="5" spans="1:49">
      <c r="A5" s="203" t="s">
        <v>101</v>
      </c>
      <c r="B5" s="204"/>
      <c r="C5" s="204"/>
      <c r="D5" s="165"/>
      <c r="E5" s="166"/>
      <c r="F5" s="138"/>
      <c r="G5" s="139"/>
      <c r="I5" s="159"/>
      <c r="T5" t="s">
        <v>102</v>
      </c>
    </row>
    <row r="7" spans="1:49" ht="25.5">
      <c r="A7" s="193" t="s">
        <v>103</v>
      </c>
      <c r="B7" s="194" t="s">
        <v>104</v>
      </c>
      <c r="C7" s="194" t="s">
        <v>105</v>
      </c>
      <c r="D7" s="187" t="s">
        <v>106</v>
      </c>
      <c r="E7" s="182" t="s">
        <v>107</v>
      </c>
      <c r="F7" s="140" t="s">
        <v>108</v>
      </c>
      <c r="G7" s="144" t="s">
        <v>28</v>
      </c>
      <c r="H7" s="160" t="s">
        <v>109</v>
      </c>
      <c r="I7" s="248" t="s">
        <v>762</v>
      </c>
      <c r="J7" s="167" t="s">
        <v>763</v>
      </c>
      <c r="K7" s="167" t="s">
        <v>764</v>
      </c>
    </row>
    <row r="8" spans="1:49">
      <c r="A8" s="155" t="s">
        <v>110</v>
      </c>
      <c r="B8" s="156" t="s">
        <v>46</v>
      </c>
      <c r="C8" s="157" t="s">
        <v>47</v>
      </c>
      <c r="D8" s="198"/>
      <c r="E8" s="158"/>
      <c r="F8" s="145"/>
      <c r="G8" s="145">
        <f>SUMIF(T9:T14,"&lt;&gt;NOR",G9:G14)</f>
        <v>0</v>
      </c>
      <c r="H8" s="161"/>
      <c r="I8" s="158">
        <f>G8</f>
        <v>0</v>
      </c>
      <c r="J8" s="161"/>
      <c r="K8" s="161"/>
      <c r="T8" t="s">
        <v>111</v>
      </c>
    </row>
    <row r="9" spans="1:49" ht="22.5" outlineLevel="1">
      <c r="A9" s="168">
        <v>1</v>
      </c>
      <c r="B9" s="170" t="s">
        <v>112</v>
      </c>
      <c r="C9" s="175" t="s">
        <v>113</v>
      </c>
      <c r="D9" s="188" t="s">
        <v>114</v>
      </c>
      <c r="E9" s="153">
        <v>133</v>
      </c>
      <c r="F9" s="210"/>
      <c r="G9" s="142">
        <f>ROUND(E9*F9,2)</f>
        <v>0</v>
      </c>
      <c r="H9" s="162" t="s">
        <v>770</v>
      </c>
      <c r="I9" s="210">
        <f t="shared" ref="I9:I72" si="0">G9</f>
        <v>0</v>
      </c>
      <c r="J9" s="162"/>
      <c r="K9" s="162"/>
      <c r="L9" s="141"/>
      <c r="M9" s="141"/>
      <c r="N9" s="141"/>
      <c r="O9" s="141"/>
      <c r="P9" s="141"/>
      <c r="Q9" s="141"/>
      <c r="R9" s="141"/>
      <c r="S9" s="141"/>
      <c r="T9" s="141" t="s">
        <v>115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</row>
    <row r="10" spans="1:49" outlineLevel="1">
      <c r="A10" s="168"/>
      <c r="B10" s="170"/>
      <c r="C10" s="177" t="s">
        <v>116</v>
      </c>
      <c r="D10" s="190"/>
      <c r="E10" s="183">
        <v>133</v>
      </c>
      <c r="F10" s="210"/>
      <c r="G10" s="142"/>
      <c r="H10" s="162"/>
      <c r="I10" s="210">
        <f t="shared" si="0"/>
        <v>0</v>
      </c>
      <c r="J10" s="162"/>
      <c r="K10" s="162"/>
      <c r="L10" s="141"/>
      <c r="M10" s="141"/>
      <c r="N10" s="141"/>
      <c r="O10" s="141"/>
      <c r="P10" s="141"/>
      <c r="Q10" s="141"/>
      <c r="R10" s="141"/>
      <c r="S10" s="141"/>
      <c r="T10" s="141" t="s">
        <v>117</v>
      </c>
      <c r="U10" s="141">
        <v>0</v>
      </c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</row>
    <row r="11" spans="1:49" outlineLevel="1">
      <c r="A11" s="168">
        <v>2</v>
      </c>
      <c r="B11" s="170" t="s">
        <v>118</v>
      </c>
      <c r="C11" s="175" t="s">
        <v>119</v>
      </c>
      <c r="D11" s="188" t="s">
        <v>120</v>
      </c>
      <c r="E11" s="153">
        <v>1</v>
      </c>
      <c r="F11" s="210"/>
      <c r="G11" s="142">
        <f>ROUND(E11*F11,2)</f>
        <v>0</v>
      </c>
      <c r="H11" s="162" t="s">
        <v>770</v>
      </c>
      <c r="I11" s="210">
        <f t="shared" si="0"/>
        <v>0</v>
      </c>
      <c r="J11" s="162"/>
      <c r="K11" s="162"/>
      <c r="L11" s="141"/>
      <c r="M11" s="141"/>
      <c r="N11" s="141"/>
      <c r="O11" s="141"/>
      <c r="P11" s="141"/>
      <c r="Q11" s="141"/>
      <c r="R11" s="141"/>
      <c r="S11" s="141"/>
      <c r="T11" s="141" t="s">
        <v>115</v>
      </c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</row>
    <row r="12" spans="1:49" outlineLevel="1">
      <c r="A12" s="168"/>
      <c r="B12" s="170"/>
      <c r="C12" s="177" t="s">
        <v>121</v>
      </c>
      <c r="D12" s="190"/>
      <c r="E12" s="183">
        <v>1</v>
      </c>
      <c r="F12" s="210"/>
      <c r="G12" s="142"/>
      <c r="H12" s="162"/>
      <c r="I12" s="210">
        <f t="shared" si="0"/>
        <v>0</v>
      </c>
      <c r="J12" s="162"/>
      <c r="K12" s="162"/>
      <c r="L12" s="141"/>
      <c r="M12" s="141"/>
      <c r="N12" s="141"/>
      <c r="O12" s="141"/>
      <c r="P12" s="141"/>
      <c r="Q12" s="141"/>
      <c r="R12" s="141"/>
      <c r="S12" s="141"/>
      <c r="T12" s="141" t="s">
        <v>117</v>
      </c>
      <c r="U12" s="141">
        <v>0</v>
      </c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</row>
    <row r="13" spans="1:49" outlineLevel="1">
      <c r="A13" s="168">
        <v>3</v>
      </c>
      <c r="B13" s="170" t="s">
        <v>122</v>
      </c>
      <c r="C13" s="175" t="s">
        <v>123</v>
      </c>
      <c r="D13" s="188" t="s">
        <v>120</v>
      </c>
      <c r="E13" s="153">
        <v>5</v>
      </c>
      <c r="F13" s="210"/>
      <c r="G13" s="142">
        <f>ROUND(E13*F13,2)</f>
        <v>0</v>
      </c>
      <c r="H13" s="162" t="s">
        <v>770</v>
      </c>
      <c r="I13" s="210">
        <f t="shared" si="0"/>
        <v>0</v>
      </c>
      <c r="J13" s="162"/>
      <c r="K13" s="162"/>
      <c r="L13" s="141"/>
      <c r="M13" s="141"/>
      <c r="N13" s="141"/>
      <c r="O13" s="141"/>
      <c r="P13" s="141"/>
      <c r="Q13" s="141"/>
      <c r="R13" s="141"/>
      <c r="S13" s="141"/>
      <c r="T13" s="141" t="s">
        <v>115</v>
      </c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</row>
    <row r="14" spans="1:49" outlineLevel="1">
      <c r="A14" s="168"/>
      <c r="B14" s="170"/>
      <c r="C14" s="177" t="s">
        <v>124</v>
      </c>
      <c r="D14" s="190"/>
      <c r="E14" s="183">
        <v>5</v>
      </c>
      <c r="F14" s="210"/>
      <c r="G14" s="142"/>
      <c r="H14" s="162"/>
      <c r="I14" s="210">
        <f t="shared" si="0"/>
        <v>0</v>
      </c>
      <c r="J14" s="162"/>
      <c r="K14" s="162"/>
      <c r="L14" s="141"/>
      <c r="M14" s="141"/>
      <c r="N14" s="141"/>
      <c r="O14" s="141"/>
      <c r="P14" s="141"/>
      <c r="Q14" s="141"/>
      <c r="R14" s="141"/>
      <c r="S14" s="141"/>
      <c r="T14" s="141" t="s">
        <v>117</v>
      </c>
      <c r="U14" s="141">
        <v>0</v>
      </c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</row>
    <row r="15" spans="1:49">
      <c r="A15" s="169" t="s">
        <v>110</v>
      </c>
      <c r="B15" s="171" t="s">
        <v>48</v>
      </c>
      <c r="C15" s="176" t="s">
        <v>49</v>
      </c>
      <c r="D15" s="189"/>
      <c r="E15" s="154"/>
      <c r="F15" s="211"/>
      <c r="G15" s="143">
        <f>SUMIF(T16:T18,"&lt;&gt;NOR",G16:G18)</f>
        <v>0</v>
      </c>
      <c r="H15" s="163"/>
      <c r="I15" s="211">
        <f t="shared" si="0"/>
        <v>0</v>
      </c>
      <c r="J15" s="163"/>
      <c r="K15" s="163"/>
      <c r="T15" t="s">
        <v>111</v>
      </c>
    </row>
    <row r="16" spans="1:49" outlineLevel="1">
      <c r="A16" s="168">
        <v>4</v>
      </c>
      <c r="B16" s="170" t="s">
        <v>125</v>
      </c>
      <c r="C16" s="175" t="s">
        <v>126</v>
      </c>
      <c r="D16" s="188" t="s">
        <v>127</v>
      </c>
      <c r="E16" s="153">
        <v>16.47</v>
      </c>
      <c r="F16" s="210"/>
      <c r="G16" s="142">
        <f>ROUND(E16*F16,2)</f>
        <v>0</v>
      </c>
      <c r="H16" s="162" t="s">
        <v>772</v>
      </c>
      <c r="I16" s="210">
        <f t="shared" si="0"/>
        <v>0</v>
      </c>
      <c r="J16" s="162"/>
      <c r="K16" s="162"/>
      <c r="L16" s="141"/>
      <c r="M16" s="141"/>
      <c r="N16" s="141"/>
      <c r="O16" s="141"/>
      <c r="P16" s="141"/>
      <c r="Q16" s="141"/>
      <c r="R16" s="141"/>
      <c r="S16" s="141"/>
      <c r="T16" s="141" t="s">
        <v>115</v>
      </c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</row>
    <row r="17" spans="1:49" outlineLevel="1">
      <c r="A17" s="168"/>
      <c r="B17" s="170"/>
      <c r="C17" s="177" t="s">
        <v>128</v>
      </c>
      <c r="D17" s="190"/>
      <c r="E17" s="183"/>
      <c r="F17" s="210"/>
      <c r="G17" s="142"/>
      <c r="H17" s="162">
        <v>0</v>
      </c>
      <c r="I17" s="210">
        <f t="shared" si="0"/>
        <v>0</v>
      </c>
      <c r="J17" s="162"/>
      <c r="K17" s="162"/>
      <c r="L17" s="141"/>
      <c r="M17" s="141"/>
      <c r="N17" s="141"/>
      <c r="O17" s="141"/>
      <c r="P17" s="141"/>
      <c r="Q17" s="141"/>
      <c r="R17" s="141"/>
      <c r="S17" s="141"/>
      <c r="T17" s="141" t="s">
        <v>117</v>
      </c>
      <c r="U17" s="141">
        <v>0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</row>
    <row r="18" spans="1:49" outlineLevel="1">
      <c r="A18" s="168"/>
      <c r="B18" s="170"/>
      <c r="C18" s="177" t="s">
        <v>129</v>
      </c>
      <c r="D18" s="190"/>
      <c r="E18" s="183">
        <v>16.47</v>
      </c>
      <c r="F18" s="210"/>
      <c r="G18" s="142"/>
      <c r="H18" s="162">
        <v>0</v>
      </c>
      <c r="I18" s="210">
        <f t="shared" si="0"/>
        <v>0</v>
      </c>
      <c r="J18" s="162"/>
      <c r="K18" s="162"/>
      <c r="L18" s="141"/>
      <c r="M18" s="141"/>
      <c r="N18" s="141"/>
      <c r="O18" s="141"/>
      <c r="P18" s="141"/>
      <c r="Q18" s="141"/>
      <c r="R18" s="141"/>
      <c r="S18" s="141"/>
      <c r="T18" s="141" t="s">
        <v>117</v>
      </c>
      <c r="U18" s="141">
        <v>0</v>
      </c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</row>
    <row r="19" spans="1:49">
      <c r="A19" s="169" t="s">
        <v>110</v>
      </c>
      <c r="B19" s="171" t="s">
        <v>50</v>
      </c>
      <c r="C19" s="176" t="s">
        <v>51</v>
      </c>
      <c r="D19" s="189"/>
      <c r="E19" s="154"/>
      <c r="F19" s="211"/>
      <c r="G19" s="143">
        <f>SUMIF(T20:T23,"&lt;&gt;NOR",G20:G23)</f>
        <v>0</v>
      </c>
      <c r="H19" s="163"/>
      <c r="I19" s="211">
        <f t="shared" si="0"/>
        <v>0</v>
      </c>
      <c r="J19" s="163"/>
      <c r="K19" s="163"/>
      <c r="L19" s="141"/>
      <c r="T19" t="s">
        <v>111</v>
      </c>
    </row>
    <row r="20" spans="1:49" outlineLevel="1">
      <c r="A20" s="168">
        <v>5</v>
      </c>
      <c r="B20" s="170" t="s">
        <v>130</v>
      </c>
      <c r="C20" s="175" t="s">
        <v>131</v>
      </c>
      <c r="D20" s="188" t="s">
        <v>114</v>
      </c>
      <c r="E20" s="153">
        <v>196.5</v>
      </c>
      <c r="F20" s="210"/>
      <c r="G20" s="142">
        <f>ROUND(E20*F20,2)</f>
        <v>0</v>
      </c>
      <c r="H20" s="162" t="s">
        <v>772</v>
      </c>
      <c r="I20" s="210">
        <f t="shared" si="0"/>
        <v>0</v>
      </c>
      <c r="J20" s="162"/>
      <c r="K20" s="162"/>
      <c r="L20" s="141"/>
      <c r="M20" s="141"/>
      <c r="N20" s="141"/>
      <c r="O20" s="141"/>
      <c r="P20" s="141"/>
      <c r="Q20" s="141"/>
      <c r="R20" s="141"/>
      <c r="S20" s="141"/>
      <c r="T20" s="141" t="s">
        <v>115</v>
      </c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</row>
    <row r="21" spans="1:49" outlineLevel="1">
      <c r="A21" s="168"/>
      <c r="B21" s="170"/>
      <c r="C21" s="177" t="s">
        <v>132</v>
      </c>
      <c r="D21" s="190"/>
      <c r="E21" s="183">
        <v>196.5</v>
      </c>
      <c r="F21" s="210"/>
      <c r="G21" s="142"/>
      <c r="H21" s="162">
        <v>0</v>
      </c>
      <c r="I21" s="210">
        <f t="shared" si="0"/>
        <v>0</v>
      </c>
      <c r="J21" s="162"/>
      <c r="K21" s="162"/>
      <c r="L21" s="141"/>
      <c r="M21" s="141"/>
      <c r="N21" s="141"/>
      <c r="O21" s="141"/>
      <c r="P21" s="141"/>
      <c r="Q21" s="141"/>
      <c r="R21" s="141"/>
      <c r="S21" s="141"/>
      <c r="T21" s="141" t="s">
        <v>117</v>
      </c>
      <c r="U21" s="141">
        <v>0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</row>
    <row r="22" spans="1:49" ht="22.5" outlineLevel="1">
      <c r="A22" s="168">
        <v>6</v>
      </c>
      <c r="B22" s="170" t="s">
        <v>133</v>
      </c>
      <c r="C22" s="175" t="s">
        <v>134</v>
      </c>
      <c r="D22" s="188" t="s">
        <v>114</v>
      </c>
      <c r="E22" s="153">
        <v>44.42</v>
      </c>
      <c r="F22" s="210"/>
      <c r="G22" s="142">
        <f>ROUND(E22*F22,2)</f>
        <v>0</v>
      </c>
      <c r="H22" s="162" t="s">
        <v>770</v>
      </c>
      <c r="I22" s="210">
        <f t="shared" si="0"/>
        <v>0</v>
      </c>
      <c r="J22" s="162"/>
      <c r="K22" s="162"/>
      <c r="L22" s="141"/>
      <c r="M22" s="141"/>
      <c r="N22" s="141"/>
      <c r="O22" s="141"/>
      <c r="P22" s="141"/>
      <c r="Q22" s="141"/>
      <c r="R22" s="141"/>
      <c r="S22" s="141"/>
      <c r="T22" s="141" t="s">
        <v>115</v>
      </c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</row>
    <row r="23" spans="1:49" outlineLevel="1">
      <c r="A23" s="168"/>
      <c r="B23" s="170"/>
      <c r="C23" s="177" t="s">
        <v>135</v>
      </c>
      <c r="D23" s="190"/>
      <c r="E23" s="183">
        <v>44.42</v>
      </c>
      <c r="F23" s="210"/>
      <c r="G23" s="142"/>
      <c r="H23" s="162">
        <v>0</v>
      </c>
      <c r="I23" s="210">
        <f t="shared" si="0"/>
        <v>0</v>
      </c>
      <c r="J23" s="162"/>
      <c r="K23" s="162"/>
      <c r="L23" s="141"/>
      <c r="M23" s="141"/>
      <c r="N23" s="141"/>
      <c r="O23" s="141"/>
      <c r="P23" s="141"/>
      <c r="Q23" s="141"/>
      <c r="R23" s="141"/>
      <c r="S23" s="141"/>
      <c r="T23" s="141" t="s">
        <v>117</v>
      </c>
      <c r="U23" s="141">
        <v>0</v>
      </c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</row>
    <row r="24" spans="1:49">
      <c r="A24" s="169" t="s">
        <v>110</v>
      </c>
      <c r="B24" s="171" t="s">
        <v>52</v>
      </c>
      <c r="C24" s="176" t="s">
        <v>53</v>
      </c>
      <c r="D24" s="189"/>
      <c r="E24" s="154"/>
      <c r="F24" s="211"/>
      <c r="G24" s="143">
        <f>SUMIF(T25:T28,"&lt;&gt;NOR",G25:G28)</f>
        <v>0</v>
      </c>
      <c r="H24" s="163"/>
      <c r="I24" s="211">
        <f t="shared" si="0"/>
        <v>0</v>
      </c>
      <c r="J24" s="163"/>
      <c r="K24" s="163"/>
      <c r="L24" s="141"/>
      <c r="T24" t="s">
        <v>111</v>
      </c>
    </row>
    <row r="25" spans="1:49" outlineLevel="1">
      <c r="A25" s="168">
        <v>7</v>
      </c>
      <c r="B25" s="170" t="s">
        <v>136</v>
      </c>
      <c r="C25" s="175" t="s">
        <v>137</v>
      </c>
      <c r="D25" s="188" t="s">
        <v>114</v>
      </c>
      <c r="E25" s="153">
        <v>498</v>
      </c>
      <c r="F25" s="210"/>
      <c r="G25" s="142">
        <f>ROUND(E25*F25,2)</f>
        <v>0</v>
      </c>
      <c r="H25" s="162" t="s">
        <v>772</v>
      </c>
      <c r="I25" s="210">
        <f t="shared" si="0"/>
        <v>0</v>
      </c>
      <c r="J25" s="162"/>
      <c r="K25" s="162"/>
      <c r="L25" s="141"/>
      <c r="M25" s="141"/>
      <c r="N25" s="141"/>
      <c r="O25" s="141"/>
      <c r="P25" s="141"/>
      <c r="Q25" s="141"/>
      <c r="R25" s="141"/>
      <c r="S25" s="141"/>
      <c r="T25" s="141" t="s">
        <v>115</v>
      </c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</row>
    <row r="26" spans="1:49" outlineLevel="1">
      <c r="A26" s="168"/>
      <c r="B26" s="170"/>
      <c r="C26" s="177" t="s">
        <v>138</v>
      </c>
      <c r="D26" s="190"/>
      <c r="E26" s="183">
        <v>498</v>
      </c>
      <c r="F26" s="210"/>
      <c r="G26" s="142"/>
      <c r="H26" s="162">
        <v>0</v>
      </c>
      <c r="I26" s="210">
        <f t="shared" si="0"/>
        <v>0</v>
      </c>
      <c r="J26" s="162"/>
      <c r="K26" s="162"/>
      <c r="L26" s="141"/>
      <c r="M26" s="141"/>
      <c r="N26" s="141"/>
      <c r="O26" s="141"/>
      <c r="P26" s="141"/>
      <c r="Q26" s="141"/>
      <c r="R26" s="141"/>
      <c r="S26" s="141"/>
      <c r="T26" s="141" t="s">
        <v>117</v>
      </c>
      <c r="U26" s="141">
        <v>0</v>
      </c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</row>
    <row r="27" spans="1:49" outlineLevel="1">
      <c r="A27" s="168">
        <v>8</v>
      </c>
      <c r="B27" s="170" t="s">
        <v>139</v>
      </c>
      <c r="C27" s="175" t="s">
        <v>140</v>
      </c>
      <c r="D27" s="188" t="s">
        <v>114</v>
      </c>
      <c r="E27" s="153">
        <v>498</v>
      </c>
      <c r="F27" s="210"/>
      <c r="G27" s="142">
        <f>ROUND(E27*F27,2)</f>
        <v>0</v>
      </c>
      <c r="H27" s="162" t="s">
        <v>772</v>
      </c>
      <c r="I27" s="210">
        <f t="shared" si="0"/>
        <v>0</v>
      </c>
      <c r="J27" s="162"/>
      <c r="K27" s="162"/>
      <c r="L27" s="141"/>
      <c r="M27" s="141"/>
      <c r="N27" s="141"/>
      <c r="O27" s="141"/>
      <c r="P27" s="141"/>
      <c r="Q27" s="141"/>
      <c r="R27" s="141"/>
      <c r="S27" s="141"/>
      <c r="T27" s="141" t="s">
        <v>115</v>
      </c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</row>
    <row r="28" spans="1:49" outlineLevel="1">
      <c r="A28" s="168"/>
      <c r="B28" s="170"/>
      <c r="C28" s="177" t="s">
        <v>138</v>
      </c>
      <c r="D28" s="190"/>
      <c r="E28" s="183">
        <v>498</v>
      </c>
      <c r="F28" s="210"/>
      <c r="G28" s="142"/>
      <c r="H28" s="162">
        <v>0</v>
      </c>
      <c r="I28" s="210">
        <f t="shared" si="0"/>
        <v>0</v>
      </c>
      <c r="J28" s="162"/>
      <c r="K28" s="162"/>
      <c r="L28" s="141"/>
      <c r="M28" s="141"/>
      <c r="N28" s="141"/>
      <c r="O28" s="141"/>
      <c r="P28" s="141"/>
      <c r="Q28" s="141"/>
      <c r="R28" s="141"/>
      <c r="S28" s="141"/>
      <c r="T28" s="141" t="s">
        <v>117</v>
      </c>
      <c r="U28" s="141">
        <v>0</v>
      </c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</row>
    <row r="29" spans="1:49">
      <c r="A29" s="169" t="s">
        <v>110</v>
      </c>
      <c r="B29" s="171" t="s">
        <v>54</v>
      </c>
      <c r="C29" s="176" t="s">
        <v>55</v>
      </c>
      <c r="D29" s="189"/>
      <c r="E29" s="154"/>
      <c r="F29" s="211"/>
      <c r="G29" s="143">
        <f>SUMIF(T30:T48,"&lt;&gt;NOR",G30:G48)</f>
        <v>0</v>
      </c>
      <c r="H29" s="163"/>
      <c r="I29" s="211">
        <f t="shared" si="0"/>
        <v>0</v>
      </c>
      <c r="J29" s="163"/>
      <c r="K29" s="163"/>
      <c r="L29" s="141"/>
      <c r="T29" t="s">
        <v>111</v>
      </c>
    </row>
    <row r="30" spans="1:49" outlineLevel="1">
      <c r="A30" s="168">
        <v>9</v>
      </c>
      <c r="B30" s="170" t="s">
        <v>141</v>
      </c>
      <c r="C30" s="175" t="s">
        <v>142</v>
      </c>
      <c r="D30" s="188" t="s">
        <v>120</v>
      </c>
      <c r="E30" s="153">
        <v>27</v>
      </c>
      <c r="F30" s="210"/>
      <c r="G30" s="142">
        <f>ROUND(E30*F30,2)</f>
        <v>0</v>
      </c>
      <c r="H30" s="162" t="s">
        <v>772</v>
      </c>
      <c r="I30" s="210">
        <f t="shared" si="0"/>
        <v>0</v>
      </c>
      <c r="J30" s="162"/>
      <c r="K30" s="162"/>
      <c r="L30" s="141"/>
      <c r="M30" s="141"/>
      <c r="N30" s="141"/>
      <c r="O30" s="141"/>
      <c r="P30" s="141"/>
      <c r="Q30" s="141"/>
      <c r="R30" s="141"/>
      <c r="S30" s="141"/>
      <c r="T30" s="141" t="s">
        <v>115</v>
      </c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</row>
    <row r="31" spans="1:49" outlineLevel="1">
      <c r="A31" s="168"/>
      <c r="B31" s="170"/>
      <c r="C31" s="177" t="s">
        <v>143</v>
      </c>
      <c r="D31" s="190"/>
      <c r="E31" s="183">
        <v>27</v>
      </c>
      <c r="F31" s="210"/>
      <c r="G31" s="142"/>
      <c r="H31" s="162">
        <v>0</v>
      </c>
      <c r="I31" s="210">
        <f t="shared" si="0"/>
        <v>0</v>
      </c>
      <c r="J31" s="162"/>
      <c r="K31" s="162"/>
      <c r="L31" s="141"/>
      <c r="M31" s="141"/>
      <c r="N31" s="141"/>
      <c r="O31" s="141"/>
      <c r="P31" s="141"/>
      <c r="Q31" s="141"/>
      <c r="R31" s="141"/>
      <c r="S31" s="141"/>
      <c r="T31" s="141" t="s">
        <v>117</v>
      </c>
      <c r="U31" s="141">
        <v>0</v>
      </c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</row>
    <row r="32" spans="1:49" ht="22.5" outlineLevel="1">
      <c r="A32" s="168">
        <v>10</v>
      </c>
      <c r="B32" s="170" t="s">
        <v>144</v>
      </c>
      <c r="C32" s="175" t="s">
        <v>145</v>
      </c>
      <c r="D32" s="188" t="s">
        <v>120</v>
      </c>
      <c r="E32" s="153">
        <v>11</v>
      </c>
      <c r="F32" s="210"/>
      <c r="G32" s="142">
        <f>ROUND(E32*F32,2)</f>
        <v>0</v>
      </c>
      <c r="H32" s="162" t="s">
        <v>772</v>
      </c>
      <c r="I32" s="210">
        <f t="shared" si="0"/>
        <v>0</v>
      </c>
      <c r="J32" s="162"/>
      <c r="K32" s="162"/>
      <c r="L32" s="141"/>
      <c r="M32" s="141"/>
      <c r="N32" s="141"/>
      <c r="O32" s="141"/>
      <c r="P32" s="141"/>
      <c r="Q32" s="141"/>
      <c r="R32" s="141"/>
      <c r="S32" s="141"/>
      <c r="T32" s="141" t="s">
        <v>115</v>
      </c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</row>
    <row r="33" spans="1:49" outlineLevel="1">
      <c r="A33" s="168"/>
      <c r="B33" s="170"/>
      <c r="C33" s="177" t="s">
        <v>146</v>
      </c>
      <c r="D33" s="190"/>
      <c r="E33" s="183">
        <v>11</v>
      </c>
      <c r="F33" s="210"/>
      <c r="G33" s="142"/>
      <c r="H33" s="162">
        <v>0</v>
      </c>
      <c r="I33" s="210">
        <f t="shared" si="0"/>
        <v>0</v>
      </c>
      <c r="J33" s="162"/>
      <c r="K33" s="162"/>
      <c r="L33" s="141"/>
      <c r="M33" s="141"/>
      <c r="N33" s="141"/>
      <c r="O33" s="141"/>
      <c r="P33" s="141"/>
      <c r="Q33" s="141"/>
      <c r="R33" s="141"/>
      <c r="S33" s="141"/>
      <c r="T33" s="141" t="s">
        <v>117</v>
      </c>
      <c r="U33" s="141">
        <v>0</v>
      </c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</row>
    <row r="34" spans="1:49" ht="22.5" outlineLevel="1">
      <c r="A34" s="168">
        <v>11</v>
      </c>
      <c r="B34" s="170" t="s">
        <v>147</v>
      </c>
      <c r="C34" s="175" t="s">
        <v>148</v>
      </c>
      <c r="D34" s="188" t="s">
        <v>114</v>
      </c>
      <c r="E34" s="153">
        <v>7.8</v>
      </c>
      <c r="F34" s="210"/>
      <c r="G34" s="142">
        <f>ROUND(E34*F34,2)</f>
        <v>0</v>
      </c>
      <c r="H34" s="162" t="s">
        <v>772</v>
      </c>
      <c r="I34" s="210">
        <f t="shared" si="0"/>
        <v>0</v>
      </c>
      <c r="J34" s="162"/>
      <c r="K34" s="162"/>
      <c r="L34" s="141"/>
      <c r="M34" s="141"/>
      <c r="N34" s="141"/>
      <c r="O34" s="141"/>
      <c r="P34" s="141"/>
      <c r="Q34" s="141"/>
      <c r="R34" s="141"/>
      <c r="S34" s="141"/>
      <c r="T34" s="141" t="s">
        <v>115</v>
      </c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</row>
    <row r="35" spans="1:49" outlineLevel="1">
      <c r="A35" s="168"/>
      <c r="B35" s="170"/>
      <c r="C35" s="177" t="s">
        <v>149</v>
      </c>
      <c r="D35" s="190"/>
      <c r="E35" s="183"/>
      <c r="F35" s="210"/>
      <c r="G35" s="142"/>
      <c r="H35" s="162">
        <v>0</v>
      </c>
      <c r="I35" s="210">
        <f t="shared" si="0"/>
        <v>0</v>
      </c>
      <c r="J35" s="162"/>
      <c r="K35" s="162"/>
      <c r="L35" s="141"/>
      <c r="M35" s="141"/>
      <c r="N35" s="141"/>
      <c r="O35" s="141"/>
      <c r="P35" s="141"/>
      <c r="Q35" s="141"/>
      <c r="R35" s="141"/>
      <c r="S35" s="141"/>
      <c r="T35" s="141" t="s">
        <v>117</v>
      </c>
      <c r="U35" s="141">
        <v>0</v>
      </c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</row>
    <row r="36" spans="1:49" outlineLevel="1">
      <c r="A36" s="168"/>
      <c r="B36" s="170"/>
      <c r="C36" s="177" t="s">
        <v>150</v>
      </c>
      <c r="D36" s="190"/>
      <c r="E36" s="183">
        <v>7.8</v>
      </c>
      <c r="F36" s="210"/>
      <c r="G36" s="142"/>
      <c r="H36" s="162">
        <v>0</v>
      </c>
      <c r="I36" s="210">
        <f t="shared" si="0"/>
        <v>0</v>
      </c>
      <c r="J36" s="162"/>
      <c r="K36" s="162"/>
      <c r="L36" s="141"/>
      <c r="M36" s="141"/>
      <c r="N36" s="141"/>
      <c r="O36" s="141"/>
      <c r="P36" s="141"/>
      <c r="Q36" s="141"/>
      <c r="R36" s="141"/>
      <c r="S36" s="141"/>
      <c r="T36" s="141" t="s">
        <v>117</v>
      </c>
      <c r="U36" s="141">
        <v>0</v>
      </c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</row>
    <row r="37" spans="1:49" outlineLevel="1">
      <c r="A37" s="168">
        <v>12</v>
      </c>
      <c r="B37" s="170" t="s">
        <v>151</v>
      </c>
      <c r="C37" s="175" t="s">
        <v>152</v>
      </c>
      <c r="D37" s="188" t="s">
        <v>114</v>
      </c>
      <c r="E37" s="153">
        <v>56</v>
      </c>
      <c r="F37" s="210"/>
      <c r="G37" s="142">
        <f>ROUND(E37*F37,2)</f>
        <v>0</v>
      </c>
      <c r="H37" s="162" t="s">
        <v>772</v>
      </c>
      <c r="I37" s="210">
        <f t="shared" si="0"/>
        <v>0</v>
      </c>
      <c r="J37" s="162"/>
      <c r="K37" s="162"/>
      <c r="L37" s="141"/>
      <c r="M37" s="141"/>
      <c r="N37" s="141"/>
      <c r="O37" s="141"/>
      <c r="P37" s="141"/>
      <c r="Q37" s="141"/>
      <c r="R37" s="141"/>
      <c r="S37" s="141"/>
      <c r="T37" s="141" t="s">
        <v>115</v>
      </c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</row>
    <row r="38" spans="1:49" outlineLevel="1">
      <c r="A38" s="168"/>
      <c r="B38" s="170"/>
      <c r="C38" s="177" t="s">
        <v>149</v>
      </c>
      <c r="D38" s="190"/>
      <c r="E38" s="183"/>
      <c r="F38" s="210"/>
      <c r="G38" s="142"/>
      <c r="H38" s="162">
        <v>0</v>
      </c>
      <c r="I38" s="210">
        <f t="shared" si="0"/>
        <v>0</v>
      </c>
      <c r="J38" s="162"/>
      <c r="K38" s="162"/>
      <c r="L38" s="141"/>
      <c r="M38" s="141"/>
      <c r="N38" s="141"/>
      <c r="O38" s="141"/>
      <c r="P38" s="141"/>
      <c r="Q38" s="141"/>
      <c r="R38" s="141"/>
      <c r="S38" s="141"/>
      <c r="T38" s="141" t="s">
        <v>117</v>
      </c>
      <c r="U38" s="141">
        <v>0</v>
      </c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</row>
    <row r="39" spans="1:49" outlineLevel="1">
      <c r="A39" s="168"/>
      <c r="B39" s="170"/>
      <c r="C39" s="177" t="s">
        <v>153</v>
      </c>
      <c r="D39" s="190"/>
      <c r="E39" s="183">
        <v>26</v>
      </c>
      <c r="F39" s="210"/>
      <c r="G39" s="142"/>
      <c r="H39" s="162">
        <v>0</v>
      </c>
      <c r="I39" s="210">
        <f t="shared" si="0"/>
        <v>0</v>
      </c>
      <c r="J39" s="162"/>
      <c r="K39" s="162"/>
      <c r="L39" s="141"/>
      <c r="M39" s="141"/>
      <c r="N39" s="141"/>
      <c r="O39" s="141"/>
      <c r="P39" s="141"/>
      <c r="Q39" s="141"/>
      <c r="R39" s="141"/>
      <c r="S39" s="141"/>
      <c r="T39" s="141" t="s">
        <v>117</v>
      </c>
      <c r="U39" s="141">
        <v>0</v>
      </c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</row>
    <row r="40" spans="1:49" outlineLevel="1">
      <c r="A40" s="168"/>
      <c r="B40" s="170"/>
      <c r="C40" s="177" t="s">
        <v>154</v>
      </c>
      <c r="D40" s="190"/>
      <c r="E40" s="183">
        <v>30</v>
      </c>
      <c r="F40" s="210"/>
      <c r="G40" s="142"/>
      <c r="H40" s="162">
        <v>0</v>
      </c>
      <c r="I40" s="210">
        <f t="shared" si="0"/>
        <v>0</v>
      </c>
      <c r="J40" s="162"/>
      <c r="K40" s="162"/>
      <c r="L40" s="141"/>
      <c r="M40" s="141"/>
      <c r="N40" s="141"/>
      <c r="O40" s="141"/>
      <c r="P40" s="141"/>
      <c r="Q40" s="141"/>
      <c r="R40" s="141"/>
      <c r="S40" s="141"/>
      <c r="T40" s="141" t="s">
        <v>117</v>
      </c>
      <c r="U40" s="141">
        <v>0</v>
      </c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</row>
    <row r="41" spans="1:49" outlineLevel="1">
      <c r="A41" s="168">
        <v>13</v>
      </c>
      <c r="B41" s="170" t="s">
        <v>155</v>
      </c>
      <c r="C41" s="175" t="s">
        <v>156</v>
      </c>
      <c r="D41" s="188" t="s">
        <v>114</v>
      </c>
      <c r="E41" s="153">
        <v>56</v>
      </c>
      <c r="F41" s="210"/>
      <c r="G41" s="142">
        <f>ROUND(E41*F41,2)</f>
        <v>0</v>
      </c>
      <c r="H41" s="162" t="s">
        <v>772</v>
      </c>
      <c r="I41" s="210">
        <f t="shared" si="0"/>
        <v>0</v>
      </c>
      <c r="J41" s="162"/>
      <c r="K41" s="162"/>
      <c r="L41" s="141"/>
      <c r="M41" s="141"/>
      <c r="N41" s="141"/>
      <c r="O41" s="141"/>
      <c r="P41" s="141"/>
      <c r="Q41" s="141"/>
      <c r="R41" s="141"/>
      <c r="S41" s="141"/>
      <c r="T41" s="141" t="s">
        <v>115</v>
      </c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</row>
    <row r="42" spans="1:49" outlineLevel="1">
      <c r="A42" s="168"/>
      <c r="B42" s="170"/>
      <c r="C42" s="177" t="s">
        <v>149</v>
      </c>
      <c r="D42" s="190"/>
      <c r="E42" s="183"/>
      <c r="F42" s="210"/>
      <c r="G42" s="142"/>
      <c r="H42" s="162">
        <v>0</v>
      </c>
      <c r="I42" s="210">
        <f t="shared" si="0"/>
        <v>0</v>
      </c>
      <c r="J42" s="162"/>
      <c r="K42" s="162"/>
      <c r="L42" s="141"/>
      <c r="M42" s="141"/>
      <c r="N42" s="141"/>
      <c r="O42" s="141"/>
      <c r="P42" s="141"/>
      <c r="Q42" s="141"/>
      <c r="R42" s="141"/>
      <c r="S42" s="141"/>
      <c r="T42" s="141" t="s">
        <v>117</v>
      </c>
      <c r="U42" s="141">
        <v>0</v>
      </c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</row>
    <row r="43" spans="1:49" outlineLevel="1">
      <c r="A43" s="168"/>
      <c r="B43" s="170"/>
      <c r="C43" s="177" t="s">
        <v>153</v>
      </c>
      <c r="D43" s="190"/>
      <c r="E43" s="183">
        <v>26</v>
      </c>
      <c r="F43" s="210"/>
      <c r="G43" s="142"/>
      <c r="H43" s="162">
        <v>0</v>
      </c>
      <c r="I43" s="210">
        <f t="shared" si="0"/>
        <v>0</v>
      </c>
      <c r="J43" s="162"/>
      <c r="K43" s="162"/>
      <c r="L43" s="141"/>
      <c r="M43" s="141"/>
      <c r="N43" s="141"/>
      <c r="O43" s="141"/>
      <c r="P43" s="141"/>
      <c r="Q43" s="141"/>
      <c r="R43" s="141"/>
      <c r="S43" s="141"/>
      <c r="T43" s="141" t="s">
        <v>117</v>
      </c>
      <c r="U43" s="141">
        <v>0</v>
      </c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</row>
    <row r="44" spans="1:49" outlineLevel="1">
      <c r="A44" s="168"/>
      <c r="B44" s="170"/>
      <c r="C44" s="177" t="s">
        <v>154</v>
      </c>
      <c r="D44" s="190"/>
      <c r="E44" s="183">
        <v>30</v>
      </c>
      <c r="F44" s="210"/>
      <c r="G44" s="142"/>
      <c r="H44" s="162">
        <v>0</v>
      </c>
      <c r="I44" s="210">
        <f t="shared" si="0"/>
        <v>0</v>
      </c>
      <c r="J44" s="162"/>
      <c r="K44" s="162"/>
      <c r="L44" s="141"/>
      <c r="M44" s="141"/>
      <c r="N44" s="141"/>
      <c r="O44" s="141"/>
      <c r="P44" s="141"/>
      <c r="Q44" s="141"/>
      <c r="R44" s="141"/>
      <c r="S44" s="141"/>
      <c r="T44" s="141" t="s">
        <v>117</v>
      </c>
      <c r="U44" s="141">
        <v>0</v>
      </c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</row>
    <row r="45" spans="1:49" outlineLevel="1">
      <c r="A45" s="168">
        <v>14</v>
      </c>
      <c r="B45" s="170" t="s">
        <v>157</v>
      </c>
      <c r="C45" s="175" t="s">
        <v>158</v>
      </c>
      <c r="D45" s="188" t="s">
        <v>159</v>
      </c>
      <c r="E45" s="153">
        <v>17.3</v>
      </c>
      <c r="F45" s="210"/>
      <c r="G45" s="142">
        <f>ROUND(E45*F45,2)</f>
        <v>0</v>
      </c>
      <c r="H45" s="162" t="s">
        <v>772</v>
      </c>
      <c r="I45" s="210">
        <f t="shared" si="0"/>
        <v>0</v>
      </c>
      <c r="J45" s="162"/>
      <c r="K45" s="162"/>
      <c r="L45" s="141"/>
      <c r="M45" s="141"/>
      <c r="N45" s="141"/>
      <c r="O45" s="141"/>
      <c r="P45" s="141"/>
      <c r="Q45" s="141"/>
      <c r="R45" s="141"/>
      <c r="S45" s="141"/>
      <c r="T45" s="141" t="s">
        <v>115</v>
      </c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</row>
    <row r="46" spans="1:49" outlineLevel="1">
      <c r="A46" s="168"/>
      <c r="B46" s="170"/>
      <c r="C46" s="177" t="s">
        <v>149</v>
      </c>
      <c r="D46" s="190"/>
      <c r="E46" s="183"/>
      <c r="F46" s="210"/>
      <c r="G46" s="142"/>
      <c r="H46" s="162">
        <v>0</v>
      </c>
      <c r="I46" s="210">
        <f t="shared" si="0"/>
        <v>0</v>
      </c>
      <c r="J46" s="162"/>
      <c r="K46" s="162"/>
      <c r="L46" s="141"/>
      <c r="M46" s="141"/>
      <c r="N46" s="141"/>
      <c r="O46" s="141"/>
      <c r="P46" s="141"/>
      <c r="Q46" s="141"/>
      <c r="R46" s="141"/>
      <c r="S46" s="141"/>
      <c r="T46" s="141" t="s">
        <v>117</v>
      </c>
      <c r="U46" s="141">
        <v>0</v>
      </c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</row>
    <row r="47" spans="1:49" outlineLevel="1">
      <c r="A47" s="168"/>
      <c r="B47" s="170"/>
      <c r="C47" s="177" t="s">
        <v>160</v>
      </c>
      <c r="D47" s="190"/>
      <c r="E47" s="183">
        <v>8.1</v>
      </c>
      <c r="F47" s="210"/>
      <c r="G47" s="142"/>
      <c r="H47" s="162">
        <v>0</v>
      </c>
      <c r="I47" s="210">
        <f t="shared" si="0"/>
        <v>0</v>
      </c>
      <c r="J47" s="162"/>
      <c r="K47" s="162"/>
      <c r="L47" s="141"/>
      <c r="M47" s="141"/>
      <c r="N47" s="141"/>
      <c r="O47" s="141"/>
      <c r="P47" s="141"/>
      <c r="Q47" s="141"/>
      <c r="R47" s="141"/>
      <c r="S47" s="141"/>
      <c r="T47" s="141" t="s">
        <v>117</v>
      </c>
      <c r="U47" s="141">
        <v>0</v>
      </c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</row>
    <row r="48" spans="1:49" outlineLevel="1">
      <c r="A48" s="168"/>
      <c r="B48" s="170"/>
      <c r="C48" s="177" t="s">
        <v>161</v>
      </c>
      <c r="D48" s="190"/>
      <c r="E48" s="183">
        <v>9.1999999999999993</v>
      </c>
      <c r="F48" s="210"/>
      <c r="G48" s="142"/>
      <c r="H48" s="162">
        <v>0</v>
      </c>
      <c r="I48" s="210">
        <f t="shared" si="0"/>
        <v>0</v>
      </c>
      <c r="J48" s="162"/>
      <c r="K48" s="162"/>
      <c r="L48" s="141"/>
      <c r="M48" s="141"/>
      <c r="N48" s="141"/>
      <c r="O48" s="141"/>
      <c r="P48" s="141"/>
      <c r="Q48" s="141"/>
      <c r="R48" s="141"/>
      <c r="S48" s="141"/>
      <c r="T48" s="141" t="s">
        <v>117</v>
      </c>
      <c r="U48" s="141">
        <v>0</v>
      </c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</row>
    <row r="49" spans="1:49">
      <c r="A49" s="169" t="s">
        <v>110</v>
      </c>
      <c r="B49" s="171" t="s">
        <v>56</v>
      </c>
      <c r="C49" s="176" t="s">
        <v>57</v>
      </c>
      <c r="D49" s="189"/>
      <c r="E49" s="154"/>
      <c r="F49" s="211"/>
      <c r="G49" s="143">
        <f>SUMIF(T50:T52,"&lt;&gt;NOR",G50:G52)</f>
        <v>0</v>
      </c>
      <c r="H49" s="163"/>
      <c r="I49" s="211">
        <f t="shared" si="0"/>
        <v>0</v>
      </c>
      <c r="J49" s="163"/>
      <c r="K49" s="163"/>
      <c r="L49" s="141"/>
      <c r="T49" t="s">
        <v>111</v>
      </c>
    </row>
    <row r="50" spans="1:49" outlineLevel="1">
      <c r="A50" s="168">
        <v>15</v>
      </c>
      <c r="B50" s="170" t="s">
        <v>162</v>
      </c>
      <c r="C50" s="175" t="s">
        <v>163</v>
      </c>
      <c r="D50" s="188" t="s">
        <v>114</v>
      </c>
      <c r="E50" s="153">
        <v>170</v>
      </c>
      <c r="F50" s="210"/>
      <c r="G50" s="142">
        <f>ROUND(E50*F50,2)</f>
        <v>0</v>
      </c>
      <c r="H50" s="162" t="s">
        <v>772</v>
      </c>
      <c r="I50" s="210">
        <f t="shared" si="0"/>
        <v>0</v>
      </c>
      <c r="J50" s="162"/>
      <c r="K50" s="162"/>
      <c r="L50" s="141"/>
      <c r="M50" s="141"/>
      <c r="N50" s="141"/>
      <c r="O50" s="141"/>
      <c r="P50" s="141"/>
      <c r="Q50" s="141"/>
      <c r="R50" s="141"/>
      <c r="S50" s="141"/>
      <c r="T50" s="141" t="s">
        <v>115</v>
      </c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</row>
    <row r="51" spans="1:49" outlineLevel="1">
      <c r="A51" s="168"/>
      <c r="B51" s="170"/>
      <c r="C51" s="177" t="s">
        <v>164</v>
      </c>
      <c r="D51" s="190"/>
      <c r="E51" s="183"/>
      <c r="F51" s="210"/>
      <c r="G51" s="142"/>
      <c r="H51" s="162">
        <v>0</v>
      </c>
      <c r="I51" s="210">
        <f t="shared" si="0"/>
        <v>0</v>
      </c>
      <c r="J51" s="162"/>
      <c r="K51" s="162"/>
      <c r="L51" s="141"/>
      <c r="M51" s="141"/>
      <c r="N51" s="141"/>
      <c r="O51" s="141"/>
      <c r="P51" s="141"/>
      <c r="Q51" s="141"/>
      <c r="R51" s="141"/>
      <c r="S51" s="141"/>
      <c r="T51" s="141" t="s">
        <v>117</v>
      </c>
      <c r="U51" s="141">
        <v>0</v>
      </c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</row>
    <row r="52" spans="1:49" outlineLevel="1">
      <c r="A52" s="168"/>
      <c r="B52" s="170"/>
      <c r="C52" s="177" t="s">
        <v>165</v>
      </c>
      <c r="D52" s="190"/>
      <c r="E52" s="183">
        <v>170</v>
      </c>
      <c r="F52" s="210"/>
      <c r="G52" s="142"/>
      <c r="H52" s="162">
        <v>0</v>
      </c>
      <c r="I52" s="210">
        <f t="shared" si="0"/>
        <v>0</v>
      </c>
      <c r="J52" s="162"/>
      <c r="K52" s="162"/>
      <c r="L52" s="141"/>
      <c r="M52" s="141"/>
      <c r="N52" s="141"/>
      <c r="O52" s="141"/>
      <c r="P52" s="141"/>
      <c r="Q52" s="141"/>
      <c r="R52" s="141"/>
      <c r="S52" s="141"/>
      <c r="T52" s="141" t="s">
        <v>117</v>
      </c>
      <c r="U52" s="141">
        <v>0</v>
      </c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</row>
    <row r="53" spans="1:49">
      <c r="A53" s="169" t="s">
        <v>110</v>
      </c>
      <c r="B53" s="171" t="s">
        <v>58</v>
      </c>
      <c r="C53" s="176" t="s">
        <v>59</v>
      </c>
      <c r="D53" s="189"/>
      <c r="E53" s="154"/>
      <c r="F53" s="211"/>
      <c r="G53" s="143">
        <f>SUMIF(T54:T57,"&lt;&gt;NOR",G54:G57)</f>
        <v>0</v>
      </c>
      <c r="H53" s="163"/>
      <c r="I53" s="211">
        <f t="shared" si="0"/>
        <v>0</v>
      </c>
      <c r="J53" s="163"/>
      <c r="K53" s="163"/>
      <c r="L53" s="141"/>
      <c r="T53" t="s">
        <v>111</v>
      </c>
    </row>
    <row r="54" spans="1:49" outlineLevel="1">
      <c r="A54" s="168">
        <v>16</v>
      </c>
      <c r="B54" s="170" t="s">
        <v>166</v>
      </c>
      <c r="C54" s="175" t="s">
        <v>167</v>
      </c>
      <c r="D54" s="188" t="s">
        <v>1131</v>
      </c>
      <c r="E54" s="153">
        <v>1</v>
      </c>
      <c r="F54" s="210"/>
      <c r="G54" s="142">
        <f>ROUND(E54*F54,2)</f>
        <v>0</v>
      </c>
      <c r="H54" s="162" t="s">
        <v>770</v>
      </c>
      <c r="I54" s="210">
        <f t="shared" si="0"/>
        <v>0</v>
      </c>
      <c r="J54" s="162"/>
      <c r="K54" s="162"/>
      <c r="L54" s="141"/>
      <c r="M54" s="141"/>
      <c r="N54" s="141"/>
      <c r="O54" s="141"/>
      <c r="P54" s="141"/>
      <c r="Q54" s="141"/>
      <c r="R54" s="141"/>
      <c r="S54" s="141"/>
      <c r="T54" s="141" t="s">
        <v>115</v>
      </c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</row>
    <row r="55" spans="1:49" outlineLevel="1">
      <c r="A55" s="168"/>
      <c r="B55" s="170"/>
      <c r="C55" s="325" t="s">
        <v>121</v>
      </c>
      <c r="D55" s="190"/>
      <c r="E55" s="183">
        <v>1</v>
      </c>
      <c r="F55" s="210"/>
      <c r="G55" s="142"/>
      <c r="H55" s="162">
        <v>0</v>
      </c>
      <c r="I55" s="210">
        <f t="shared" si="0"/>
        <v>0</v>
      </c>
      <c r="J55" s="162"/>
      <c r="K55" s="162"/>
      <c r="L55" s="141"/>
      <c r="M55" s="141"/>
      <c r="N55" s="141"/>
      <c r="O55" s="141"/>
      <c r="P55" s="141"/>
      <c r="Q55" s="141"/>
      <c r="R55" s="141"/>
      <c r="S55" s="141"/>
      <c r="T55" s="141" t="s">
        <v>117</v>
      </c>
      <c r="U55" s="141">
        <v>0</v>
      </c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</row>
    <row r="56" spans="1:49" outlineLevel="1">
      <c r="A56" s="168">
        <v>17</v>
      </c>
      <c r="B56" s="170" t="s">
        <v>1133</v>
      </c>
      <c r="C56" s="175" t="s">
        <v>168</v>
      </c>
      <c r="D56" s="188" t="s">
        <v>1131</v>
      </c>
      <c r="E56" s="153">
        <v>1</v>
      </c>
      <c r="F56" s="210"/>
      <c r="G56" s="142">
        <f>ROUND(E56*F56,2)</f>
        <v>0</v>
      </c>
      <c r="H56" s="162" t="s">
        <v>770</v>
      </c>
      <c r="I56" s="210">
        <f t="shared" si="0"/>
        <v>0</v>
      </c>
      <c r="J56" s="162"/>
      <c r="K56" s="162"/>
      <c r="L56" s="141"/>
      <c r="M56" s="141"/>
      <c r="N56" s="141"/>
      <c r="O56" s="141"/>
      <c r="P56" s="141"/>
      <c r="Q56" s="141"/>
      <c r="R56" s="141"/>
      <c r="S56" s="141"/>
      <c r="T56" s="141" t="s">
        <v>115</v>
      </c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</row>
    <row r="57" spans="1:49" outlineLevel="1">
      <c r="A57" s="168"/>
      <c r="B57" s="170"/>
      <c r="C57" s="177" t="s">
        <v>1132</v>
      </c>
      <c r="D57" s="190"/>
      <c r="E57" s="183">
        <v>1</v>
      </c>
      <c r="F57" s="210"/>
      <c r="G57" s="142"/>
      <c r="H57" s="162">
        <v>0</v>
      </c>
      <c r="I57" s="210">
        <f t="shared" si="0"/>
        <v>0</v>
      </c>
      <c r="J57" s="162"/>
      <c r="K57" s="162"/>
      <c r="L57" s="141"/>
      <c r="M57" s="141"/>
      <c r="N57" s="141"/>
      <c r="O57" s="141"/>
      <c r="P57" s="141"/>
      <c r="Q57" s="141"/>
      <c r="R57" s="141"/>
      <c r="S57" s="141"/>
      <c r="T57" s="141" t="s">
        <v>117</v>
      </c>
      <c r="U57" s="141">
        <v>0</v>
      </c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</row>
    <row r="58" spans="1:49">
      <c r="A58" s="169" t="s">
        <v>110</v>
      </c>
      <c r="B58" s="171" t="s">
        <v>60</v>
      </c>
      <c r="C58" s="176" t="s">
        <v>61</v>
      </c>
      <c r="D58" s="189"/>
      <c r="E58" s="154"/>
      <c r="F58" s="211"/>
      <c r="G58" s="143">
        <f>SUMIF(T59:T60,"&lt;&gt;NOR",G59:G60)</f>
        <v>0</v>
      </c>
      <c r="H58" s="163"/>
      <c r="I58" s="211">
        <f t="shared" si="0"/>
        <v>0</v>
      </c>
      <c r="J58" s="163"/>
      <c r="K58" s="163"/>
      <c r="L58" s="141"/>
      <c r="T58" t="s">
        <v>111</v>
      </c>
    </row>
    <row r="59" spans="1:49" ht="22.5" outlineLevel="1">
      <c r="A59" s="168">
        <v>18</v>
      </c>
      <c r="B59" s="170" t="s">
        <v>169</v>
      </c>
      <c r="C59" s="175" t="s">
        <v>1141</v>
      </c>
      <c r="D59" s="188" t="s">
        <v>120</v>
      </c>
      <c r="E59" s="153">
        <v>15</v>
      </c>
      <c r="F59" s="210"/>
      <c r="G59" s="142">
        <f>ROUND(E59*F59,2)</f>
        <v>0</v>
      </c>
      <c r="H59" s="162" t="s">
        <v>772</v>
      </c>
      <c r="I59" s="210">
        <f t="shared" si="0"/>
        <v>0</v>
      </c>
      <c r="J59" s="162"/>
      <c r="K59" s="162"/>
      <c r="L59" s="141"/>
      <c r="M59" s="141"/>
      <c r="N59" s="141"/>
      <c r="O59" s="141"/>
      <c r="P59" s="141"/>
      <c r="Q59" s="141"/>
      <c r="R59" s="141"/>
      <c r="S59" s="141"/>
      <c r="T59" s="141" t="s">
        <v>115</v>
      </c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</row>
    <row r="60" spans="1:49" outlineLevel="1">
      <c r="A60" s="168"/>
      <c r="B60" s="170"/>
      <c r="C60" s="177" t="s">
        <v>170</v>
      </c>
      <c r="D60" s="190"/>
      <c r="E60" s="183">
        <v>15</v>
      </c>
      <c r="F60" s="210"/>
      <c r="G60" s="142"/>
      <c r="H60" s="162">
        <v>0</v>
      </c>
      <c r="I60" s="210">
        <f t="shared" si="0"/>
        <v>0</v>
      </c>
      <c r="J60" s="162"/>
      <c r="K60" s="162"/>
      <c r="L60" s="141"/>
      <c r="M60" s="141"/>
      <c r="N60" s="141"/>
      <c r="O60" s="141"/>
      <c r="P60" s="141"/>
      <c r="Q60" s="141"/>
      <c r="R60" s="141"/>
      <c r="S60" s="141"/>
      <c r="T60" s="141" t="s">
        <v>117</v>
      </c>
      <c r="U60" s="141">
        <v>0</v>
      </c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</row>
    <row r="61" spans="1:49">
      <c r="A61" s="169" t="s">
        <v>110</v>
      </c>
      <c r="B61" s="171" t="s">
        <v>62</v>
      </c>
      <c r="C61" s="176" t="s">
        <v>63</v>
      </c>
      <c r="D61" s="189"/>
      <c r="E61" s="154"/>
      <c r="F61" s="211"/>
      <c r="G61" s="143">
        <f>SUMIF(T62:T92,"&lt;&gt;NOR",G62:G92)</f>
        <v>0</v>
      </c>
      <c r="H61" s="163"/>
      <c r="I61" s="211">
        <f t="shared" si="0"/>
        <v>0</v>
      </c>
      <c r="J61" s="163"/>
      <c r="K61" s="163"/>
      <c r="L61" s="141"/>
      <c r="T61" t="s">
        <v>111</v>
      </c>
    </row>
    <row r="62" spans="1:49" outlineLevel="1">
      <c r="A62" s="168">
        <v>19</v>
      </c>
      <c r="B62" s="170" t="s">
        <v>171</v>
      </c>
      <c r="C62" s="175" t="s">
        <v>172</v>
      </c>
      <c r="D62" s="188" t="s">
        <v>114</v>
      </c>
      <c r="E62" s="153">
        <v>1856.5</v>
      </c>
      <c r="F62" s="210"/>
      <c r="G62" s="142">
        <f>ROUND(E62*F62,2)</f>
        <v>0</v>
      </c>
      <c r="H62" s="162" t="s">
        <v>772</v>
      </c>
      <c r="I62" s="210">
        <f t="shared" si="0"/>
        <v>0</v>
      </c>
      <c r="J62" s="162"/>
      <c r="K62" s="162"/>
      <c r="L62" s="141"/>
      <c r="M62" s="141"/>
      <c r="N62" s="141"/>
      <c r="O62" s="141"/>
      <c r="P62" s="141"/>
      <c r="Q62" s="141"/>
      <c r="R62" s="141"/>
      <c r="S62" s="141"/>
      <c r="T62" s="141" t="s">
        <v>115</v>
      </c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</row>
    <row r="63" spans="1:49" outlineLevel="1">
      <c r="A63" s="168"/>
      <c r="B63" s="170"/>
      <c r="C63" s="177" t="s">
        <v>173</v>
      </c>
      <c r="D63" s="190"/>
      <c r="E63" s="183"/>
      <c r="F63" s="210"/>
      <c r="G63" s="142"/>
      <c r="H63" s="162">
        <v>0</v>
      </c>
      <c r="I63" s="210">
        <f t="shared" si="0"/>
        <v>0</v>
      </c>
      <c r="J63" s="162"/>
      <c r="K63" s="162"/>
      <c r="L63" s="141"/>
      <c r="M63" s="141"/>
      <c r="N63" s="141"/>
      <c r="O63" s="141"/>
      <c r="P63" s="141"/>
      <c r="Q63" s="141"/>
      <c r="R63" s="141"/>
      <c r="S63" s="141"/>
      <c r="T63" s="141" t="s">
        <v>117</v>
      </c>
      <c r="U63" s="141">
        <v>0</v>
      </c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</row>
    <row r="64" spans="1:49" outlineLevel="1">
      <c r="A64" s="168"/>
      <c r="B64" s="170"/>
      <c r="C64" s="177" t="s">
        <v>174</v>
      </c>
      <c r="D64" s="190"/>
      <c r="E64" s="183">
        <v>995</v>
      </c>
      <c r="F64" s="210"/>
      <c r="G64" s="142"/>
      <c r="H64" s="162">
        <v>0</v>
      </c>
      <c r="I64" s="210">
        <f t="shared" si="0"/>
        <v>0</v>
      </c>
      <c r="J64" s="162"/>
      <c r="K64" s="162"/>
      <c r="L64" s="141"/>
      <c r="M64" s="141"/>
      <c r="N64" s="141"/>
      <c r="O64" s="141"/>
      <c r="P64" s="141"/>
      <c r="Q64" s="141"/>
      <c r="R64" s="141"/>
      <c r="S64" s="141"/>
      <c r="T64" s="141" t="s">
        <v>117</v>
      </c>
      <c r="U64" s="141">
        <v>0</v>
      </c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</row>
    <row r="65" spans="1:49" outlineLevel="1">
      <c r="A65" s="168"/>
      <c r="B65" s="170"/>
      <c r="C65" s="177" t="s">
        <v>175</v>
      </c>
      <c r="D65" s="190"/>
      <c r="E65" s="183">
        <v>390</v>
      </c>
      <c r="F65" s="210"/>
      <c r="G65" s="142"/>
      <c r="H65" s="162">
        <v>0</v>
      </c>
      <c r="I65" s="210">
        <f t="shared" si="0"/>
        <v>0</v>
      </c>
      <c r="J65" s="162"/>
      <c r="K65" s="162"/>
      <c r="L65" s="141"/>
      <c r="M65" s="141"/>
      <c r="N65" s="141"/>
      <c r="O65" s="141"/>
      <c r="P65" s="141"/>
      <c r="Q65" s="141"/>
      <c r="R65" s="141"/>
      <c r="S65" s="141"/>
      <c r="T65" s="141" t="s">
        <v>117</v>
      </c>
      <c r="U65" s="141">
        <v>0</v>
      </c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</row>
    <row r="66" spans="1:49" outlineLevel="1">
      <c r="A66" s="168"/>
      <c r="B66" s="170"/>
      <c r="C66" s="177" t="s">
        <v>176</v>
      </c>
      <c r="D66" s="190"/>
      <c r="E66" s="183">
        <v>210</v>
      </c>
      <c r="F66" s="210"/>
      <c r="G66" s="142"/>
      <c r="H66" s="162">
        <v>0</v>
      </c>
      <c r="I66" s="210">
        <f t="shared" si="0"/>
        <v>0</v>
      </c>
      <c r="J66" s="162"/>
      <c r="K66" s="162"/>
      <c r="L66" s="141"/>
      <c r="M66" s="141"/>
      <c r="N66" s="141"/>
      <c r="O66" s="141"/>
      <c r="P66" s="141"/>
      <c r="Q66" s="141"/>
      <c r="R66" s="141"/>
      <c r="S66" s="141"/>
      <c r="T66" s="141" t="s">
        <v>117</v>
      </c>
      <c r="U66" s="141">
        <v>0</v>
      </c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</row>
    <row r="67" spans="1:49" outlineLevel="1">
      <c r="A67" s="168"/>
      <c r="B67" s="170"/>
      <c r="C67" s="177" t="s">
        <v>177</v>
      </c>
      <c r="D67" s="190"/>
      <c r="E67" s="183">
        <v>65</v>
      </c>
      <c r="F67" s="210"/>
      <c r="G67" s="142"/>
      <c r="H67" s="162">
        <v>0</v>
      </c>
      <c r="I67" s="210">
        <f t="shared" si="0"/>
        <v>0</v>
      </c>
      <c r="J67" s="162"/>
      <c r="K67" s="162"/>
      <c r="L67" s="141"/>
      <c r="M67" s="141"/>
      <c r="N67" s="141"/>
      <c r="O67" s="141"/>
      <c r="P67" s="141"/>
      <c r="Q67" s="141"/>
      <c r="R67" s="141"/>
      <c r="S67" s="141"/>
      <c r="T67" s="141" t="s">
        <v>117</v>
      </c>
      <c r="U67" s="141">
        <v>0</v>
      </c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</row>
    <row r="68" spans="1:49" outlineLevel="1">
      <c r="A68" s="168"/>
      <c r="B68" s="170"/>
      <c r="C68" s="177" t="s">
        <v>178</v>
      </c>
      <c r="D68" s="190"/>
      <c r="E68" s="183">
        <v>196.5</v>
      </c>
      <c r="F68" s="210"/>
      <c r="G68" s="142"/>
      <c r="H68" s="162">
        <v>0</v>
      </c>
      <c r="I68" s="210">
        <f t="shared" si="0"/>
        <v>0</v>
      </c>
      <c r="J68" s="162"/>
      <c r="K68" s="162"/>
      <c r="L68" s="141"/>
      <c r="M68" s="141"/>
      <c r="N68" s="141"/>
      <c r="O68" s="141"/>
      <c r="P68" s="141"/>
      <c r="Q68" s="141"/>
      <c r="R68" s="141"/>
      <c r="S68" s="141"/>
      <c r="T68" s="141" t="s">
        <v>117</v>
      </c>
      <c r="U68" s="141">
        <v>0</v>
      </c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</row>
    <row r="69" spans="1:49" outlineLevel="1">
      <c r="A69" s="168">
        <v>20</v>
      </c>
      <c r="B69" s="170" t="s">
        <v>179</v>
      </c>
      <c r="C69" s="175" t="s">
        <v>180</v>
      </c>
      <c r="D69" s="188" t="s">
        <v>114</v>
      </c>
      <c r="E69" s="153">
        <v>1660</v>
      </c>
      <c r="F69" s="210"/>
      <c r="G69" s="142">
        <f>ROUND(E69*F69,2)</f>
        <v>0</v>
      </c>
      <c r="H69" s="162" t="s">
        <v>772</v>
      </c>
      <c r="I69" s="210">
        <f t="shared" si="0"/>
        <v>0</v>
      </c>
      <c r="J69" s="162"/>
      <c r="K69" s="162"/>
      <c r="L69" s="141"/>
      <c r="M69" s="141"/>
      <c r="N69" s="141"/>
      <c r="O69" s="141"/>
      <c r="P69" s="141"/>
      <c r="Q69" s="141"/>
      <c r="R69" s="141"/>
      <c r="S69" s="141"/>
      <c r="T69" s="141" t="s">
        <v>115</v>
      </c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</row>
    <row r="70" spans="1:49" outlineLevel="1">
      <c r="A70" s="168"/>
      <c r="B70" s="170"/>
      <c r="C70" s="177" t="s">
        <v>173</v>
      </c>
      <c r="D70" s="190"/>
      <c r="E70" s="183"/>
      <c r="F70" s="210"/>
      <c r="G70" s="142"/>
      <c r="H70" s="162">
        <v>0</v>
      </c>
      <c r="I70" s="210">
        <f t="shared" si="0"/>
        <v>0</v>
      </c>
      <c r="J70" s="162"/>
      <c r="K70" s="162"/>
      <c r="L70" s="141"/>
      <c r="M70" s="141"/>
      <c r="N70" s="141"/>
      <c r="O70" s="141"/>
      <c r="P70" s="141"/>
      <c r="Q70" s="141"/>
      <c r="R70" s="141"/>
      <c r="S70" s="141"/>
      <c r="T70" s="141" t="s">
        <v>117</v>
      </c>
      <c r="U70" s="141">
        <v>0</v>
      </c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</row>
    <row r="71" spans="1:49" outlineLevel="1">
      <c r="A71" s="168"/>
      <c r="B71" s="170"/>
      <c r="C71" s="177" t="s">
        <v>174</v>
      </c>
      <c r="D71" s="190"/>
      <c r="E71" s="183">
        <v>995</v>
      </c>
      <c r="F71" s="210"/>
      <c r="G71" s="142"/>
      <c r="H71" s="162">
        <v>0</v>
      </c>
      <c r="I71" s="210">
        <f t="shared" si="0"/>
        <v>0</v>
      </c>
      <c r="J71" s="162"/>
      <c r="K71" s="162"/>
      <c r="L71" s="141"/>
      <c r="M71" s="141"/>
      <c r="N71" s="141"/>
      <c r="O71" s="141"/>
      <c r="P71" s="141"/>
      <c r="Q71" s="141"/>
      <c r="R71" s="141"/>
      <c r="S71" s="141"/>
      <c r="T71" s="141" t="s">
        <v>117</v>
      </c>
      <c r="U71" s="141">
        <v>0</v>
      </c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</row>
    <row r="72" spans="1:49" outlineLevel="1">
      <c r="A72" s="168"/>
      <c r="B72" s="170"/>
      <c r="C72" s="177" t="s">
        <v>175</v>
      </c>
      <c r="D72" s="190"/>
      <c r="E72" s="183">
        <v>390</v>
      </c>
      <c r="F72" s="210"/>
      <c r="G72" s="142"/>
      <c r="H72" s="162">
        <v>0</v>
      </c>
      <c r="I72" s="210">
        <f t="shared" si="0"/>
        <v>0</v>
      </c>
      <c r="J72" s="162"/>
      <c r="K72" s="162"/>
      <c r="L72" s="141"/>
      <c r="M72" s="141"/>
      <c r="N72" s="141"/>
      <c r="O72" s="141"/>
      <c r="P72" s="141"/>
      <c r="Q72" s="141"/>
      <c r="R72" s="141"/>
      <c r="S72" s="141"/>
      <c r="T72" s="141" t="s">
        <v>117</v>
      </c>
      <c r="U72" s="141">
        <v>0</v>
      </c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</row>
    <row r="73" spans="1:49" outlineLevel="1">
      <c r="A73" s="168"/>
      <c r="B73" s="170"/>
      <c r="C73" s="177" t="s">
        <v>176</v>
      </c>
      <c r="D73" s="190"/>
      <c r="E73" s="183">
        <v>210</v>
      </c>
      <c r="F73" s="210"/>
      <c r="G73" s="142"/>
      <c r="H73" s="162">
        <v>0</v>
      </c>
      <c r="I73" s="210">
        <f t="shared" ref="I73:I136" si="1">G73</f>
        <v>0</v>
      </c>
      <c r="J73" s="162"/>
      <c r="K73" s="162"/>
      <c r="L73" s="141"/>
      <c r="M73" s="141"/>
      <c r="N73" s="141"/>
      <c r="O73" s="141"/>
      <c r="P73" s="141"/>
      <c r="Q73" s="141"/>
      <c r="R73" s="141"/>
      <c r="S73" s="141"/>
      <c r="T73" s="141" t="s">
        <v>117</v>
      </c>
      <c r="U73" s="141">
        <v>0</v>
      </c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</row>
    <row r="74" spans="1:49" outlineLevel="1">
      <c r="A74" s="168"/>
      <c r="B74" s="170"/>
      <c r="C74" s="177" t="s">
        <v>177</v>
      </c>
      <c r="D74" s="190"/>
      <c r="E74" s="183">
        <v>65</v>
      </c>
      <c r="F74" s="210"/>
      <c r="G74" s="142"/>
      <c r="H74" s="162">
        <v>0</v>
      </c>
      <c r="I74" s="210">
        <f t="shared" si="1"/>
        <v>0</v>
      </c>
      <c r="J74" s="162"/>
      <c r="K74" s="162"/>
      <c r="L74" s="141"/>
      <c r="M74" s="141"/>
      <c r="N74" s="141"/>
      <c r="O74" s="141"/>
      <c r="P74" s="141"/>
      <c r="Q74" s="141"/>
      <c r="R74" s="141"/>
      <c r="S74" s="141"/>
      <c r="T74" s="141" t="s">
        <v>117</v>
      </c>
      <c r="U74" s="141">
        <v>0</v>
      </c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</row>
    <row r="75" spans="1:49" outlineLevel="1">
      <c r="A75" s="168">
        <v>21</v>
      </c>
      <c r="B75" s="170" t="s">
        <v>181</v>
      </c>
      <c r="C75" s="175" t="s">
        <v>182</v>
      </c>
      <c r="D75" s="188" t="s">
        <v>114</v>
      </c>
      <c r="E75" s="153">
        <v>1660</v>
      </c>
      <c r="F75" s="210"/>
      <c r="G75" s="142">
        <f>ROUND(E75*F75,2)</f>
        <v>0</v>
      </c>
      <c r="H75" s="162" t="s">
        <v>772</v>
      </c>
      <c r="I75" s="210">
        <f t="shared" si="1"/>
        <v>0</v>
      </c>
      <c r="J75" s="162"/>
      <c r="K75" s="162"/>
      <c r="L75" s="141"/>
      <c r="M75" s="141"/>
      <c r="N75" s="141"/>
      <c r="O75" s="141"/>
      <c r="P75" s="141"/>
      <c r="Q75" s="141"/>
      <c r="R75" s="141"/>
      <c r="S75" s="141"/>
      <c r="T75" s="141" t="s">
        <v>115</v>
      </c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</row>
    <row r="76" spans="1:49" outlineLevel="1">
      <c r="A76" s="168"/>
      <c r="B76" s="170"/>
      <c r="C76" s="177" t="s">
        <v>173</v>
      </c>
      <c r="D76" s="190"/>
      <c r="E76" s="183"/>
      <c r="F76" s="210"/>
      <c r="G76" s="142"/>
      <c r="H76" s="162">
        <v>0</v>
      </c>
      <c r="I76" s="210">
        <f t="shared" si="1"/>
        <v>0</v>
      </c>
      <c r="J76" s="162"/>
      <c r="K76" s="162"/>
      <c r="L76" s="141"/>
      <c r="M76" s="141"/>
      <c r="N76" s="141"/>
      <c r="O76" s="141"/>
      <c r="P76" s="141"/>
      <c r="Q76" s="141"/>
      <c r="R76" s="141"/>
      <c r="S76" s="141"/>
      <c r="T76" s="141" t="s">
        <v>117</v>
      </c>
      <c r="U76" s="141">
        <v>0</v>
      </c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</row>
    <row r="77" spans="1:49" outlineLevel="1">
      <c r="A77" s="168"/>
      <c r="B77" s="170"/>
      <c r="C77" s="177" t="s">
        <v>174</v>
      </c>
      <c r="D77" s="190"/>
      <c r="E77" s="183">
        <v>995</v>
      </c>
      <c r="F77" s="210"/>
      <c r="G77" s="142"/>
      <c r="H77" s="162">
        <v>0</v>
      </c>
      <c r="I77" s="210">
        <f t="shared" si="1"/>
        <v>0</v>
      </c>
      <c r="J77" s="162"/>
      <c r="K77" s="162"/>
      <c r="L77" s="141"/>
      <c r="M77" s="141"/>
      <c r="N77" s="141"/>
      <c r="O77" s="141"/>
      <c r="P77" s="141"/>
      <c r="Q77" s="141"/>
      <c r="R77" s="141"/>
      <c r="S77" s="141"/>
      <c r="T77" s="141" t="s">
        <v>117</v>
      </c>
      <c r="U77" s="141">
        <v>0</v>
      </c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</row>
    <row r="78" spans="1:49" outlineLevel="1">
      <c r="A78" s="168"/>
      <c r="B78" s="170"/>
      <c r="C78" s="177" t="s">
        <v>175</v>
      </c>
      <c r="D78" s="190"/>
      <c r="E78" s="183">
        <v>390</v>
      </c>
      <c r="F78" s="210"/>
      <c r="G78" s="142"/>
      <c r="H78" s="162">
        <v>0</v>
      </c>
      <c r="I78" s="210">
        <f t="shared" si="1"/>
        <v>0</v>
      </c>
      <c r="J78" s="162"/>
      <c r="K78" s="162"/>
      <c r="L78" s="141"/>
      <c r="M78" s="141"/>
      <c r="N78" s="141"/>
      <c r="O78" s="141"/>
      <c r="P78" s="141"/>
      <c r="Q78" s="141"/>
      <c r="R78" s="141"/>
      <c r="S78" s="141"/>
      <c r="T78" s="141" t="s">
        <v>117</v>
      </c>
      <c r="U78" s="141">
        <v>0</v>
      </c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</row>
    <row r="79" spans="1:49" outlineLevel="1">
      <c r="A79" s="168"/>
      <c r="B79" s="170"/>
      <c r="C79" s="177" t="s">
        <v>176</v>
      </c>
      <c r="D79" s="190"/>
      <c r="E79" s="183">
        <v>210</v>
      </c>
      <c r="F79" s="210"/>
      <c r="G79" s="142"/>
      <c r="H79" s="162">
        <v>0</v>
      </c>
      <c r="I79" s="210">
        <f t="shared" si="1"/>
        <v>0</v>
      </c>
      <c r="J79" s="162"/>
      <c r="K79" s="162"/>
      <c r="L79" s="141"/>
      <c r="M79" s="141"/>
      <c r="N79" s="141"/>
      <c r="O79" s="141"/>
      <c r="P79" s="141"/>
      <c r="Q79" s="141"/>
      <c r="R79" s="141"/>
      <c r="S79" s="141"/>
      <c r="T79" s="141" t="s">
        <v>117</v>
      </c>
      <c r="U79" s="141">
        <v>0</v>
      </c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</row>
    <row r="80" spans="1:49" outlineLevel="1">
      <c r="A80" s="168"/>
      <c r="B80" s="170"/>
      <c r="C80" s="177" t="s">
        <v>177</v>
      </c>
      <c r="D80" s="190"/>
      <c r="E80" s="183">
        <v>65</v>
      </c>
      <c r="F80" s="210"/>
      <c r="G80" s="142"/>
      <c r="H80" s="162">
        <v>0</v>
      </c>
      <c r="I80" s="210">
        <f t="shared" si="1"/>
        <v>0</v>
      </c>
      <c r="J80" s="162"/>
      <c r="K80" s="162"/>
      <c r="L80" s="141"/>
      <c r="M80" s="141"/>
      <c r="N80" s="141"/>
      <c r="O80" s="141"/>
      <c r="P80" s="141"/>
      <c r="Q80" s="141"/>
      <c r="R80" s="141"/>
      <c r="S80" s="141"/>
      <c r="T80" s="141" t="s">
        <v>117</v>
      </c>
      <c r="U80" s="141">
        <v>0</v>
      </c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</row>
    <row r="81" spans="1:49" outlineLevel="1">
      <c r="A81" s="168">
        <v>22</v>
      </c>
      <c r="B81" s="170" t="s">
        <v>183</v>
      </c>
      <c r="C81" s="175" t="s">
        <v>184</v>
      </c>
      <c r="D81" s="188" t="s">
        <v>114</v>
      </c>
      <c r="E81" s="153">
        <v>1660</v>
      </c>
      <c r="F81" s="210"/>
      <c r="G81" s="142">
        <f>ROUND(E81*F81,2)</f>
        <v>0</v>
      </c>
      <c r="H81" s="162" t="s">
        <v>770</v>
      </c>
      <c r="I81" s="210">
        <f t="shared" si="1"/>
        <v>0</v>
      </c>
      <c r="J81" s="162"/>
      <c r="K81" s="162"/>
      <c r="L81" s="141"/>
      <c r="M81" s="141"/>
      <c r="N81" s="141"/>
      <c r="O81" s="141"/>
      <c r="P81" s="141"/>
      <c r="Q81" s="141"/>
      <c r="R81" s="141"/>
      <c r="S81" s="141"/>
      <c r="T81" s="141" t="s">
        <v>115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</row>
    <row r="82" spans="1:49" outlineLevel="1">
      <c r="A82" s="168"/>
      <c r="B82" s="170"/>
      <c r="C82" s="177" t="s">
        <v>173</v>
      </c>
      <c r="D82" s="190"/>
      <c r="E82" s="183"/>
      <c r="F82" s="210"/>
      <c r="G82" s="142"/>
      <c r="H82" s="162">
        <v>0</v>
      </c>
      <c r="I82" s="210">
        <f t="shared" si="1"/>
        <v>0</v>
      </c>
      <c r="J82" s="162"/>
      <c r="K82" s="162"/>
      <c r="L82" s="141"/>
      <c r="M82" s="141"/>
      <c r="N82" s="141"/>
      <c r="O82" s="141"/>
      <c r="P82" s="141"/>
      <c r="Q82" s="141"/>
      <c r="R82" s="141"/>
      <c r="S82" s="141"/>
      <c r="T82" s="141" t="s">
        <v>117</v>
      </c>
      <c r="U82" s="141">
        <v>0</v>
      </c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</row>
    <row r="83" spans="1:49" outlineLevel="1">
      <c r="A83" s="168"/>
      <c r="B83" s="170"/>
      <c r="C83" s="177" t="s">
        <v>174</v>
      </c>
      <c r="D83" s="190"/>
      <c r="E83" s="183">
        <v>995</v>
      </c>
      <c r="F83" s="210"/>
      <c r="G83" s="142"/>
      <c r="H83" s="162">
        <v>0</v>
      </c>
      <c r="I83" s="210">
        <f t="shared" si="1"/>
        <v>0</v>
      </c>
      <c r="J83" s="162"/>
      <c r="K83" s="162"/>
      <c r="L83" s="141"/>
      <c r="M83" s="141"/>
      <c r="N83" s="141"/>
      <c r="O83" s="141"/>
      <c r="P83" s="141"/>
      <c r="Q83" s="141"/>
      <c r="R83" s="141"/>
      <c r="S83" s="141"/>
      <c r="T83" s="141" t="s">
        <v>117</v>
      </c>
      <c r="U83" s="141">
        <v>0</v>
      </c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</row>
    <row r="84" spans="1:49" outlineLevel="1">
      <c r="A84" s="168"/>
      <c r="B84" s="170"/>
      <c r="C84" s="177" t="s">
        <v>175</v>
      </c>
      <c r="D84" s="190"/>
      <c r="E84" s="183">
        <v>390</v>
      </c>
      <c r="F84" s="210"/>
      <c r="G84" s="142"/>
      <c r="H84" s="162">
        <v>0</v>
      </c>
      <c r="I84" s="210">
        <f t="shared" si="1"/>
        <v>0</v>
      </c>
      <c r="J84" s="162"/>
      <c r="K84" s="162"/>
      <c r="L84" s="141"/>
      <c r="M84" s="141"/>
      <c r="N84" s="141"/>
      <c r="O84" s="141"/>
      <c r="P84" s="141"/>
      <c r="Q84" s="141"/>
      <c r="R84" s="141"/>
      <c r="S84" s="141"/>
      <c r="T84" s="141" t="s">
        <v>117</v>
      </c>
      <c r="U84" s="141">
        <v>0</v>
      </c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</row>
    <row r="85" spans="1:49" outlineLevel="1">
      <c r="A85" s="168"/>
      <c r="B85" s="170"/>
      <c r="C85" s="177" t="s">
        <v>176</v>
      </c>
      <c r="D85" s="190"/>
      <c r="E85" s="183">
        <v>210</v>
      </c>
      <c r="F85" s="210"/>
      <c r="G85" s="142"/>
      <c r="H85" s="162">
        <v>0</v>
      </c>
      <c r="I85" s="210">
        <f t="shared" si="1"/>
        <v>0</v>
      </c>
      <c r="J85" s="162"/>
      <c r="K85" s="162"/>
      <c r="L85" s="141"/>
      <c r="M85" s="141"/>
      <c r="N85" s="141"/>
      <c r="O85" s="141"/>
      <c r="P85" s="141"/>
      <c r="Q85" s="141"/>
      <c r="R85" s="141"/>
      <c r="S85" s="141"/>
      <c r="T85" s="141" t="s">
        <v>117</v>
      </c>
      <c r="U85" s="141">
        <v>0</v>
      </c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</row>
    <row r="86" spans="1:49" outlineLevel="1">
      <c r="A86" s="168"/>
      <c r="B86" s="170"/>
      <c r="C86" s="177" t="s">
        <v>177</v>
      </c>
      <c r="D86" s="190"/>
      <c r="E86" s="183">
        <v>65</v>
      </c>
      <c r="F86" s="210"/>
      <c r="G86" s="142"/>
      <c r="H86" s="162">
        <v>0</v>
      </c>
      <c r="I86" s="210">
        <f t="shared" si="1"/>
        <v>0</v>
      </c>
      <c r="J86" s="162"/>
      <c r="K86" s="162"/>
      <c r="L86" s="141"/>
      <c r="M86" s="141"/>
      <c r="N86" s="141"/>
      <c r="O86" s="141"/>
      <c r="P86" s="141"/>
      <c r="Q86" s="141"/>
      <c r="R86" s="141"/>
      <c r="S86" s="141"/>
      <c r="T86" s="141" t="s">
        <v>117</v>
      </c>
      <c r="U86" s="141">
        <v>0</v>
      </c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</row>
    <row r="87" spans="1:49" outlineLevel="1">
      <c r="A87" s="168">
        <v>23</v>
      </c>
      <c r="B87" s="170" t="s">
        <v>185</v>
      </c>
      <c r="C87" s="175" t="s">
        <v>186</v>
      </c>
      <c r="D87" s="188" t="s">
        <v>114</v>
      </c>
      <c r="E87" s="153">
        <v>1660</v>
      </c>
      <c r="F87" s="210"/>
      <c r="G87" s="142">
        <f>ROUND(E87*F87,2)</f>
        <v>0</v>
      </c>
      <c r="H87" s="162" t="s">
        <v>772</v>
      </c>
      <c r="I87" s="210">
        <f t="shared" si="1"/>
        <v>0</v>
      </c>
      <c r="J87" s="162"/>
      <c r="K87" s="162"/>
      <c r="L87" s="141"/>
      <c r="M87" s="141"/>
      <c r="N87" s="141"/>
      <c r="O87" s="141"/>
      <c r="P87" s="141"/>
      <c r="Q87" s="141"/>
      <c r="R87" s="141"/>
      <c r="S87" s="141"/>
      <c r="T87" s="141" t="s">
        <v>115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</row>
    <row r="88" spans="1:49" outlineLevel="1">
      <c r="A88" s="168"/>
      <c r="B88" s="170"/>
      <c r="C88" s="177" t="s">
        <v>164</v>
      </c>
      <c r="D88" s="190"/>
      <c r="E88" s="183"/>
      <c r="F88" s="210"/>
      <c r="G88" s="142"/>
      <c r="H88" s="162">
        <v>0</v>
      </c>
      <c r="I88" s="210">
        <f t="shared" si="1"/>
        <v>0</v>
      </c>
      <c r="J88" s="162"/>
      <c r="K88" s="162"/>
      <c r="L88" s="141"/>
      <c r="M88" s="141"/>
      <c r="N88" s="141"/>
      <c r="O88" s="141"/>
      <c r="P88" s="141"/>
      <c r="Q88" s="141"/>
      <c r="R88" s="141"/>
      <c r="S88" s="141"/>
      <c r="T88" s="141" t="s">
        <v>117</v>
      </c>
      <c r="U88" s="141">
        <v>0</v>
      </c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</row>
    <row r="89" spans="1:49" outlineLevel="1">
      <c r="A89" s="168"/>
      <c r="B89" s="170"/>
      <c r="C89" s="177" t="s">
        <v>187</v>
      </c>
      <c r="D89" s="190"/>
      <c r="E89" s="183">
        <v>995</v>
      </c>
      <c r="F89" s="210"/>
      <c r="G89" s="142"/>
      <c r="H89" s="162">
        <v>0</v>
      </c>
      <c r="I89" s="210">
        <f t="shared" si="1"/>
        <v>0</v>
      </c>
      <c r="J89" s="162"/>
      <c r="K89" s="162"/>
      <c r="L89" s="141"/>
      <c r="M89" s="141"/>
      <c r="N89" s="141"/>
      <c r="O89" s="141"/>
      <c r="P89" s="141"/>
      <c r="Q89" s="141"/>
      <c r="R89" s="141"/>
      <c r="S89" s="141"/>
      <c r="T89" s="141" t="s">
        <v>117</v>
      </c>
      <c r="U89" s="141">
        <v>0</v>
      </c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</row>
    <row r="90" spans="1:49" outlineLevel="1">
      <c r="A90" s="168"/>
      <c r="B90" s="170"/>
      <c r="C90" s="177" t="s">
        <v>188</v>
      </c>
      <c r="D90" s="190"/>
      <c r="E90" s="183">
        <v>390</v>
      </c>
      <c r="F90" s="210"/>
      <c r="G90" s="142"/>
      <c r="H90" s="162">
        <v>0</v>
      </c>
      <c r="I90" s="210">
        <f t="shared" si="1"/>
        <v>0</v>
      </c>
      <c r="J90" s="162"/>
      <c r="K90" s="162"/>
      <c r="L90" s="141"/>
      <c r="M90" s="141"/>
      <c r="N90" s="141"/>
      <c r="O90" s="141"/>
      <c r="P90" s="141"/>
      <c r="Q90" s="141"/>
      <c r="R90" s="141"/>
      <c r="S90" s="141"/>
      <c r="T90" s="141" t="s">
        <v>117</v>
      </c>
      <c r="U90" s="141">
        <v>0</v>
      </c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</row>
    <row r="91" spans="1:49" outlineLevel="1">
      <c r="A91" s="168"/>
      <c r="B91" s="170"/>
      <c r="C91" s="177" t="s">
        <v>189</v>
      </c>
      <c r="D91" s="190"/>
      <c r="E91" s="183">
        <v>210</v>
      </c>
      <c r="F91" s="210"/>
      <c r="G91" s="142"/>
      <c r="H91" s="162">
        <v>0</v>
      </c>
      <c r="I91" s="210">
        <f t="shared" si="1"/>
        <v>0</v>
      </c>
      <c r="J91" s="162"/>
      <c r="K91" s="162"/>
      <c r="L91" s="141"/>
      <c r="M91" s="141"/>
      <c r="N91" s="141"/>
      <c r="O91" s="141"/>
      <c r="P91" s="141"/>
      <c r="Q91" s="141"/>
      <c r="R91" s="141"/>
      <c r="S91" s="141"/>
      <c r="T91" s="141" t="s">
        <v>117</v>
      </c>
      <c r="U91" s="141">
        <v>0</v>
      </c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</row>
    <row r="92" spans="1:49" outlineLevel="1">
      <c r="A92" s="168"/>
      <c r="B92" s="170"/>
      <c r="C92" s="177" t="s">
        <v>190</v>
      </c>
      <c r="D92" s="190"/>
      <c r="E92" s="183">
        <v>65</v>
      </c>
      <c r="F92" s="210"/>
      <c r="G92" s="142"/>
      <c r="H92" s="162">
        <v>0</v>
      </c>
      <c r="I92" s="210">
        <f t="shared" si="1"/>
        <v>0</v>
      </c>
      <c r="J92" s="162"/>
      <c r="K92" s="162"/>
      <c r="L92" s="141"/>
      <c r="M92" s="141"/>
      <c r="N92" s="141"/>
      <c r="O92" s="141"/>
      <c r="P92" s="141"/>
      <c r="Q92" s="141"/>
      <c r="R92" s="141"/>
      <c r="S92" s="141"/>
      <c r="T92" s="141" t="s">
        <v>117</v>
      </c>
      <c r="U92" s="141">
        <v>0</v>
      </c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</row>
    <row r="93" spans="1:49">
      <c r="A93" s="169" t="s">
        <v>110</v>
      </c>
      <c r="B93" s="171" t="s">
        <v>64</v>
      </c>
      <c r="C93" s="176" t="s">
        <v>65</v>
      </c>
      <c r="D93" s="189"/>
      <c r="E93" s="154"/>
      <c r="F93" s="211"/>
      <c r="G93" s="143">
        <f>SUMIF(T94:T263,"&lt;&gt;NOR",G94:G263)</f>
        <v>0</v>
      </c>
      <c r="H93" s="163"/>
      <c r="I93" s="211">
        <f t="shared" si="1"/>
        <v>0</v>
      </c>
      <c r="J93" s="163"/>
      <c r="K93" s="163"/>
      <c r="L93" s="141"/>
      <c r="T93" t="s">
        <v>111</v>
      </c>
    </row>
    <row r="94" spans="1:49" outlineLevel="1">
      <c r="A94" s="168">
        <v>24</v>
      </c>
      <c r="B94" s="170" t="s">
        <v>191</v>
      </c>
      <c r="C94" s="175" t="s">
        <v>192</v>
      </c>
      <c r="D94" s="188" t="s">
        <v>114</v>
      </c>
      <c r="E94" s="153">
        <v>96.5</v>
      </c>
      <c r="F94" s="210"/>
      <c r="G94" s="142">
        <f>ROUND(E94*F94,2)</f>
        <v>0</v>
      </c>
      <c r="H94" s="162" t="s">
        <v>770</v>
      </c>
      <c r="I94" s="210">
        <f t="shared" si="1"/>
        <v>0</v>
      </c>
      <c r="J94" s="162"/>
      <c r="K94" s="162"/>
      <c r="L94" s="141"/>
      <c r="M94" s="141"/>
      <c r="N94" s="141"/>
      <c r="O94" s="141"/>
      <c r="P94" s="141"/>
      <c r="Q94" s="141"/>
      <c r="R94" s="141"/>
      <c r="S94" s="141"/>
      <c r="T94" s="141" t="s">
        <v>115</v>
      </c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</row>
    <row r="95" spans="1:49" outlineLevel="1">
      <c r="A95" s="168"/>
      <c r="B95" s="170"/>
      <c r="C95" s="177" t="s">
        <v>193</v>
      </c>
      <c r="D95" s="190"/>
      <c r="E95" s="183"/>
      <c r="F95" s="210"/>
      <c r="G95" s="142"/>
      <c r="H95" s="162">
        <v>0</v>
      </c>
      <c r="I95" s="210">
        <f t="shared" si="1"/>
        <v>0</v>
      </c>
      <c r="J95" s="162"/>
      <c r="K95" s="162"/>
      <c r="L95" s="141"/>
      <c r="M95" s="141"/>
      <c r="N95" s="141"/>
      <c r="O95" s="141"/>
      <c r="P95" s="141"/>
      <c r="Q95" s="141"/>
      <c r="R95" s="141"/>
      <c r="S95" s="141"/>
      <c r="T95" s="141" t="s">
        <v>117</v>
      </c>
      <c r="U95" s="141">
        <v>0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</row>
    <row r="96" spans="1:49" outlineLevel="1">
      <c r="A96" s="168"/>
      <c r="B96" s="170"/>
      <c r="C96" s="177" t="s">
        <v>194</v>
      </c>
      <c r="D96" s="190"/>
      <c r="E96" s="183">
        <v>96.5</v>
      </c>
      <c r="F96" s="210"/>
      <c r="G96" s="142"/>
      <c r="H96" s="162">
        <v>0</v>
      </c>
      <c r="I96" s="210">
        <f t="shared" si="1"/>
        <v>0</v>
      </c>
      <c r="J96" s="162"/>
      <c r="K96" s="162"/>
      <c r="L96" s="141"/>
      <c r="M96" s="141"/>
      <c r="N96" s="141"/>
      <c r="O96" s="141"/>
      <c r="P96" s="141"/>
      <c r="Q96" s="141"/>
      <c r="R96" s="141"/>
      <c r="S96" s="141"/>
      <c r="T96" s="141" t="s">
        <v>117</v>
      </c>
      <c r="U96" s="141">
        <v>0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</row>
    <row r="97" spans="1:49" outlineLevel="1">
      <c r="A97" s="168">
        <v>25</v>
      </c>
      <c r="B97" s="170" t="s">
        <v>195</v>
      </c>
      <c r="C97" s="175" t="s">
        <v>196</v>
      </c>
      <c r="D97" s="188" t="s">
        <v>114</v>
      </c>
      <c r="E97" s="153">
        <v>100</v>
      </c>
      <c r="F97" s="210"/>
      <c r="G97" s="142">
        <f>ROUND(E97*F97,2)</f>
        <v>0</v>
      </c>
      <c r="H97" s="162" t="s">
        <v>770</v>
      </c>
      <c r="I97" s="210">
        <f t="shared" si="1"/>
        <v>0</v>
      </c>
      <c r="J97" s="162"/>
      <c r="K97" s="162"/>
      <c r="L97" s="141"/>
      <c r="M97" s="141"/>
      <c r="N97" s="141"/>
      <c r="O97" s="141"/>
      <c r="P97" s="141"/>
      <c r="Q97" s="141"/>
      <c r="R97" s="141"/>
      <c r="S97" s="141"/>
      <c r="T97" s="141" t="s">
        <v>115</v>
      </c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</row>
    <row r="98" spans="1:49" outlineLevel="1">
      <c r="A98" s="168"/>
      <c r="B98" s="170"/>
      <c r="C98" s="177" t="s">
        <v>193</v>
      </c>
      <c r="D98" s="190"/>
      <c r="E98" s="183"/>
      <c r="F98" s="210"/>
      <c r="G98" s="142"/>
      <c r="H98" s="162">
        <v>0</v>
      </c>
      <c r="I98" s="210">
        <f t="shared" si="1"/>
        <v>0</v>
      </c>
      <c r="J98" s="162"/>
      <c r="K98" s="162"/>
      <c r="L98" s="141"/>
      <c r="M98" s="141"/>
      <c r="N98" s="141"/>
      <c r="O98" s="141"/>
      <c r="P98" s="141"/>
      <c r="Q98" s="141"/>
      <c r="R98" s="141"/>
      <c r="S98" s="141"/>
      <c r="T98" s="141" t="s">
        <v>117</v>
      </c>
      <c r="U98" s="141">
        <v>0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</row>
    <row r="99" spans="1:49" outlineLevel="1">
      <c r="A99" s="168"/>
      <c r="B99" s="170"/>
      <c r="C99" s="177" t="s">
        <v>197</v>
      </c>
      <c r="D99" s="190"/>
      <c r="E99" s="183">
        <v>100</v>
      </c>
      <c r="F99" s="210"/>
      <c r="G99" s="142"/>
      <c r="H99" s="162">
        <v>0</v>
      </c>
      <c r="I99" s="210">
        <f t="shared" si="1"/>
        <v>0</v>
      </c>
      <c r="J99" s="162"/>
      <c r="K99" s="162"/>
      <c r="L99" s="141"/>
      <c r="M99" s="141"/>
      <c r="N99" s="141"/>
      <c r="O99" s="141"/>
      <c r="P99" s="141"/>
      <c r="Q99" s="141"/>
      <c r="R99" s="141"/>
      <c r="S99" s="141"/>
      <c r="T99" s="141" t="s">
        <v>117</v>
      </c>
      <c r="U99" s="141">
        <v>0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</row>
    <row r="100" spans="1:49" outlineLevel="1">
      <c r="A100" s="168">
        <v>26</v>
      </c>
      <c r="B100" s="170" t="s">
        <v>198</v>
      </c>
      <c r="C100" s="175" t="s">
        <v>199</v>
      </c>
      <c r="D100" s="188" t="s">
        <v>127</v>
      </c>
      <c r="E100" s="153">
        <v>13.65</v>
      </c>
      <c r="F100" s="210"/>
      <c r="G100" s="142">
        <f>ROUND(E100*F100,2)</f>
        <v>0</v>
      </c>
      <c r="H100" s="162" t="s">
        <v>772</v>
      </c>
      <c r="I100" s="210">
        <f t="shared" si="1"/>
        <v>0</v>
      </c>
      <c r="J100" s="162"/>
      <c r="K100" s="162"/>
      <c r="L100" s="141"/>
      <c r="M100" s="141"/>
      <c r="N100" s="141"/>
      <c r="O100" s="141"/>
      <c r="P100" s="141"/>
      <c r="Q100" s="141"/>
      <c r="R100" s="141"/>
      <c r="S100" s="141"/>
      <c r="T100" s="141" t="s">
        <v>115</v>
      </c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</row>
    <row r="101" spans="1:49" outlineLevel="1">
      <c r="A101" s="168"/>
      <c r="B101" s="170"/>
      <c r="C101" s="177" t="s">
        <v>173</v>
      </c>
      <c r="D101" s="190"/>
      <c r="E101" s="183"/>
      <c r="F101" s="210"/>
      <c r="G101" s="142"/>
      <c r="H101" s="162">
        <v>0</v>
      </c>
      <c r="I101" s="210">
        <f t="shared" si="1"/>
        <v>0</v>
      </c>
      <c r="J101" s="162"/>
      <c r="K101" s="162"/>
      <c r="L101" s="141"/>
      <c r="M101" s="141"/>
      <c r="N101" s="141"/>
      <c r="O101" s="141"/>
      <c r="P101" s="141"/>
      <c r="Q101" s="141"/>
      <c r="R101" s="141"/>
      <c r="S101" s="141"/>
      <c r="T101" s="141" t="s">
        <v>117</v>
      </c>
      <c r="U101" s="141">
        <v>0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</row>
    <row r="102" spans="1:49" outlineLevel="1">
      <c r="A102" s="168"/>
      <c r="B102" s="170"/>
      <c r="C102" s="177" t="s">
        <v>200</v>
      </c>
      <c r="D102" s="190"/>
      <c r="E102" s="183">
        <v>11.7</v>
      </c>
      <c r="F102" s="210"/>
      <c r="G102" s="142"/>
      <c r="H102" s="162">
        <v>0</v>
      </c>
      <c r="I102" s="210">
        <f t="shared" si="1"/>
        <v>0</v>
      </c>
      <c r="J102" s="162"/>
      <c r="K102" s="162"/>
      <c r="L102" s="141"/>
      <c r="M102" s="141"/>
      <c r="N102" s="141"/>
      <c r="O102" s="141"/>
      <c r="P102" s="141"/>
      <c r="Q102" s="141"/>
      <c r="R102" s="141"/>
      <c r="S102" s="141"/>
      <c r="T102" s="141" t="s">
        <v>117</v>
      </c>
      <c r="U102" s="141">
        <v>0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</row>
    <row r="103" spans="1:49" outlineLevel="1">
      <c r="A103" s="168"/>
      <c r="B103" s="170"/>
      <c r="C103" s="177" t="s">
        <v>201</v>
      </c>
      <c r="D103" s="190"/>
      <c r="E103" s="183">
        <v>1.95</v>
      </c>
      <c r="F103" s="210"/>
      <c r="G103" s="142"/>
      <c r="H103" s="162">
        <v>0</v>
      </c>
      <c r="I103" s="210">
        <f t="shared" si="1"/>
        <v>0</v>
      </c>
      <c r="J103" s="162"/>
      <c r="K103" s="162"/>
      <c r="L103" s="141"/>
      <c r="M103" s="141"/>
      <c r="N103" s="141"/>
      <c r="O103" s="141"/>
      <c r="P103" s="141"/>
      <c r="Q103" s="141"/>
      <c r="R103" s="141"/>
      <c r="S103" s="141"/>
      <c r="T103" s="141" t="s">
        <v>117</v>
      </c>
      <c r="U103" s="141">
        <v>0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</row>
    <row r="104" spans="1:49" outlineLevel="1">
      <c r="A104" s="168">
        <v>27</v>
      </c>
      <c r="B104" s="170" t="s">
        <v>202</v>
      </c>
      <c r="C104" s="175" t="s">
        <v>203</v>
      </c>
      <c r="D104" s="188" t="s">
        <v>114</v>
      </c>
      <c r="E104" s="153">
        <v>455</v>
      </c>
      <c r="F104" s="210"/>
      <c r="G104" s="142">
        <f>ROUND(E104*F104,2)</f>
        <v>0</v>
      </c>
      <c r="H104" s="162" t="s">
        <v>772</v>
      </c>
      <c r="I104" s="210">
        <f t="shared" si="1"/>
        <v>0</v>
      </c>
      <c r="J104" s="162"/>
      <c r="K104" s="162"/>
      <c r="L104" s="141"/>
      <c r="M104" s="141"/>
      <c r="N104" s="141"/>
      <c r="O104" s="141"/>
      <c r="P104" s="141"/>
      <c r="Q104" s="141"/>
      <c r="R104" s="141"/>
      <c r="S104" s="141"/>
      <c r="T104" s="141" t="s">
        <v>115</v>
      </c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</row>
    <row r="105" spans="1:49" outlineLevel="1">
      <c r="A105" s="168"/>
      <c r="B105" s="170"/>
      <c r="C105" s="177" t="s">
        <v>173</v>
      </c>
      <c r="D105" s="190"/>
      <c r="E105" s="183"/>
      <c r="F105" s="210"/>
      <c r="G105" s="142"/>
      <c r="H105" s="162">
        <v>0</v>
      </c>
      <c r="I105" s="210">
        <f t="shared" si="1"/>
        <v>0</v>
      </c>
      <c r="J105" s="162"/>
      <c r="K105" s="162"/>
      <c r="L105" s="141"/>
      <c r="M105" s="141"/>
      <c r="N105" s="141"/>
      <c r="O105" s="141"/>
      <c r="P105" s="141"/>
      <c r="Q105" s="141"/>
      <c r="R105" s="141"/>
      <c r="S105" s="141"/>
      <c r="T105" s="141" t="s">
        <v>117</v>
      </c>
      <c r="U105" s="141">
        <v>0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</row>
    <row r="106" spans="1:49" outlineLevel="1">
      <c r="A106" s="168"/>
      <c r="B106" s="170"/>
      <c r="C106" s="177" t="s">
        <v>175</v>
      </c>
      <c r="D106" s="190"/>
      <c r="E106" s="183">
        <v>390</v>
      </c>
      <c r="F106" s="210"/>
      <c r="G106" s="142"/>
      <c r="H106" s="162">
        <v>0</v>
      </c>
      <c r="I106" s="210">
        <f t="shared" si="1"/>
        <v>0</v>
      </c>
      <c r="J106" s="162"/>
      <c r="K106" s="162"/>
      <c r="L106" s="141"/>
      <c r="M106" s="141"/>
      <c r="N106" s="141"/>
      <c r="O106" s="141"/>
      <c r="P106" s="141"/>
      <c r="Q106" s="141"/>
      <c r="R106" s="141"/>
      <c r="S106" s="141"/>
      <c r="T106" s="141" t="s">
        <v>117</v>
      </c>
      <c r="U106" s="141">
        <v>0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</row>
    <row r="107" spans="1:49" outlineLevel="1">
      <c r="A107" s="168"/>
      <c r="B107" s="170"/>
      <c r="C107" s="177" t="s">
        <v>177</v>
      </c>
      <c r="D107" s="190"/>
      <c r="E107" s="183">
        <v>65</v>
      </c>
      <c r="F107" s="210"/>
      <c r="G107" s="142"/>
      <c r="H107" s="162">
        <v>0</v>
      </c>
      <c r="I107" s="210">
        <f t="shared" si="1"/>
        <v>0</v>
      </c>
      <c r="J107" s="162"/>
      <c r="K107" s="162"/>
      <c r="L107" s="141"/>
      <c r="M107" s="141"/>
      <c r="N107" s="141"/>
      <c r="O107" s="141"/>
      <c r="P107" s="141"/>
      <c r="Q107" s="141"/>
      <c r="R107" s="141"/>
      <c r="S107" s="141"/>
      <c r="T107" s="141" t="s">
        <v>117</v>
      </c>
      <c r="U107" s="141">
        <v>0</v>
      </c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</row>
    <row r="108" spans="1:49" outlineLevel="1">
      <c r="A108" s="168">
        <v>28</v>
      </c>
      <c r="B108" s="170" t="s">
        <v>204</v>
      </c>
      <c r="C108" s="175" t="s">
        <v>205</v>
      </c>
      <c r="D108" s="188" t="s">
        <v>114</v>
      </c>
      <c r="E108" s="153">
        <v>600</v>
      </c>
      <c r="F108" s="210"/>
      <c r="G108" s="142">
        <f>ROUND(E108*F108,2)</f>
        <v>0</v>
      </c>
      <c r="H108" s="162" t="s">
        <v>772</v>
      </c>
      <c r="I108" s="210">
        <f t="shared" si="1"/>
        <v>0</v>
      </c>
      <c r="J108" s="162"/>
      <c r="K108" s="162"/>
      <c r="L108" s="141"/>
      <c r="M108" s="141"/>
      <c r="N108" s="141"/>
      <c r="O108" s="141"/>
      <c r="P108" s="141"/>
      <c r="Q108" s="141"/>
      <c r="R108" s="141"/>
      <c r="S108" s="141"/>
      <c r="T108" s="141" t="s">
        <v>115</v>
      </c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</row>
    <row r="109" spans="1:49" outlineLevel="1">
      <c r="A109" s="168"/>
      <c r="B109" s="170"/>
      <c r="C109" s="177" t="s">
        <v>173</v>
      </c>
      <c r="D109" s="190"/>
      <c r="E109" s="183"/>
      <c r="F109" s="210"/>
      <c r="G109" s="142"/>
      <c r="H109" s="162">
        <v>0</v>
      </c>
      <c r="I109" s="210">
        <f t="shared" si="1"/>
        <v>0</v>
      </c>
      <c r="J109" s="162"/>
      <c r="K109" s="162"/>
      <c r="L109" s="141"/>
      <c r="M109" s="141"/>
      <c r="N109" s="141"/>
      <c r="O109" s="141"/>
      <c r="P109" s="141"/>
      <c r="Q109" s="141"/>
      <c r="R109" s="141"/>
      <c r="S109" s="141"/>
      <c r="T109" s="141" t="s">
        <v>117</v>
      </c>
      <c r="U109" s="141">
        <v>0</v>
      </c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</row>
    <row r="110" spans="1:49" outlineLevel="1">
      <c r="A110" s="168"/>
      <c r="B110" s="170"/>
      <c r="C110" s="177" t="s">
        <v>175</v>
      </c>
      <c r="D110" s="190"/>
      <c r="E110" s="183">
        <v>390</v>
      </c>
      <c r="F110" s="210"/>
      <c r="G110" s="142"/>
      <c r="H110" s="162">
        <v>0</v>
      </c>
      <c r="I110" s="210">
        <f t="shared" si="1"/>
        <v>0</v>
      </c>
      <c r="J110" s="162"/>
      <c r="K110" s="162"/>
      <c r="L110" s="141"/>
      <c r="M110" s="141"/>
      <c r="N110" s="141"/>
      <c r="O110" s="141"/>
      <c r="P110" s="141"/>
      <c r="Q110" s="141"/>
      <c r="R110" s="141"/>
      <c r="S110" s="141"/>
      <c r="T110" s="141" t="s">
        <v>117</v>
      </c>
      <c r="U110" s="141">
        <v>0</v>
      </c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</row>
    <row r="111" spans="1:49" outlineLevel="1">
      <c r="A111" s="168"/>
      <c r="B111" s="170"/>
      <c r="C111" s="177" t="s">
        <v>176</v>
      </c>
      <c r="D111" s="190"/>
      <c r="E111" s="183">
        <v>210</v>
      </c>
      <c r="F111" s="210"/>
      <c r="G111" s="142"/>
      <c r="H111" s="162">
        <v>0</v>
      </c>
      <c r="I111" s="210">
        <f t="shared" si="1"/>
        <v>0</v>
      </c>
      <c r="J111" s="162"/>
      <c r="K111" s="162"/>
      <c r="L111" s="141"/>
      <c r="M111" s="141"/>
      <c r="N111" s="141"/>
      <c r="O111" s="141"/>
      <c r="P111" s="141"/>
      <c r="Q111" s="141"/>
      <c r="R111" s="141"/>
      <c r="S111" s="141"/>
      <c r="T111" s="141" t="s">
        <v>117</v>
      </c>
      <c r="U111" s="141">
        <v>0</v>
      </c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</row>
    <row r="112" spans="1:49" outlineLevel="1">
      <c r="A112" s="168">
        <v>29</v>
      </c>
      <c r="B112" s="170" t="s">
        <v>206</v>
      </c>
      <c r="C112" s="175" t="s">
        <v>207</v>
      </c>
      <c r="D112" s="188" t="s">
        <v>114</v>
      </c>
      <c r="E112" s="153">
        <v>2810</v>
      </c>
      <c r="F112" s="210"/>
      <c r="G112" s="142">
        <f>ROUND(E112*F112,2)</f>
        <v>0</v>
      </c>
      <c r="H112" s="162" t="s">
        <v>772</v>
      </c>
      <c r="I112" s="210">
        <f t="shared" si="1"/>
        <v>0</v>
      </c>
      <c r="J112" s="162"/>
      <c r="K112" s="162"/>
      <c r="L112" s="141"/>
      <c r="M112" s="141"/>
      <c r="N112" s="141"/>
      <c r="O112" s="141"/>
      <c r="P112" s="141"/>
      <c r="Q112" s="141"/>
      <c r="R112" s="141"/>
      <c r="S112" s="141"/>
      <c r="T112" s="141" t="s">
        <v>115</v>
      </c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</row>
    <row r="113" spans="1:49" outlineLevel="1">
      <c r="A113" s="168"/>
      <c r="B113" s="170"/>
      <c r="C113" s="177" t="s">
        <v>173</v>
      </c>
      <c r="D113" s="190"/>
      <c r="E113" s="183"/>
      <c r="F113" s="210"/>
      <c r="G113" s="142"/>
      <c r="H113" s="162">
        <v>0</v>
      </c>
      <c r="I113" s="210">
        <f t="shared" si="1"/>
        <v>0</v>
      </c>
      <c r="J113" s="162"/>
      <c r="K113" s="162"/>
      <c r="L113" s="141"/>
      <c r="M113" s="141"/>
      <c r="N113" s="141"/>
      <c r="O113" s="141"/>
      <c r="P113" s="141"/>
      <c r="Q113" s="141"/>
      <c r="R113" s="141"/>
      <c r="S113" s="141"/>
      <c r="T113" s="141" t="s">
        <v>117</v>
      </c>
      <c r="U113" s="141">
        <v>0</v>
      </c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</row>
    <row r="114" spans="1:49" outlineLevel="1">
      <c r="A114" s="168"/>
      <c r="B114" s="170"/>
      <c r="C114" s="177" t="s">
        <v>208</v>
      </c>
      <c r="D114" s="190"/>
      <c r="E114" s="183">
        <v>1990</v>
      </c>
      <c r="F114" s="210"/>
      <c r="G114" s="142"/>
      <c r="H114" s="162">
        <v>0</v>
      </c>
      <c r="I114" s="210">
        <f t="shared" si="1"/>
        <v>0</v>
      </c>
      <c r="J114" s="162"/>
      <c r="K114" s="162"/>
      <c r="L114" s="141"/>
      <c r="M114" s="141"/>
      <c r="N114" s="141"/>
      <c r="O114" s="141"/>
      <c r="P114" s="141"/>
      <c r="Q114" s="141"/>
      <c r="R114" s="141"/>
      <c r="S114" s="141"/>
      <c r="T114" s="141" t="s">
        <v>117</v>
      </c>
      <c r="U114" s="141">
        <v>0</v>
      </c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</row>
    <row r="115" spans="1:49" outlineLevel="1">
      <c r="A115" s="168"/>
      <c r="B115" s="170"/>
      <c r="C115" s="177" t="s">
        <v>209</v>
      </c>
      <c r="D115" s="190"/>
      <c r="E115" s="183"/>
      <c r="F115" s="210"/>
      <c r="G115" s="142"/>
      <c r="H115" s="162">
        <v>0</v>
      </c>
      <c r="I115" s="210">
        <f t="shared" si="1"/>
        <v>0</v>
      </c>
      <c r="J115" s="162"/>
      <c r="K115" s="162"/>
      <c r="L115" s="141"/>
      <c r="M115" s="141"/>
      <c r="N115" s="141"/>
      <c r="O115" s="141"/>
      <c r="P115" s="141"/>
      <c r="Q115" s="141"/>
      <c r="R115" s="141"/>
      <c r="S115" s="141"/>
      <c r="T115" s="141" t="s">
        <v>117</v>
      </c>
      <c r="U115" s="141">
        <v>0</v>
      </c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</row>
    <row r="116" spans="1:49" outlineLevel="1">
      <c r="A116" s="168"/>
      <c r="B116" s="170"/>
      <c r="C116" s="177" t="s">
        <v>210</v>
      </c>
      <c r="D116" s="190"/>
      <c r="E116" s="183"/>
      <c r="F116" s="210"/>
      <c r="G116" s="142"/>
      <c r="H116" s="162">
        <v>0</v>
      </c>
      <c r="I116" s="210">
        <f t="shared" si="1"/>
        <v>0</v>
      </c>
      <c r="J116" s="162"/>
      <c r="K116" s="162"/>
      <c r="L116" s="141"/>
      <c r="M116" s="141"/>
      <c r="N116" s="141"/>
      <c r="O116" s="141"/>
      <c r="P116" s="141"/>
      <c r="Q116" s="141"/>
      <c r="R116" s="141"/>
      <c r="S116" s="141"/>
      <c r="T116" s="141" t="s">
        <v>117</v>
      </c>
      <c r="U116" s="141">
        <v>0</v>
      </c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</row>
    <row r="117" spans="1:49" outlineLevel="1">
      <c r="A117" s="168"/>
      <c r="B117" s="170"/>
      <c r="C117" s="177" t="s">
        <v>211</v>
      </c>
      <c r="D117" s="190"/>
      <c r="E117" s="183">
        <v>820</v>
      </c>
      <c r="F117" s="210"/>
      <c r="G117" s="142"/>
      <c r="H117" s="162">
        <v>0</v>
      </c>
      <c r="I117" s="210">
        <f t="shared" si="1"/>
        <v>0</v>
      </c>
      <c r="J117" s="162"/>
      <c r="K117" s="162"/>
      <c r="L117" s="141"/>
      <c r="M117" s="141"/>
      <c r="N117" s="141"/>
      <c r="O117" s="141"/>
      <c r="P117" s="141"/>
      <c r="Q117" s="141"/>
      <c r="R117" s="141"/>
      <c r="S117" s="141"/>
      <c r="T117" s="141" t="s">
        <v>117</v>
      </c>
      <c r="U117" s="141">
        <v>0</v>
      </c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</row>
    <row r="118" spans="1:49" outlineLevel="1">
      <c r="A118" s="168">
        <v>30</v>
      </c>
      <c r="B118" s="170" t="s">
        <v>212</v>
      </c>
      <c r="C118" s="175" t="s">
        <v>213</v>
      </c>
      <c r="D118" s="188" t="s">
        <v>114</v>
      </c>
      <c r="E118" s="153">
        <v>995</v>
      </c>
      <c r="F118" s="210"/>
      <c r="G118" s="142">
        <f>ROUND(E118*F118,2)</f>
        <v>0</v>
      </c>
      <c r="H118" s="162" t="s">
        <v>772</v>
      </c>
      <c r="I118" s="210">
        <f t="shared" si="1"/>
        <v>0</v>
      </c>
      <c r="J118" s="162"/>
      <c r="K118" s="162"/>
      <c r="L118" s="141"/>
      <c r="M118" s="141"/>
      <c r="N118" s="141"/>
      <c r="O118" s="141"/>
      <c r="P118" s="141"/>
      <c r="Q118" s="141"/>
      <c r="R118" s="141"/>
      <c r="S118" s="141"/>
      <c r="T118" s="141" t="s">
        <v>115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</row>
    <row r="119" spans="1:49" outlineLevel="1">
      <c r="A119" s="168"/>
      <c r="B119" s="170"/>
      <c r="C119" s="177" t="s">
        <v>173</v>
      </c>
      <c r="D119" s="190"/>
      <c r="E119" s="183"/>
      <c r="F119" s="210"/>
      <c r="G119" s="142"/>
      <c r="H119" s="162">
        <v>0</v>
      </c>
      <c r="I119" s="210">
        <f t="shared" si="1"/>
        <v>0</v>
      </c>
      <c r="J119" s="162"/>
      <c r="K119" s="162"/>
      <c r="L119" s="141"/>
      <c r="M119" s="141"/>
      <c r="N119" s="141"/>
      <c r="O119" s="141"/>
      <c r="P119" s="141"/>
      <c r="Q119" s="141"/>
      <c r="R119" s="141"/>
      <c r="S119" s="141"/>
      <c r="T119" s="141" t="s">
        <v>117</v>
      </c>
      <c r="U119" s="141">
        <v>0</v>
      </c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</row>
    <row r="120" spans="1:49" outlineLevel="1">
      <c r="A120" s="168"/>
      <c r="B120" s="170"/>
      <c r="C120" s="177" t="s">
        <v>174</v>
      </c>
      <c r="D120" s="190"/>
      <c r="E120" s="183">
        <v>995</v>
      </c>
      <c r="F120" s="210"/>
      <c r="G120" s="142"/>
      <c r="H120" s="162">
        <v>0</v>
      </c>
      <c r="I120" s="210">
        <f t="shared" si="1"/>
        <v>0</v>
      </c>
      <c r="J120" s="162"/>
      <c r="K120" s="162"/>
      <c r="L120" s="141"/>
      <c r="M120" s="141"/>
      <c r="N120" s="141"/>
      <c r="O120" s="141"/>
      <c r="P120" s="141"/>
      <c r="Q120" s="141"/>
      <c r="R120" s="141"/>
      <c r="S120" s="141"/>
      <c r="T120" s="141" t="s">
        <v>117</v>
      </c>
      <c r="U120" s="141">
        <v>0</v>
      </c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</row>
    <row r="121" spans="1:49" outlineLevel="1">
      <c r="A121" s="168">
        <v>31</v>
      </c>
      <c r="B121" s="170" t="s">
        <v>214</v>
      </c>
      <c r="C121" s="175" t="s">
        <v>215</v>
      </c>
      <c r="D121" s="188" t="s">
        <v>114</v>
      </c>
      <c r="E121" s="153">
        <v>995</v>
      </c>
      <c r="F121" s="210"/>
      <c r="G121" s="142">
        <f>ROUND(E121*F121,2)</f>
        <v>0</v>
      </c>
      <c r="H121" s="162" t="s">
        <v>772</v>
      </c>
      <c r="I121" s="210">
        <f t="shared" si="1"/>
        <v>0</v>
      </c>
      <c r="J121" s="162"/>
      <c r="K121" s="162"/>
      <c r="L121" s="141"/>
      <c r="M121" s="141"/>
      <c r="N121" s="141"/>
      <c r="O121" s="141"/>
      <c r="P121" s="141"/>
      <c r="Q121" s="141"/>
      <c r="R121" s="141"/>
      <c r="S121" s="141"/>
      <c r="T121" s="141" t="s">
        <v>115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</row>
    <row r="122" spans="1:49" outlineLevel="1">
      <c r="A122" s="168"/>
      <c r="B122" s="170"/>
      <c r="C122" s="177" t="s">
        <v>173</v>
      </c>
      <c r="D122" s="190"/>
      <c r="E122" s="183"/>
      <c r="F122" s="210"/>
      <c r="G122" s="142"/>
      <c r="H122" s="162">
        <v>0</v>
      </c>
      <c r="I122" s="210">
        <f t="shared" si="1"/>
        <v>0</v>
      </c>
      <c r="J122" s="162"/>
      <c r="K122" s="162"/>
      <c r="L122" s="141"/>
      <c r="M122" s="141"/>
      <c r="N122" s="141"/>
      <c r="O122" s="141"/>
      <c r="P122" s="141"/>
      <c r="Q122" s="141"/>
      <c r="R122" s="141"/>
      <c r="S122" s="141"/>
      <c r="T122" s="141" t="s">
        <v>117</v>
      </c>
      <c r="U122" s="141">
        <v>0</v>
      </c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</row>
    <row r="123" spans="1:49" outlineLevel="1">
      <c r="A123" s="168"/>
      <c r="B123" s="170"/>
      <c r="C123" s="177" t="s">
        <v>174</v>
      </c>
      <c r="D123" s="190"/>
      <c r="E123" s="183">
        <v>995</v>
      </c>
      <c r="F123" s="210"/>
      <c r="G123" s="142"/>
      <c r="H123" s="162">
        <v>0</v>
      </c>
      <c r="I123" s="210">
        <f t="shared" si="1"/>
        <v>0</v>
      </c>
      <c r="J123" s="162"/>
      <c r="K123" s="162"/>
      <c r="L123" s="141"/>
      <c r="M123" s="141"/>
      <c r="N123" s="141"/>
      <c r="O123" s="141"/>
      <c r="P123" s="141"/>
      <c r="Q123" s="141"/>
      <c r="R123" s="141"/>
      <c r="S123" s="141"/>
      <c r="T123" s="141" t="s">
        <v>117</v>
      </c>
      <c r="U123" s="141">
        <v>0</v>
      </c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</row>
    <row r="124" spans="1:49" outlineLevel="1">
      <c r="A124" s="168">
        <v>32</v>
      </c>
      <c r="B124" s="170" t="s">
        <v>216</v>
      </c>
      <c r="C124" s="175" t="s">
        <v>217</v>
      </c>
      <c r="D124" s="188" t="s">
        <v>127</v>
      </c>
      <c r="E124" s="153">
        <v>29.85</v>
      </c>
      <c r="F124" s="210"/>
      <c r="G124" s="142">
        <f>ROUND(E124*F124,2)</f>
        <v>0</v>
      </c>
      <c r="H124" s="162" t="s">
        <v>772</v>
      </c>
      <c r="I124" s="210">
        <f t="shared" si="1"/>
        <v>0</v>
      </c>
      <c r="J124" s="162"/>
      <c r="K124" s="162"/>
      <c r="L124" s="141"/>
      <c r="M124" s="141"/>
      <c r="N124" s="141"/>
      <c r="O124" s="141"/>
      <c r="P124" s="141"/>
      <c r="Q124" s="141"/>
      <c r="R124" s="141"/>
      <c r="S124" s="141"/>
      <c r="T124" s="141" t="s">
        <v>115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</row>
    <row r="125" spans="1:49" outlineLevel="1">
      <c r="A125" s="168"/>
      <c r="B125" s="170"/>
      <c r="C125" s="177" t="s">
        <v>173</v>
      </c>
      <c r="D125" s="190"/>
      <c r="E125" s="183"/>
      <c r="F125" s="210"/>
      <c r="G125" s="142"/>
      <c r="H125" s="162">
        <v>0</v>
      </c>
      <c r="I125" s="210">
        <f t="shared" si="1"/>
        <v>0</v>
      </c>
      <c r="J125" s="162"/>
      <c r="K125" s="162"/>
      <c r="L125" s="141"/>
      <c r="M125" s="141"/>
      <c r="N125" s="141"/>
      <c r="O125" s="141"/>
      <c r="P125" s="141"/>
      <c r="Q125" s="141"/>
      <c r="R125" s="141"/>
      <c r="S125" s="141"/>
      <c r="T125" s="141" t="s">
        <v>117</v>
      </c>
      <c r="U125" s="141">
        <v>0</v>
      </c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</row>
    <row r="126" spans="1:49" outlineLevel="1">
      <c r="A126" s="168"/>
      <c r="B126" s="170"/>
      <c r="C126" s="177" t="s">
        <v>218</v>
      </c>
      <c r="D126" s="190"/>
      <c r="E126" s="183">
        <v>29.85</v>
      </c>
      <c r="F126" s="210"/>
      <c r="G126" s="142"/>
      <c r="H126" s="162">
        <v>0</v>
      </c>
      <c r="I126" s="210">
        <f t="shared" si="1"/>
        <v>0</v>
      </c>
      <c r="J126" s="162"/>
      <c r="K126" s="162"/>
      <c r="L126" s="141"/>
      <c r="M126" s="141"/>
      <c r="N126" s="141"/>
      <c r="O126" s="141"/>
      <c r="P126" s="141"/>
      <c r="Q126" s="141"/>
      <c r="R126" s="141"/>
      <c r="S126" s="141"/>
      <c r="T126" s="141" t="s">
        <v>117</v>
      </c>
      <c r="U126" s="141">
        <v>0</v>
      </c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</row>
    <row r="127" spans="1:49" outlineLevel="1">
      <c r="A127" s="168">
        <v>33</v>
      </c>
      <c r="B127" s="170" t="s">
        <v>219</v>
      </c>
      <c r="C127" s="175" t="s">
        <v>220</v>
      </c>
      <c r="D127" s="188" t="s">
        <v>159</v>
      </c>
      <c r="E127" s="153">
        <v>2.5</v>
      </c>
      <c r="F127" s="210"/>
      <c r="G127" s="142">
        <f>ROUND(E127*F127,2)</f>
        <v>0</v>
      </c>
      <c r="H127" s="162" t="s">
        <v>772</v>
      </c>
      <c r="I127" s="210">
        <f t="shared" si="1"/>
        <v>0</v>
      </c>
      <c r="J127" s="162"/>
      <c r="K127" s="162"/>
      <c r="L127" s="141"/>
      <c r="M127" s="141"/>
      <c r="N127" s="141"/>
      <c r="O127" s="141"/>
      <c r="P127" s="141"/>
      <c r="Q127" s="141"/>
      <c r="R127" s="141"/>
      <c r="S127" s="141"/>
      <c r="T127" s="141" t="s">
        <v>221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</row>
    <row r="128" spans="1:49" outlineLevel="1">
      <c r="A128" s="168"/>
      <c r="B128" s="170"/>
      <c r="C128" s="177" t="s">
        <v>222</v>
      </c>
      <c r="D128" s="190"/>
      <c r="E128" s="183"/>
      <c r="F128" s="210"/>
      <c r="G128" s="142"/>
      <c r="H128" s="162">
        <v>0</v>
      </c>
      <c r="I128" s="210">
        <f t="shared" si="1"/>
        <v>0</v>
      </c>
      <c r="J128" s="162"/>
      <c r="K128" s="162"/>
      <c r="L128" s="141"/>
      <c r="M128" s="141"/>
      <c r="N128" s="141"/>
      <c r="O128" s="141"/>
      <c r="P128" s="141"/>
      <c r="Q128" s="141"/>
      <c r="R128" s="141"/>
      <c r="S128" s="141"/>
      <c r="T128" s="141" t="s">
        <v>117</v>
      </c>
      <c r="U128" s="141">
        <v>0</v>
      </c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</row>
    <row r="129" spans="1:49" outlineLevel="1">
      <c r="A129" s="168"/>
      <c r="B129" s="170"/>
      <c r="C129" s="177" t="s">
        <v>223</v>
      </c>
      <c r="D129" s="190"/>
      <c r="E129" s="183">
        <v>2.5</v>
      </c>
      <c r="F129" s="210"/>
      <c r="G129" s="142"/>
      <c r="H129" s="162">
        <v>0</v>
      </c>
      <c r="I129" s="210">
        <f t="shared" si="1"/>
        <v>0</v>
      </c>
      <c r="J129" s="162"/>
      <c r="K129" s="162"/>
      <c r="L129" s="141"/>
      <c r="M129" s="141"/>
      <c r="N129" s="141"/>
      <c r="O129" s="141"/>
      <c r="P129" s="141"/>
      <c r="Q129" s="141"/>
      <c r="R129" s="141"/>
      <c r="S129" s="141"/>
      <c r="T129" s="141" t="s">
        <v>117</v>
      </c>
      <c r="U129" s="141">
        <v>0</v>
      </c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</row>
    <row r="130" spans="1:49" outlineLevel="1">
      <c r="A130" s="168">
        <v>34</v>
      </c>
      <c r="B130" s="170" t="s">
        <v>224</v>
      </c>
      <c r="C130" s="175" t="s">
        <v>225</v>
      </c>
      <c r="D130" s="188" t="s">
        <v>159</v>
      </c>
      <c r="E130" s="153">
        <v>3080</v>
      </c>
      <c r="F130" s="210"/>
      <c r="G130" s="142">
        <f>ROUND(E130*F130,2)</f>
        <v>0</v>
      </c>
      <c r="H130" s="162" t="s">
        <v>772</v>
      </c>
      <c r="I130" s="210">
        <f t="shared" si="1"/>
        <v>0</v>
      </c>
      <c r="J130" s="162"/>
      <c r="K130" s="162"/>
      <c r="L130" s="141"/>
      <c r="M130" s="141"/>
      <c r="N130" s="141"/>
      <c r="O130" s="141"/>
      <c r="P130" s="141"/>
      <c r="Q130" s="141"/>
      <c r="R130" s="141"/>
      <c r="S130" s="141"/>
      <c r="T130" s="141" t="s">
        <v>115</v>
      </c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</row>
    <row r="131" spans="1:49" outlineLevel="1">
      <c r="A131" s="168"/>
      <c r="B131" s="170"/>
      <c r="C131" s="177" t="s">
        <v>226</v>
      </c>
      <c r="D131" s="190"/>
      <c r="E131" s="183">
        <v>3080</v>
      </c>
      <c r="F131" s="210"/>
      <c r="G131" s="142"/>
      <c r="H131" s="162">
        <v>0</v>
      </c>
      <c r="I131" s="210">
        <f t="shared" si="1"/>
        <v>0</v>
      </c>
      <c r="J131" s="162"/>
      <c r="K131" s="162"/>
      <c r="L131" s="141"/>
      <c r="M131" s="141"/>
      <c r="N131" s="141"/>
      <c r="O131" s="141"/>
      <c r="P131" s="141"/>
      <c r="Q131" s="141"/>
      <c r="R131" s="141"/>
      <c r="S131" s="141"/>
      <c r="T131" s="141" t="s">
        <v>117</v>
      </c>
      <c r="U131" s="141">
        <v>0</v>
      </c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</row>
    <row r="132" spans="1:49" outlineLevel="1">
      <c r="A132" s="168">
        <v>35</v>
      </c>
      <c r="B132" s="170" t="s">
        <v>227</v>
      </c>
      <c r="C132" s="175" t="s">
        <v>228</v>
      </c>
      <c r="D132" s="188" t="s">
        <v>114</v>
      </c>
      <c r="E132" s="153">
        <v>2406</v>
      </c>
      <c r="F132" s="210"/>
      <c r="G132" s="142">
        <f>ROUND(E132*F132,2)</f>
        <v>0</v>
      </c>
      <c r="H132" s="162" t="s">
        <v>772</v>
      </c>
      <c r="I132" s="210">
        <f t="shared" si="1"/>
        <v>0</v>
      </c>
      <c r="J132" s="162"/>
      <c r="K132" s="162"/>
      <c r="L132" s="141"/>
      <c r="M132" s="141"/>
      <c r="N132" s="141"/>
      <c r="O132" s="141"/>
      <c r="P132" s="141"/>
      <c r="Q132" s="141"/>
      <c r="R132" s="141"/>
      <c r="S132" s="141"/>
      <c r="T132" s="141" t="s">
        <v>115</v>
      </c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</row>
    <row r="133" spans="1:49" outlineLevel="1">
      <c r="A133" s="168"/>
      <c r="B133" s="170"/>
      <c r="C133" s="177" t="s">
        <v>210</v>
      </c>
      <c r="D133" s="190"/>
      <c r="E133" s="183"/>
      <c r="F133" s="210"/>
      <c r="G133" s="142"/>
      <c r="H133" s="162">
        <v>0</v>
      </c>
      <c r="I133" s="210">
        <f t="shared" si="1"/>
        <v>0</v>
      </c>
      <c r="J133" s="162"/>
      <c r="K133" s="162"/>
      <c r="L133" s="141"/>
      <c r="M133" s="141"/>
      <c r="N133" s="141"/>
      <c r="O133" s="141"/>
      <c r="P133" s="141"/>
      <c r="Q133" s="141"/>
      <c r="R133" s="141"/>
      <c r="S133" s="141"/>
      <c r="T133" s="141" t="s">
        <v>117</v>
      </c>
      <c r="U133" s="141">
        <v>0</v>
      </c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</row>
    <row r="134" spans="1:49" outlineLevel="1">
      <c r="A134" s="168"/>
      <c r="B134" s="170"/>
      <c r="C134" s="177" t="s">
        <v>211</v>
      </c>
      <c r="D134" s="190"/>
      <c r="E134" s="183">
        <v>820</v>
      </c>
      <c r="F134" s="210"/>
      <c r="G134" s="142"/>
      <c r="H134" s="162">
        <v>0</v>
      </c>
      <c r="I134" s="210">
        <f t="shared" si="1"/>
        <v>0</v>
      </c>
      <c r="J134" s="162"/>
      <c r="K134" s="162"/>
      <c r="L134" s="141"/>
      <c r="M134" s="141"/>
      <c r="N134" s="141"/>
      <c r="O134" s="141"/>
      <c r="P134" s="141"/>
      <c r="Q134" s="141"/>
      <c r="R134" s="141"/>
      <c r="S134" s="141"/>
      <c r="T134" s="141" t="s">
        <v>117</v>
      </c>
      <c r="U134" s="141">
        <v>0</v>
      </c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</row>
    <row r="135" spans="1:49" outlineLevel="1">
      <c r="A135" s="168"/>
      <c r="B135" s="170"/>
      <c r="C135" s="177" t="s">
        <v>229</v>
      </c>
      <c r="D135" s="190"/>
      <c r="E135" s="183">
        <v>1586</v>
      </c>
      <c r="F135" s="210"/>
      <c r="G135" s="142"/>
      <c r="H135" s="162">
        <v>0</v>
      </c>
      <c r="I135" s="210">
        <f t="shared" si="1"/>
        <v>0</v>
      </c>
      <c r="J135" s="162"/>
      <c r="K135" s="162"/>
      <c r="L135" s="141"/>
      <c r="M135" s="141"/>
      <c r="N135" s="141"/>
      <c r="O135" s="141"/>
      <c r="P135" s="141"/>
      <c r="Q135" s="141"/>
      <c r="R135" s="141"/>
      <c r="S135" s="141"/>
      <c r="T135" s="141" t="s">
        <v>117</v>
      </c>
      <c r="U135" s="141">
        <v>0</v>
      </c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</row>
    <row r="136" spans="1:49" outlineLevel="1">
      <c r="A136" s="168">
        <v>36</v>
      </c>
      <c r="B136" s="170" t="s">
        <v>230</v>
      </c>
      <c r="C136" s="175" t="s">
        <v>231</v>
      </c>
      <c r="D136" s="188" t="s">
        <v>114</v>
      </c>
      <c r="E136" s="153">
        <v>915.9</v>
      </c>
      <c r="F136" s="210"/>
      <c r="G136" s="142">
        <f>ROUND(E136*F136,2)</f>
        <v>0</v>
      </c>
      <c r="H136" s="162" t="s">
        <v>772</v>
      </c>
      <c r="I136" s="210">
        <f t="shared" si="1"/>
        <v>0</v>
      </c>
      <c r="J136" s="162"/>
      <c r="K136" s="162"/>
      <c r="L136" s="141"/>
      <c r="M136" s="141"/>
      <c r="N136" s="141"/>
      <c r="O136" s="141"/>
      <c r="P136" s="141"/>
      <c r="Q136" s="141"/>
      <c r="R136" s="141"/>
      <c r="S136" s="141"/>
      <c r="T136" s="141" t="s">
        <v>115</v>
      </c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</row>
    <row r="137" spans="1:49" outlineLevel="1">
      <c r="A137" s="168"/>
      <c r="B137" s="170"/>
      <c r="C137" s="177" t="s">
        <v>210</v>
      </c>
      <c r="D137" s="190"/>
      <c r="E137" s="183"/>
      <c r="F137" s="210"/>
      <c r="G137" s="142"/>
      <c r="H137" s="162">
        <v>0</v>
      </c>
      <c r="I137" s="210">
        <f t="shared" ref="I137:I200" si="2">G137</f>
        <v>0</v>
      </c>
      <c r="J137" s="162"/>
      <c r="K137" s="162"/>
      <c r="L137" s="141"/>
      <c r="M137" s="141"/>
      <c r="N137" s="141"/>
      <c r="O137" s="141"/>
      <c r="P137" s="141"/>
      <c r="Q137" s="141"/>
      <c r="R137" s="141"/>
      <c r="S137" s="141"/>
      <c r="T137" s="141" t="s">
        <v>117</v>
      </c>
      <c r="U137" s="141">
        <v>0</v>
      </c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</row>
    <row r="138" spans="1:49" outlineLevel="1">
      <c r="A138" s="168"/>
      <c r="B138" s="170"/>
      <c r="C138" s="177" t="s">
        <v>211</v>
      </c>
      <c r="D138" s="190"/>
      <c r="E138" s="183">
        <v>820</v>
      </c>
      <c r="F138" s="210"/>
      <c r="G138" s="142"/>
      <c r="H138" s="162">
        <v>0</v>
      </c>
      <c r="I138" s="210">
        <f t="shared" si="2"/>
        <v>0</v>
      </c>
      <c r="J138" s="162"/>
      <c r="K138" s="162"/>
      <c r="L138" s="141"/>
      <c r="M138" s="141"/>
      <c r="N138" s="141"/>
      <c r="O138" s="141"/>
      <c r="P138" s="141"/>
      <c r="Q138" s="141"/>
      <c r="R138" s="141"/>
      <c r="S138" s="141"/>
      <c r="T138" s="141" t="s">
        <v>117</v>
      </c>
      <c r="U138" s="141">
        <v>0</v>
      </c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</row>
    <row r="139" spans="1:49" outlineLevel="1">
      <c r="A139" s="168"/>
      <c r="B139" s="170"/>
      <c r="C139" s="177" t="s">
        <v>232</v>
      </c>
      <c r="D139" s="190"/>
      <c r="E139" s="183">
        <v>59</v>
      </c>
      <c r="F139" s="210"/>
      <c r="G139" s="142"/>
      <c r="H139" s="162">
        <v>0</v>
      </c>
      <c r="I139" s="210">
        <f t="shared" si="2"/>
        <v>0</v>
      </c>
      <c r="J139" s="162"/>
      <c r="K139" s="162"/>
      <c r="L139" s="141"/>
      <c r="M139" s="141"/>
      <c r="N139" s="141"/>
      <c r="O139" s="141"/>
      <c r="P139" s="141"/>
      <c r="Q139" s="141"/>
      <c r="R139" s="141"/>
      <c r="S139" s="141"/>
      <c r="T139" s="141" t="s">
        <v>117</v>
      </c>
      <c r="U139" s="141">
        <v>0</v>
      </c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</row>
    <row r="140" spans="1:49" outlineLevel="1">
      <c r="A140" s="168"/>
      <c r="B140" s="170"/>
      <c r="C140" s="177" t="s">
        <v>233</v>
      </c>
      <c r="D140" s="190"/>
      <c r="E140" s="183">
        <v>36.9</v>
      </c>
      <c r="F140" s="210"/>
      <c r="G140" s="142"/>
      <c r="H140" s="162">
        <v>0</v>
      </c>
      <c r="I140" s="210">
        <f t="shared" si="2"/>
        <v>0</v>
      </c>
      <c r="J140" s="162"/>
      <c r="K140" s="162"/>
      <c r="L140" s="141"/>
      <c r="M140" s="141"/>
      <c r="N140" s="141"/>
      <c r="O140" s="141"/>
      <c r="P140" s="141"/>
      <c r="Q140" s="141"/>
      <c r="R140" s="141"/>
      <c r="S140" s="141"/>
      <c r="T140" s="141" t="s">
        <v>117</v>
      </c>
      <c r="U140" s="141">
        <v>0</v>
      </c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</row>
    <row r="141" spans="1:49" outlineLevel="1">
      <c r="A141" s="168">
        <v>37</v>
      </c>
      <c r="B141" s="170" t="s">
        <v>234</v>
      </c>
      <c r="C141" s="175" t="s">
        <v>235</v>
      </c>
      <c r="D141" s="188" t="s">
        <v>114</v>
      </c>
      <c r="E141" s="153">
        <v>10.3</v>
      </c>
      <c r="F141" s="210"/>
      <c r="G141" s="142">
        <f>ROUND(E141*F141,2)</f>
        <v>0</v>
      </c>
      <c r="H141" s="162" t="s">
        <v>772</v>
      </c>
      <c r="I141" s="210">
        <f t="shared" si="2"/>
        <v>0</v>
      </c>
      <c r="J141" s="162"/>
      <c r="K141" s="162"/>
      <c r="L141" s="141"/>
      <c r="M141" s="141"/>
      <c r="N141" s="141"/>
      <c r="O141" s="141"/>
      <c r="P141" s="141"/>
      <c r="Q141" s="141"/>
      <c r="R141" s="141"/>
      <c r="S141" s="141"/>
      <c r="T141" s="141" t="s">
        <v>115</v>
      </c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</row>
    <row r="142" spans="1:49" outlineLevel="1">
      <c r="A142" s="168"/>
      <c r="B142" s="170"/>
      <c r="C142" s="177" t="s">
        <v>210</v>
      </c>
      <c r="D142" s="190"/>
      <c r="E142" s="183"/>
      <c r="F142" s="210"/>
      <c r="G142" s="142"/>
      <c r="H142" s="162">
        <v>0</v>
      </c>
      <c r="I142" s="210">
        <f t="shared" si="2"/>
        <v>0</v>
      </c>
      <c r="J142" s="162"/>
      <c r="K142" s="162"/>
      <c r="L142" s="141"/>
      <c r="M142" s="141"/>
      <c r="N142" s="141"/>
      <c r="O142" s="141"/>
      <c r="P142" s="141"/>
      <c r="Q142" s="141"/>
      <c r="R142" s="141"/>
      <c r="S142" s="141"/>
      <c r="T142" s="141" t="s">
        <v>117</v>
      </c>
      <c r="U142" s="141">
        <v>0</v>
      </c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</row>
    <row r="143" spans="1:49" outlineLevel="1">
      <c r="A143" s="168"/>
      <c r="B143" s="170"/>
      <c r="C143" s="177" t="s">
        <v>236</v>
      </c>
      <c r="D143" s="190"/>
      <c r="E143" s="183">
        <v>10.3</v>
      </c>
      <c r="F143" s="210"/>
      <c r="G143" s="142"/>
      <c r="H143" s="162">
        <v>0</v>
      </c>
      <c r="I143" s="210">
        <f t="shared" si="2"/>
        <v>0</v>
      </c>
      <c r="J143" s="162"/>
      <c r="K143" s="162"/>
      <c r="L143" s="141"/>
      <c r="M143" s="141"/>
      <c r="N143" s="141"/>
      <c r="O143" s="141"/>
      <c r="P143" s="141"/>
      <c r="Q143" s="141"/>
      <c r="R143" s="141"/>
      <c r="S143" s="141"/>
      <c r="T143" s="141" t="s">
        <v>117</v>
      </c>
      <c r="U143" s="141">
        <v>0</v>
      </c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</row>
    <row r="144" spans="1:49" outlineLevel="1">
      <c r="A144" s="168">
        <v>38</v>
      </c>
      <c r="B144" s="170" t="s">
        <v>237</v>
      </c>
      <c r="C144" s="175" t="s">
        <v>238</v>
      </c>
      <c r="D144" s="188" t="s">
        <v>114</v>
      </c>
      <c r="E144" s="153">
        <v>3152.1</v>
      </c>
      <c r="F144" s="210"/>
      <c r="G144" s="142">
        <f>ROUND(E144*F144,2)</f>
        <v>0</v>
      </c>
      <c r="H144" s="162" t="s">
        <v>772</v>
      </c>
      <c r="I144" s="210">
        <f t="shared" si="2"/>
        <v>0</v>
      </c>
      <c r="J144" s="162"/>
      <c r="K144" s="162"/>
      <c r="L144" s="141"/>
      <c r="M144" s="141"/>
      <c r="N144" s="141"/>
      <c r="O144" s="141"/>
      <c r="P144" s="141"/>
      <c r="Q144" s="141"/>
      <c r="R144" s="141"/>
      <c r="S144" s="141"/>
      <c r="T144" s="141" t="s">
        <v>115</v>
      </c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</row>
    <row r="145" spans="1:49" outlineLevel="1">
      <c r="A145" s="168"/>
      <c r="B145" s="170"/>
      <c r="C145" s="177" t="s">
        <v>210</v>
      </c>
      <c r="D145" s="190"/>
      <c r="E145" s="183"/>
      <c r="F145" s="210"/>
      <c r="G145" s="142"/>
      <c r="H145" s="162">
        <v>0</v>
      </c>
      <c r="I145" s="210">
        <f t="shared" si="2"/>
        <v>0</v>
      </c>
      <c r="J145" s="162"/>
      <c r="K145" s="162"/>
      <c r="L145" s="141"/>
      <c r="M145" s="141"/>
      <c r="N145" s="141"/>
      <c r="O145" s="141"/>
      <c r="P145" s="141"/>
      <c r="Q145" s="141"/>
      <c r="R145" s="141"/>
      <c r="S145" s="141"/>
      <c r="T145" s="141" t="s">
        <v>117</v>
      </c>
      <c r="U145" s="141">
        <v>0</v>
      </c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</row>
    <row r="146" spans="1:49" outlineLevel="1">
      <c r="A146" s="168"/>
      <c r="B146" s="170"/>
      <c r="C146" s="177" t="s">
        <v>211</v>
      </c>
      <c r="D146" s="190"/>
      <c r="E146" s="183">
        <v>820</v>
      </c>
      <c r="F146" s="210"/>
      <c r="G146" s="142"/>
      <c r="H146" s="162">
        <v>0</v>
      </c>
      <c r="I146" s="210">
        <f t="shared" si="2"/>
        <v>0</v>
      </c>
      <c r="J146" s="162"/>
      <c r="K146" s="162"/>
      <c r="L146" s="141"/>
      <c r="M146" s="141"/>
      <c r="N146" s="141"/>
      <c r="O146" s="141"/>
      <c r="P146" s="141"/>
      <c r="Q146" s="141"/>
      <c r="R146" s="141"/>
      <c r="S146" s="141"/>
      <c r="T146" s="141" t="s">
        <v>117</v>
      </c>
      <c r="U146" s="141">
        <v>0</v>
      </c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</row>
    <row r="147" spans="1:49" outlineLevel="1">
      <c r="A147" s="168"/>
      <c r="B147" s="170"/>
      <c r="C147" s="177" t="s">
        <v>229</v>
      </c>
      <c r="D147" s="190"/>
      <c r="E147" s="183">
        <v>1586</v>
      </c>
      <c r="F147" s="210"/>
      <c r="G147" s="142"/>
      <c r="H147" s="162">
        <v>0</v>
      </c>
      <c r="I147" s="210">
        <f t="shared" si="2"/>
        <v>0</v>
      </c>
      <c r="J147" s="162"/>
      <c r="K147" s="162"/>
      <c r="L147" s="141"/>
      <c r="M147" s="141"/>
      <c r="N147" s="141"/>
      <c r="O147" s="141"/>
      <c r="P147" s="141"/>
      <c r="Q147" s="141"/>
      <c r="R147" s="141"/>
      <c r="S147" s="141"/>
      <c r="T147" s="141" t="s">
        <v>117</v>
      </c>
      <c r="U147" s="141">
        <v>0</v>
      </c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</row>
    <row r="148" spans="1:49" outlineLevel="1">
      <c r="A148" s="168"/>
      <c r="B148" s="170"/>
      <c r="C148" s="177" t="s">
        <v>232</v>
      </c>
      <c r="D148" s="190"/>
      <c r="E148" s="183">
        <v>59</v>
      </c>
      <c r="F148" s="210"/>
      <c r="G148" s="142"/>
      <c r="H148" s="162">
        <v>0</v>
      </c>
      <c r="I148" s="210">
        <f t="shared" si="2"/>
        <v>0</v>
      </c>
      <c r="J148" s="162"/>
      <c r="K148" s="162"/>
      <c r="L148" s="141"/>
      <c r="M148" s="141"/>
      <c r="N148" s="141"/>
      <c r="O148" s="141"/>
      <c r="P148" s="141"/>
      <c r="Q148" s="141"/>
      <c r="R148" s="141"/>
      <c r="S148" s="141"/>
      <c r="T148" s="141" t="s">
        <v>117</v>
      </c>
      <c r="U148" s="141">
        <v>0</v>
      </c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</row>
    <row r="149" spans="1:49" outlineLevel="1">
      <c r="A149" s="168"/>
      <c r="B149" s="170"/>
      <c r="C149" s="177" t="s">
        <v>233</v>
      </c>
      <c r="D149" s="190"/>
      <c r="E149" s="183">
        <v>36.9</v>
      </c>
      <c r="F149" s="210"/>
      <c r="G149" s="142"/>
      <c r="H149" s="162">
        <v>0</v>
      </c>
      <c r="I149" s="210">
        <f t="shared" si="2"/>
        <v>0</v>
      </c>
      <c r="J149" s="162"/>
      <c r="K149" s="162"/>
      <c r="L149" s="141"/>
      <c r="M149" s="141"/>
      <c r="N149" s="141"/>
      <c r="O149" s="141"/>
      <c r="P149" s="141"/>
      <c r="Q149" s="141"/>
      <c r="R149" s="141"/>
      <c r="S149" s="141"/>
      <c r="T149" s="141" t="s">
        <v>117</v>
      </c>
      <c r="U149" s="141">
        <v>0</v>
      </c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</row>
    <row r="150" spans="1:49" outlineLevel="1">
      <c r="A150" s="168"/>
      <c r="B150" s="170"/>
      <c r="C150" s="177" t="s">
        <v>239</v>
      </c>
      <c r="D150" s="190"/>
      <c r="E150" s="183"/>
      <c r="F150" s="210"/>
      <c r="G150" s="142"/>
      <c r="H150" s="162">
        <v>0</v>
      </c>
      <c r="I150" s="210">
        <f t="shared" si="2"/>
        <v>0</v>
      </c>
      <c r="J150" s="162"/>
      <c r="K150" s="162"/>
      <c r="L150" s="141"/>
      <c r="M150" s="141"/>
      <c r="N150" s="141"/>
      <c r="O150" s="141"/>
      <c r="P150" s="141"/>
      <c r="Q150" s="141"/>
      <c r="R150" s="141"/>
      <c r="S150" s="141"/>
      <c r="T150" s="141" t="s">
        <v>117</v>
      </c>
      <c r="U150" s="141">
        <v>0</v>
      </c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</row>
    <row r="151" spans="1:49" outlineLevel="1">
      <c r="A151" s="168"/>
      <c r="B151" s="170"/>
      <c r="C151" s="177" t="s">
        <v>240</v>
      </c>
      <c r="D151" s="190"/>
      <c r="E151" s="183">
        <v>124</v>
      </c>
      <c r="F151" s="210"/>
      <c r="G151" s="142"/>
      <c r="H151" s="162">
        <v>0</v>
      </c>
      <c r="I151" s="210">
        <f t="shared" si="2"/>
        <v>0</v>
      </c>
      <c r="J151" s="162"/>
      <c r="K151" s="162"/>
      <c r="L151" s="141"/>
      <c r="M151" s="141"/>
      <c r="N151" s="141"/>
      <c r="O151" s="141"/>
      <c r="P151" s="141"/>
      <c r="Q151" s="141"/>
      <c r="R151" s="141"/>
      <c r="S151" s="141"/>
      <c r="T151" s="141" t="s">
        <v>117</v>
      </c>
      <c r="U151" s="141">
        <v>0</v>
      </c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</row>
    <row r="152" spans="1:49" outlineLevel="1">
      <c r="A152" s="168"/>
      <c r="B152" s="170"/>
      <c r="C152" s="177" t="s">
        <v>241</v>
      </c>
      <c r="D152" s="190"/>
      <c r="E152" s="183">
        <v>357</v>
      </c>
      <c r="F152" s="210"/>
      <c r="G152" s="142"/>
      <c r="H152" s="162">
        <v>0</v>
      </c>
      <c r="I152" s="210">
        <f t="shared" si="2"/>
        <v>0</v>
      </c>
      <c r="J152" s="162"/>
      <c r="K152" s="162"/>
      <c r="L152" s="141"/>
      <c r="M152" s="141"/>
      <c r="N152" s="141"/>
      <c r="O152" s="141"/>
      <c r="P152" s="141"/>
      <c r="Q152" s="141"/>
      <c r="R152" s="141"/>
      <c r="S152" s="141"/>
      <c r="T152" s="141" t="s">
        <v>117</v>
      </c>
      <c r="U152" s="141">
        <v>0</v>
      </c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</row>
    <row r="153" spans="1:49" outlineLevel="1">
      <c r="A153" s="168"/>
      <c r="B153" s="170"/>
      <c r="C153" s="177" t="s">
        <v>242</v>
      </c>
      <c r="D153" s="190"/>
      <c r="E153" s="183">
        <v>45</v>
      </c>
      <c r="F153" s="210"/>
      <c r="G153" s="142"/>
      <c r="H153" s="162">
        <v>0</v>
      </c>
      <c r="I153" s="210">
        <f t="shared" si="2"/>
        <v>0</v>
      </c>
      <c r="J153" s="162"/>
      <c r="K153" s="162"/>
      <c r="L153" s="141"/>
      <c r="M153" s="141"/>
      <c r="N153" s="141"/>
      <c r="O153" s="141"/>
      <c r="P153" s="141"/>
      <c r="Q153" s="141"/>
      <c r="R153" s="141"/>
      <c r="S153" s="141"/>
      <c r="T153" s="141" t="s">
        <v>117</v>
      </c>
      <c r="U153" s="141">
        <v>0</v>
      </c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</row>
    <row r="154" spans="1:49" outlineLevel="1">
      <c r="A154" s="168"/>
      <c r="B154" s="170"/>
      <c r="C154" s="177" t="s">
        <v>243</v>
      </c>
      <c r="D154" s="190"/>
      <c r="E154" s="183">
        <v>7.5</v>
      </c>
      <c r="F154" s="210"/>
      <c r="G154" s="142"/>
      <c r="H154" s="162">
        <v>0</v>
      </c>
      <c r="I154" s="210">
        <f t="shared" si="2"/>
        <v>0</v>
      </c>
      <c r="J154" s="162"/>
      <c r="K154" s="162"/>
      <c r="L154" s="141"/>
      <c r="M154" s="141"/>
      <c r="N154" s="141"/>
      <c r="O154" s="141"/>
      <c r="P154" s="141"/>
      <c r="Q154" s="141"/>
      <c r="R154" s="141"/>
      <c r="S154" s="141"/>
      <c r="T154" s="141" t="s">
        <v>117</v>
      </c>
      <c r="U154" s="141">
        <v>0</v>
      </c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</row>
    <row r="155" spans="1:49" outlineLevel="1">
      <c r="A155" s="168"/>
      <c r="B155" s="170"/>
      <c r="C155" s="177" t="s">
        <v>244</v>
      </c>
      <c r="D155" s="190"/>
      <c r="E155" s="183">
        <v>43</v>
      </c>
      <c r="F155" s="210"/>
      <c r="G155" s="142"/>
      <c r="H155" s="162">
        <v>0</v>
      </c>
      <c r="I155" s="210">
        <f t="shared" si="2"/>
        <v>0</v>
      </c>
      <c r="J155" s="162"/>
      <c r="K155" s="162"/>
      <c r="L155" s="141"/>
      <c r="M155" s="141"/>
      <c r="N155" s="141"/>
      <c r="O155" s="141"/>
      <c r="P155" s="141"/>
      <c r="Q155" s="141"/>
      <c r="R155" s="141"/>
      <c r="S155" s="141"/>
      <c r="T155" s="141" t="s">
        <v>117</v>
      </c>
      <c r="U155" s="141">
        <v>0</v>
      </c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</row>
    <row r="156" spans="1:49" outlineLevel="1">
      <c r="A156" s="168"/>
      <c r="B156" s="170"/>
      <c r="C156" s="177" t="s">
        <v>245</v>
      </c>
      <c r="D156" s="190"/>
      <c r="E156" s="183">
        <v>10.5</v>
      </c>
      <c r="F156" s="210"/>
      <c r="G156" s="142"/>
      <c r="H156" s="162">
        <v>0</v>
      </c>
      <c r="I156" s="210">
        <f t="shared" si="2"/>
        <v>0</v>
      </c>
      <c r="J156" s="162"/>
      <c r="K156" s="162"/>
      <c r="L156" s="141"/>
      <c r="M156" s="141"/>
      <c r="N156" s="141"/>
      <c r="O156" s="141"/>
      <c r="P156" s="141"/>
      <c r="Q156" s="141"/>
      <c r="R156" s="141"/>
      <c r="S156" s="141"/>
      <c r="T156" s="141" t="s">
        <v>117</v>
      </c>
      <c r="U156" s="141">
        <v>0</v>
      </c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</row>
    <row r="157" spans="1:49" outlineLevel="1">
      <c r="A157" s="168"/>
      <c r="B157" s="170"/>
      <c r="C157" s="177" t="s">
        <v>246</v>
      </c>
      <c r="D157" s="190"/>
      <c r="E157" s="183">
        <v>8.6</v>
      </c>
      <c r="F157" s="210"/>
      <c r="G157" s="142"/>
      <c r="H157" s="162">
        <v>0</v>
      </c>
      <c r="I157" s="210">
        <f t="shared" si="2"/>
        <v>0</v>
      </c>
      <c r="J157" s="162"/>
      <c r="K157" s="162"/>
      <c r="L157" s="141"/>
      <c r="M157" s="141"/>
      <c r="N157" s="141"/>
      <c r="O157" s="141"/>
      <c r="P157" s="141"/>
      <c r="Q157" s="141"/>
      <c r="R157" s="141"/>
      <c r="S157" s="141"/>
      <c r="T157" s="141" t="s">
        <v>117</v>
      </c>
      <c r="U157" s="141">
        <v>0</v>
      </c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</row>
    <row r="158" spans="1:49" outlineLevel="1">
      <c r="A158" s="168"/>
      <c r="B158" s="170"/>
      <c r="C158" s="177" t="s">
        <v>247</v>
      </c>
      <c r="D158" s="190"/>
      <c r="E158" s="183">
        <v>11.9</v>
      </c>
      <c r="F158" s="210"/>
      <c r="G158" s="142"/>
      <c r="H158" s="162">
        <v>0</v>
      </c>
      <c r="I158" s="210">
        <f t="shared" si="2"/>
        <v>0</v>
      </c>
      <c r="J158" s="162"/>
      <c r="K158" s="162"/>
      <c r="L158" s="141"/>
      <c r="M158" s="141"/>
      <c r="N158" s="141"/>
      <c r="O158" s="141"/>
      <c r="P158" s="141"/>
      <c r="Q158" s="141"/>
      <c r="R158" s="141"/>
      <c r="S158" s="141"/>
      <c r="T158" s="141" t="s">
        <v>117</v>
      </c>
      <c r="U158" s="141">
        <v>0</v>
      </c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</row>
    <row r="159" spans="1:49" outlineLevel="1">
      <c r="A159" s="168"/>
      <c r="B159" s="170"/>
      <c r="C159" s="177" t="s">
        <v>248</v>
      </c>
      <c r="D159" s="190"/>
      <c r="E159" s="183">
        <v>36.9</v>
      </c>
      <c r="F159" s="210"/>
      <c r="G159" s="142"/>
      <c r="H159" s="162">
        <v>0</v>
      </c>
      <c r="I159" s="210">
        <f t="shared" si="2"/>
        <v>0</v>
      </c>
      <c r="J159" s="162"/>
      <c r="K159" s="162"/>
      <c r="L159" s="141"/>
      <c r="M159" s="141"/>
      <c r="N159" s="141"/>
      <c r="O159" s="141"/>
      <c r="P159" s="141"/>
      <c r="Q159" s="141"/>
      <c r="R159" s="141"/>
      <c r="S159" s="141"/>
      <c r="T159" s="141" t="s">
        <v>117</v>
      </c>
      <c r="U159" s="141">
        <v>0</v>
      </c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</row>
    <row r="160" spans="1:49" outlineLevel="1">
      <c r="A160" s="168"/>
      <c r="B160" s="170"/>
      <c r="C160" s="177" t="s">
        <v>249</v>
      </c>
      <c r="D160" s="190"/>
      <c r="E160" s="183">
        <v>5.8</v>
      </c>
      <c r="F160" s="210"/>
      <c r="G160" s="142"/>
      <c r="H160" s="162">
        <v>0</v>
      </c>
      <c r="I160" s="210">
        <f t="shared" si="2"/>
        <v>0</v>
      </c>
      <c r="J160" s="162"/>
      <c r="K160" s="162"/>
      <c r="L160" s="141"/>
      <c r="M160" s="141"/>
      <c r="N160" s="141"/>
      <c r="O160" s="141"/>
      <c r="P160" s="141"/>
      <c r="Q160" s="141"/>
      <c r="R160" s="141"/>
      <c r="S160" s="141"/>
      <c r="T160" s="141" t="s">
        <v>117</v>
      </c>
      <c r="U160" s="141">
        <v>0</v>
      </c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</row>
    <row r="161" spans="1:49" outlineLevel="1">
      <c r="A161" s="168">
        <v>39</v>
      </c>
      <c r="B161" s="170" t="s">
        <v>250</v>
      </c>
      <c r="C161" s="175" t="s">
        <v>251</v>
      </c>
      <c r="D161" s="188" t="s">
        <v>114</v>
      </c>
      <c r="E161" s="153">
        <v>192.6</v>
      </c>
      <c r="F161" s="210"/>
      <c r="G161" s="142">
        <f>ROUND(E161*F161,2)</f>
        <v>0</v>
      </c>
      <c r="H161" s="162" t="s">
        <v>772</v>
      </c>
      <c r="I161" s="210">
        <f t="shared" si="2"/>
        <v>0</v>
      </c>
      <c r="J161" s="162"/>
      <c r="K161" s="162"/>
      <c r="L161" s="141"/>
      <c r="M161" s="141"/>
      <c r="N161" s="141"/>
      <c r="O161" s="141"/>
      <c r="P161" s="141"/>
      <c r="Q161" s="141"/>
      <c r="R161" s="141"/>
      <c r="S161" s="141"/>
      <c r="T161" s="141" t="s">
        <v>115</v>
      </c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</row>
    <row r="162" spans="1:49" outlineLevel="1">
      <c r="A162" s="168"/>
      <c r="B162" s="170"/>
      <c r="C162" s="177" t="s">
        <v>252</v>
      </c>
      <c r="D162" s="190"/>
      <c r="E162" s="183">
        <v>192.6</v>
      </c>
      <c r="F162" s="210"/>
      <c r="G162" s="142"/>
      <c r="H162" s="162">
        <v>0</v>
      </c>
      <c r="I162" s="210">
        <f t="shared" si="2"/>
        <v>0</v>
      </c>
      <c r="J162" s="162"/>
      <c r="K162" s="162"/>
      <c r="L162" s="141"/>
      <c r="M162" s="141"/>
      <c r="N162" s="141"/>
      <c r="O162" s="141"/>
      <c r="P162" s="141"/>
      <c r="Q162" s="141"/>
      <c r="R162" s="141"/>
      <c r="S162" s="141"/>
      <c r="T162" s="141" t="s">
        <v>117</v>
      </c>
      <c r="U162" s="141">
        <v>0</v>
      </c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</row>
    <row r="163" spans="1:49" outlineLevel="1">
      <c r="A163" s="168">
        <v>40</v>
      </c>
      <c r="B163" s="170" t="s">
        <v>253</v>
      </c>
      <c r="C163" s="175" t="s">
        <v>254</v>
      </c>
      <c r="D163" s="188" t="s">
        <v>114</v>
      </c>
      <c r="E163" s="153">
        <v>68.400000000000006</v>
      </c>
      <c r="F163" s="210"/>
      <c r="G163" s="142">
        <f>ROUND(E163*F163,2)</f>
        <v>0</v>
      </c>
      <c r="H163" s="162" t="s">
        <v>772</v>
      </c>
      <c r="I163" s="210">
        <f t="shared" si="2"/>
        <v>0</v>
      </c>
      <c r="J163" s="162"/>
      <c r="K163" s="162"/>
      <c r="L163" s="141"/>
      <c r="M163" s="141"/>
      <c r="N163" s="141"/>
      <c r="O163" s="141"/>
      <c r="P163" s="141"/>
      <c r="Q163" s="141"/>
      <c r="R163" s="141"/>
      <c r="S163" s="141"/>
      <c r="T163" s="141" t="s">
        <v>115</v>
      </c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</row>
    <row r="164" spans="1:49" outlineLevel="1">
      <c r="A164" s="168"/>
      <c r="B164" s="170"/>
      <c r="C164" s="177" t="s">
        <v>255</v>
      </c>
      <c r="D164" s="190"/>
      <c r="E164" s="183">
        <v>68.400000000000006</v>
      </c>
      <c r="F164" s="210"/>
      <c r="G164" s="142"/>
      <c r="H164" s="162">
        <v>0</v>
      </c>
      <c r="I164" s="210">
        <f t="shared" si="2"/>
        <v>0</v>
      </c>
      <c r="J164" s="162"/>
      <c r="K164" s="162"/>
      <c r="L164" s="141"/>
      <c r="M164" s="141"/>
      <c r="N164" s="141"/>
      <c r="O164" s="141"/>
      <c r="P164" s="141"/>
      <c r="Q164" s="141"/>
      <c r="R164" s="141"/>
      <c r="S164" s="141"/>
      <c r="T164" s="141" t="s">
        <v>117</v>
      </c>
      <c r="U164" s="141">
        <v>0</v>
      </c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</row>
    <row r="165" spans="1:49" outlineLevel="1">
      <c r="A165" s="168">
        <v>41</v>
      </c>
      <c r="B165" s="170" t="s">
        <v>256</v>
      </c>
      <c r="C165" s="175" t="s">
        <v>257</v>
      </c>
      <c r="D165" s="188" t="s">
        <v>114</v>
      </c>
      <c r="E165" s="153">
        <v>312.82</v>
      </c>
      <c r="F165" s="210"/>
      <c r="G165" s="142">
        <f>ROUND(E165*F165,2)</f>
        <v>0</v>
      </c>
      <c r="H165" s="162" t="s">
        <v>772</v>
      </c>
      <c r="I165" s="210">
        <f t="shared" si="2"/>
        <v>0</v>
      </c>
      <c r="J165" s="162"/>
      <c r="K165" s="162"/>
      <c r="L165" s="141"/>
      <c r="M165" s="141"/>
      <c r="N165" s="141"/>
      <c r="O165" s="141"/>
      <c r="P165" s="141"/>
      <c r="Q165" s="141"/>
      <c r="R165" s="141"/>
      <c r="S165" s="141"/>
      <c r="T165" s="141" t="s">
        <v>115</v>
      </c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</row>
    <row r="166" spans="1:49" outlineLevel="1">
      <c r="A166" s="168"/>
      <c r="B166" s="170"/>
      <c r="C166" s="177" t="s">
        <v>239</v>
      </c>
      <c r="D166" s="190"/>
      <c r="E166" s="183"/>
      <c r="F166" s="210"/>
      <c r="G166" s="142"/>
      <c r="H166" s="162">
        <v>0</v>
      </c>
      <c r="I166" s="210">
        <f t="shared" si="2"/>
        <v>0</v>
      </c>
      <c r="J166" s="162"/>
      <c r="K166" s="162"/>
      <c r="L166" s="141"/>
      <c r="M166" s="141"/>
      <c r="N166" s="141"/>
      <c r="O166" s="141"/>
      <c r="P166" s="141"/>
      <c r="Q166" s="141"/>
      <c r="R166" s="141"/>
      <c r="S166" s="141"/>
      <c r="T166" s="141" t="s">
        <v>117</v>
      </c>
      <c r="U166" s="141">
        <v>0</v>
      </c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</row>
    <row r="167" spans="1:49" outlineLevel="1">
      <c r="A167" s="168"/>
      <c r="B167" s="170"/>
      <c r="C167" s="177" t="s">
        <v>258</v>
      </c>
      <c r="D167" s="190"/>
      <c r="E167" s="183">
        <v>44.82</v>
      </c>
      <c r="F167" s="210"/>
      <c r="G167" s="142"/>
      <c r="H167" s="162">
        <v>0</v>
      </c>
      <c r="I167" s="210">
        <f t="shared" si="2"/>
        <v>0</v>
      </c>
      <c r="J167" s="162"/>
      <c r="K167" s="162"/>
      <c r="L167" s="141"/>
      <c r="M167" s="141"/>
      <c r="N167" s="141"/>
      <c r="O167" s="141"/>
      <c r="P167" s="141"/>
      <c r="Q167" s="141"/>
      <c r="R167" s="141"/>
      <c r="S167" s="141"/>
      <c r="T167" s="141" t="s">
        <v>117</v>
      </c>
      <c r="U167" s="141">
        <v>0</v>
      </c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</row>
    <row r="168" spans="1:49" outlineLevel="1">
      <c r="A168" s="168"/>
      <c r="B168" s="170"/>
      <c r="C168" s="177" t="s">
        <v>259</v>
      </c>
      <c r="D168" s="190"/>
      <c r="E168" s="183">
        <v>268</v>
      </c>
      <c r="F168" s="210"/>
      <c r="G168" s="142"/>
      <c r="H168" s="162">
        <v>0</v>
      </c>
      <c r="I168" s="210">
        <f t="shared" si="2"/>
        <v>0</v>
      </c>
      <c r="J168" s="162"/>
      <c r="K168" s="162"/>
      <c r="L168" s="141"/>
      <c r="M168" s="141"/>
      <c r="N168" s="141"/>
      <c r="O168" s="141"/>
      <c r="P168" s="141"/>
      <c r="Q168" s="141"/>
      <c r="R168" s="141"/>
      <c r="S168" s="141"/>
      <c r="T168" s="141" t="s">
        <v>117</v>
      </c>
      <c r="U168" s="141">
        <v>0</v>
      </c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</row>
    <row r="169" spans="1:49" outlineLevel="1">
      <c r="A169" s="168">
        <v>42</v>
      </c>
      <c r="B169" s="170" t="s">
        <v>260</v>
      </c>
      <c r="C169" s="175" t="s">
        <v>261</v>
      </c>
      <c r="D169" s="188" t="s">
        <v>159</v>
      </c>
      <c r="E169" s="153">
        <v>64.5</v>
      </c>
      <c r="F169" s="210"/>
      <c r="G169" s="142">
        <f>ROUND(E169*F169,2)</f>
        <v>0</v>
      </c>
      <c r="H169" s="162" t="s">
        <v>772</v>
      </c>
      <c r="I169" s="210">
        <f t="shared" si="2"/>
        <v>0</v>
      </c>
      <c r="J169" s="162"/>
      <c r="K169" s="162"/>
      <c r="L169" s="141"/>
      <c r="M169" s="141"/>
      <c r="N169" s="141"/>
      <c r="O169" s="141"/>
      <c r="P169" s="141"/>
      <c r="Q169" s="141"/>
      <c r="R169" s="141"/>
      <c r="S169" s="141"/>
      <c r="T169" s="141" t="s">
        <v>115</v>
      </c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</row>
    <row r="170" spans="1:49" outlineLevel="1">
      <c r="A170" s="168"/>
      <c r="B170" s="170"/>
      <c r="C170" s="177" t="s">
        <v>262</v>
      </c>
      <c r="D170" s="190"/>
      <c r="E170" s="183">
        <v>64.5</v>
      </c>
      <c r="F170" s="210"/>
      <c r="G170" s="142"/>
      <c r="H170" s="162">
        <v>0</v>
      </c>
      <c r="I170" s="210">
        <f t="shared" si="2"/>
        <v>0</v>
      </c>
      <c r="J170" s="162"/>
      <c r="K170" s="162"/>
      <c r="L170" s="141"/>
      <c r="M170" s="141"/>
      <c r="N170" s="141"/>
      <c r="O170" s="141"/>
      <c r="P170" s="141"/>
      <c r="Q170" s="141"/>
      <c r="R170" s="141"/>
      <c r="S170" s="141"/>
      <c r="T170" s="141" t="s">
        <v>117</v>
      </c>
      <c r="U170" s="141">
        <v>0</v>
      </c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</row>
    <row r="171" spans="1:49" outlineLevel="1">
      <c r="A171" s="168">
        <v>43</v>
      </c>
      <c r="B171" s="170" t="s">
        <v>263</v>
      </c>
      <c r="C171" s="175" t="s">
        <v>264</v>
      </c>
      <c r="D171" s="188" t="s">
        <v>159</v>
      </c>
      <c r="E171" s="153">
        <v>48.5</v>
      </c>
      <c r="F171" s="210"/>
      <c r="G171" s="142">
        <f>ROUND(E171*F171,2)</f>
        <v>0</v>
      </c>
      <c r="H171" s="162" t="s">
        <v>772</v>
      </c>
      <c r="I171" s="210">
        <f t="shared" si="2"/>
        <v>0</v>
      </c>
      <c r="J171" s="162"/>
      <c r="K171" s="162"/>
      <c r="L171" s="141"/>
      <c r="M171" s="141"/>
      <c r="N171" s="141"/>
      <c r="O171" s="141"/>
      <c r="P171" s="141"/>
      <c r="Q171" s="141"/>
      <c r="R171" s="141"/>
      <c r="S171" s="141"/>
      <c r="T171" s="141" t="s">
        <v>115</v>
      </c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</row>
    <row r="172" spans="1:49" outlineLevel="1">
      <c r="A172" s="168"/>
      <c r="B172" s="170"/>
      <c r="C172" s="177" t="s">
        <v>265</v>
      </c>
      <c r="D172" s="190"/>
      <c r="E172" s="183">
        <v>48.5</v>
      </c>
      <c r="F172" s="210"/>
      <c r="G172" s="142"/>
      <c r="H172" s="162">
        <v>0</v>
      </c>
      <c r="I172" s="210">
        <f t="shared" si="2"/>
        <v>0</v>
      </c>
      <c r="J172" s="162"/>
      <c r="K172" s="162"/>
      <c r="L172" s="141"/>
      <c r="M172" s="141"/>
      <c r="N172" s="141"/>
      <c r="O172" s="141"/>
      <c r="P172" s="141"/>
      <c r="Q172" s="141"/>
      <c r="R172" s="141"/>
      <c r="S172" s="141"/>
      <c r="T172" s="141" t="s">
        <v>117</v>
      </c>
      <c r="U172" s="141">
        <v>0</v>
      </c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</row>
    <row r="173" spans="1:49" outlineLevel="1">
      <c r="A173" s="168">
        <v>44</v>
      </c>
      <c r="B173" s="170" t="s">
        <v>266</v>
      </c>
      <c r="C173" s="175" t="s">
        <v>267</v>
      </c>
      <c r="D173" s="188" t="s">
        <v>159</v>
      </c>
      <c r="E173" s="153">
        <v>62.4</v>
      </c>
      <c r="F173" s="210"/>
      <c r="G173" s="142">
        <f>ROUND(E173*F173,2)</f>
        <v>0</v>
      </c>
      <c r="H173" s="162" t="s">
        <v>772</v>
      </c>
      <c r="I173" s="210">
        <f t="shared" si="2"/>
        <v>0</v>
      </c>
      <c r="J173" s="162"/>
      <c r="K173" s="162"/>
      <c r="L173" s="141"/>
      <c r="M173" s="141"/>
      <c r="N173" s="141"/>
      <c r="O173" s="141"/>
      <c r="P173" s="141"/>
      <c r="Q173" s="141"/>
      <c r="R173" s="141"/>
      <c r="S173" s="141"/>
      <c r="T173" s="141" t="s">
        <v>115</v>
      </c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</row>
    <row r="174" spans="1:49" outlineLevel="1">
      <c r="A174" s="168"/>
      <c r="B174" s="170"/>
      <c r="C174" s="177" t="s">
        <v>239</v>
      </c>
      <c r="D174" s="190"/>
      <c r="E174" s="183"/>
      <c r="F174" s="210"/>
      <c r="G174" s="142"/>
      <c r="H174" s="162">
        <v>0</v>
      </c>
      <c r="I174" s="210">
        <f t="shared" si="2"/>
        <v>0</v>
      </c>
      <c r="J174" s="162"/>
      <c r="K174" s="162"/>
      <c r="L174" s="141"/>
      <c r="M174" s="141"/>
      <c r="N174" s="141"/>
      <c r="O174" s="141"/>
      <c r="P174" s="141"/>
      <c r="Q174" s="141"/>
      <c r="R174" s="141"/>
      <c r="S174" s="141"/>
      <c r="T174" s="141" t="s">
        <v>117</v>
      </c>
      <c r="U174" s="141">
        <v>0</v>
      </c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</row>
    <row r="175" spans="1:49" outlineLevel="1">
      <c r="A175" s="168"/>
      <c r="B175" s="170"/>
      <c r="C175" s="177" t="s">
        <v>268</v>
      </c>
      <c r="D175" s="190"/>
      <c r="E175" s="183">
        <v>48</v>
      </c>
      <c r="F175" s="210"/>
      <c r="G175" s="142"/>
      <c r="H175" s="162">
        <v>0</v>
      </c>
      <c r="I175" s="210">
        <f t="shared" si="2"/>
        <v>0</v>
      </c>
      <c r="J175" s="162"/>
      <c r="K175" s="162"/>
      <c r="L175" s="141"/>
      <c r="M175" s="141"/>
      <c r="N175" s="141"/>
      <c r="O175" s="141"/>
      <c r="P175" s="141"/>
      <c r="Q175" s="141"/>
      <c r="R175" s="141"/>
      <c r="S175" s="141"/>
      <c r="T175" s="141" t="s">
        <v>117</v>
      </c>
      <c r="U175" s="141">
        <v>0</v>
      </c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</row>
    <row r="176" spans="1:49" outlineLevel="1">
      <c r="A176" s="168"/>
      <c r="B176" s="170"/>
      <c r="C176" s="177" t="s">
        <v>269</v>
      </c>
      <c r="D176" s="190"/>
      <c r="E176" s="183">
        <v>8</v>
      </c>
      <c r="F176" s="210"/>
      <c r="G176" s="142"/>
      <c r="H176" s="162">
        <v>0</v>
      </c>
      <c r="I176" s="210">
        <f t="shared" si="2"/>
        <v>0</v>
      </c>
      <c r="J176" s="162"/>
      <c r="K176" s="162"/>
      <c r="L176" s="141"/>
      <c r="M176" s="141"/>
      <c r="N176" s="141"/>
      <c r="O176" s="141"/>
      <c r="P176" s="141"/>
      <c r="Q176" s="141"/>
      <c r="R176" s="141"/>
      <c r="S176" s="141"/>
      <c r="T176" s="141" t="s">
        <v>117</v>
      </c>
      <c r="U176" s="141">
        <v>0</v>
      </c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</row>
    <row r="177" spans="1:49" outlineLevel="1">
      <c r="A177" s="168"/>
      <c r="B177" s="170"/>
      <c r="C177" s="177" t="s">
        <v>270</v>
      </c>
      <c r="D177" s="190"/>
      <c r="E177" s="183">
        <v>1.6</v>
      </c>
      <c r="F177" s="210"/>
      <c r="G177" s="142"/>
      <c r="H177" s="162">
        <v>0</v>
      </c>
      <c r="I177" s="210">
        <f t="shared" si="2"/>
        <v>0</v>
      </c>
      <c r="J177" s="162"/>
      <c r="K177" s="162"/>
      <c r="L177" s="141"/>
      <c r="M177" s="141"/>
      <c r="N177" s="141"/>
      <c r="O177" s="141"/>
      <c r="P177" s="141"/>
      <c r="Q177" s="141"/>
      <c r="R177" s="141"/>
      <c r="S177" s="141"/>
      <c r="T177" s="141" t="s">
        <v>117</v>
      </c>
      <c r="U177" s="141">
        <v>0</v>
      </c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</row>
    <row r="178" spans="1:49" outlineLevel="1">
      <c r="A178" s="168"/>
      <c r="B178" s="170"/>
      <c r="C178" s="177" t="s">
        <v>271</v>
      </c>
      <c r="D178" s="190"/>
      <c r="E178" s="183">
        <v>3.2</v>
      </c>
      <c r="F178" s="210"/>
      <c r="G178" s="142"/>
      <c r="H178" s="162">
        <v>0</v>
      </c>
      <c r="I178" s="210">
        <f t="shared" si="2"/>
        <v>0</v>
      </c>
      <c r="J178" s="162"/>
      <c r="K178" s="162"/>
      <c r="L178" s="141"/>
      <c r="M178" s="141"/>
      <c r="N178" s="141"/>
      <c r="O178" s="141"/>
      <c r="P178" s="141"/>
      <c r="Q178" s="141"/>
      <c r="R178" s="141"/>
      <c r="S178" s="141"/>
      <c r="T178" s="141" t="s">
        <v>117</v>
      </c>
      <c r="U178" s="141">
        <v>0</v>
      </c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</row>
    <row r="179" spans="1:49" outlineLevel="1">
      <c r="A179" s="168"/>
      <c r="B179" s="170"/>
      <c r="C179" s="177" t="s">
        <v>272</v>
      </c>
      <c r="D179" s="190"/>
      <c r="E179" s="183">
        <v>1.6</v>
      </c>
      <c r="F179" s="210"/>
      <c r="G179" s="142"/>
      <c r="H179" s="162">
        <v>0</v>
      </c>
      <c r="I179" s="210">
        <f t="shared" si="2"/>
        <v>0</v>
      </c>
      <c r="J179" s="162"/>
      <c r="K179" s="162"/>
      <c r="L179" s="141"/>
      <c r="M179" s="141"/>
      <c r="N179" s="141"/>
      <c r="O179" s="141"/>
      <c r="P179" s="141"/>
      <c r="Q179" s="141"/>
      <c r="R179" s="141"/>
      <c r="S179" s="141"/>
      <c r="T179" s="141" t="s">
        <v>117</v>
      </c>
      <c r="U179" s="141">
        <v>0</v>
      </c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</row>
    <row r="180" spans="1:49" outlineLevel="1">
      <c r="A180" s="168">
        <v>45</v>
      </c>
      <c r="B180" s="170" t="s">
        <v>273</v>
      </c>
      <c r="C180" s="175" t="s">
        <v>274</v>
      </c>
      <c r="D180" s="188" t="s">
        <v>159</v>
      </c>
      <c r="E180" s="153">
        <v>100.97</v>
      </c>
      <c r="F180" s="210"/>
      <c r="G180" s="142">
        <f>ROUND(E180*F180,2)</f>
        <v>0</v>
      </c>
      <c r="H180" s="162" t="s">
        <v>772</v>
      </c>
      <c r="I180" s="210">
        <f t="shared" si="2"/>
        <v>0</v>
      </c>
      <c r="J180" s="162"/>
      <c r="K180" s="162"/>
      <c r="L180" s="141"/>
      <c r="M180" s="141"/>
      <c r="N180" s="141"/>
      <c r="O180" s="141"/>
      <c r="P180" s="141"/>
      <c r="Q180" s="141"/>
      <c r="R180" s="141"/>
      <c r="S180" s="141"/>
      <c r="T180" s="141" t="s">
        <v>115</v>
      </c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</row>
    <row r="181" spans="1:49" outlineLevel="1">
      <c r="A181" s="168"/>
      <c r="B181" s="170"/>
      <c r="C181" s="177" t="s">
        <v>239</v>
      </c>
      <c r="D181" s="190"/>
      <c r="E181" s="183"/>
      <c r="F181" s="210"/>
      <c r="G181" s="142"/>
      <c r="H181" s="162">
        <v>0</v>
      </c>
      <c r="I181" s="210">
        <f t="shared" si="2"/>
        <v>0</v>
      </c>
      <c r="J181" s="162"/>
      <c r="K181" s="162"/>
      <c r="L181" s="141"/>
      <c r="M181" s="141"/>
      <c r="N181" s="141"/>
      <c r="O181" s="141"/>
      <c r="P181" s="141"/>
      <c r="Q181" s="141"/>
      <c r="R181" s="141"/>
      <c r="S181" s="141"/>
      <c r="T181" s="141" t="s">
        <v>117</v>
      </c>
      <c r="U181" s="141">
        <v>0</v>
      </c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</row>
    <row r="182" spans="1:49" outlineLevel="1">
      <c r="A182" s="168"/>
      <c r="B182" s="170"/>
      <c r="C182" s="177" t="s">
        <v>275</v>
      </c>
      <c r="D182" s="190"/>
      <c r="E182" s="183">
        <v>68.400000000000006</v>
      </c>
      <c r="F182" s="210"/>
      <c r="G182" s="142"/>
      <c r="H182" s="162">
        <v>0</v>
      </c>
      <c r="I182" s="210">
        <f t="shared" si="2"/>
        <v>0</v>
      </c>
      <c r="J182" s="162"/>
      <c r="K182" s="162"/>
      <c r="L182" s="141"/>
      <c r="M182" s="141"/>
      <c r="N182" s="141"/>
      <c r="O182" s="141"/>
      <c r="P182" s="141"/>
      <c r="Q182" s="141"/>
      <c r="R182" s="141"/>
      <c r="S182" s="141"/>
      <c r="T182" s="141" t="s">
        <v>117</v>
      </c>
      <c r="U182" s="141">
        <v>0</v>
      </c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</row>
    <row r="183" spans="1:49" outlineLevel="1">
      <c r="A183" s="168"/>
      <c r="B183" s="170"/>
      <c r="C183" s="177" t="s">
        <v>276</v>
      </c>
      <c r="D183" s="190"/>
      <c r="E183" s="183">
        <v>6.9</v>
      </c>
      <c r="F183" s="210"/>
      <c r="G183" s="142"/>
      <c r="H183" s="162">
        <v>0</v>
      </c>
      <c r="I183" s="210">
        <f t="shared" si="2"/>
        <v>0</v>
      </c>
      <c r="J183" s="162"/>
      <c r="K183" s="162"/>
      <c r="L183" s="141"/>
      <c r="M183" s="141"/>
      <c r="N183" s="141"/>
      <c r="O183" s="141"/>
      <c r="P183" s="141"/>
      <c r="Q183" s="141"/>
      <c r="R183" s="141"/>
      <c r="S183" s="141"/>
      <c r="T183" s="141" t="s">
        <v>117</v>
      </c>
      <c r="U183" s="141">
        <v>0</v>
      </c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</row>
    <row r="184" spans="1:49" outlineLevel="1">
      <c r="A184" s="168"/>
      <c r="B184" s="170"/>
      <c r="C184" s="177" t="s">
        <v>277</v>
      </c>
      <c r="D184" s="190"/>
      <c r="E184" s="183">
        <v>0.92</v>
      </c>
      <c r="F184" s="210"/>
      <c r="G184" s="142"/>
      <c r="H184" s="162">
        <v>0</v>
      </c>
      <c r="I184" s="210">
        <f t="shared" si="2"/>
        <v>0</v>
      </c>
      <c r="J184" s="162"/>
      <c r="K184" s="162"/>
      <c r="L184" s="141"/>
      <c r="M184" s="141"/>
      <c r="N184" s="141"/>
      <c r="O184" s="141"/>
      <c r="P184" s="141"/>
      <c r="Q184" s="141"/>
      <c r="R184" s="141"/>
      <c r="S184" s="141"/>
      <c r="T184" s="141" t="s">
        <v>117</v>
      </c>
      <c r="U184" s="141">
        <v>0</v>
      </c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</row>
    <row r="185" spans="1:49" outlineLevel="1">
      <c r="A185" s="168"/>
      <c r="B185" s="170"/>
      <c r="C185" s="177" t="s">
        <v>278</v>
      </c>
      <c r="D185" s="190"/>
      <c r="E185" s="183">
        <v>10.7</v>
      </c>
      <c r="F185" s="210"/>
      <c r="G185" s="142"/>
      <c r="H185" s="162">
        <v>0</v>
      </c>
      <c r="I185" s="210">
        <f t="shared" si="2"/>
        <v>0</v>
      </c>
      <c r="J185" s="162"/>
      <c r="K185" s="162"/>
      <c r="L185" s="141"/>
      <c r="M185" s="141"/>
      <c r="N185" s="141"/>
      <c r="O185" s="141"/>
      <c r="P185" s="141"/>
      <c r="Q185" s="141"/>
      <c r="R185" s="141"/>
      <c r="S185" s="141"/>
      <c r="T185" s="141" t="s">
        <v>117</v>
      </c>
      <c r="U185" s="141">
        <v>0</v>
      </c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</row>
    <row r="186" spans="1:49" outlineLevel="1">
      <c r="A186" s="168"/>
      <c r="B186" s="170"/>
      <c r="C186" s="177" t="s">
        <v>279</v>
      </c>
      <c r="D186" s="190"/>
      <c r="E186" s="183">
        <v>1.9</v>
      </c>
      <c r="F186" s="210"/>
      <c r="G186" s="142"/>
      <c r="H186" s="162">
        <v>0</v>
      </c>
      <c r="I186" s="210">
        <f t="shared" si="2"/>
        <v>0</v>
      </c>
      <c r="J186" s="162"/>
      <c r="K186" s="162"/>
      <c r="L186" s="141"/>
      <c r="M186" s="141"/>
      <c r="N186" s="141"/>
      <c r="O186" s="141"/>
      <c r="P186" s="141"/>
      <c r="Q186" s="141"/>
      <c r="R186" s="141"/>
      <c r="S186" s="141"/>
      <c r="T186" s="141" t="s">
        <v>117</v>
      </c>
      <c r="U186" s="141">
        <v>0</v>
      </c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</row>
    <row r="187" spans="1:49" outlineLevel="1">
      <c r="A187" s="168"/>
      <c r="B187" s="170"/>
      <c r="C187" s="177" t="s">
        <v>280</v>
      </c>
      <c r="D187" s="190"/>
      <c r="E187" s="183">
        <v>12.15</v>
      </c>
      <c r="F187" s="210"/>
      <c r="G187" s="142"/>
      <c r="H187" s="162">
        <v>0</v>
      </c>
      <c r="I187" s="210">
        <f t="shared" si="2"/>
        <v>0</v>
      </c>
      <c r="J187" s="162"/>
      <c r="K187" s="162"/>
      <c r="L187" s="141"/>
      <c r="M187" s="141"/>
      <c r="N187" s="141"/>
      <c r="O187" s="141"/>
      <c r="P187" s="141"/>
      <c r="Q187" s="141"/>
      <c r="R187" s="141"/>
      <c r="S187" s="141"/>
      <c r="T187" s="141" t="s">
        <v>117</v>
      </c>
      <c r="U187" s="141">
        <v>0</v>
      </c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</row>
    <row r="188" spans="1:49" outlineLevel="1">
      <c r="A188" s="168">
        <v>46</v>
      </c>
      <c r="B188" s="170" t="s">
        <v>281</v>
      </c>
      <c r="C188" s="175" t="s">
        <v>282</v>
      </c>
      <c r="D188" s="188" t="s">
        <v>159</v>
      </c>
      <c r="E188" s="153">
        <v>108</v>
      </c>
      <c r="F188" s="210"/>
      <c r="G188" s="142">
        <f>ROUND(E188*F188,2)</f>
        <v>0</v>
      </c>
      <c r="H188" s="162" t="s">
        <v>772</v>
      </c>
      <c r="I188" s="210">
        <f t="shared" si="2"/>
        <v>0</v>
      </c>
      <c r="J188" s="162"/>
      <c r="K188" s="162"/>
      <c r="L188" s="141"/>
      <c r="M188" s="141"/>
      <c r="N188" s="141"/>
      <c r="O188" s="141"/>
      <c r="P188" s="141"/>
      <c r="Q188" s="141"/>
      <c r="R188" s="141"/>
      <c r="S188" s="141"/>
      <c r="T188" s="141" t="s">
        <v>115</v>
      </c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</row>
    <row r="189" spans="1:49" outlineLevel="1">
      <c r="A189" s="168"/>
      <c r="B189" s="170"/>
      <c r="C189" s="177" t="s">
        <v>239</v>
      </c>
      <c r="D189" s="190"/>
      <c r="E189" s="183"/>
      <c r="F189" s="210"/>
      <c r="G189" s="142"/>
      <c r="H189" s="162">
        <v>0</v>
      </c>
      <c r="I189" s="210">
        <f t="shared" si="2"/>
        <v>0</v>
      </c>
      <c r="J189" s="162"/>
      <c r="K189" s="162"/>
      <c r="L189" s="141"/>
      <c r="M189" s="141"/>
      <c r="N189" s="141"/>
      <c r="O189" s="141"/>
      <c r="P189" s="141"/>
      <c r="Q189" s="141"/>
      <c r="R189" s="141"/>
      <c r="S189" s="141"/>
      <c r="T189" s="141" t="s">
        <v>117</v>
      </c>
      <c r="U189" s="141">
        <v>0</v>
      </c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</row>
    <row r="190" spans="1:49" outlineLevel="1">
      <c r="A190" s="168"/>
      <c r="B190" s="170"/>
      <c r="C190" s="177" t="s">
        <v>283</v>
      </c>
      <c r="D190" s="190"/>
      <c r="E190" s="183">
        <v>108</v>
      </c>
      <c r="F190" s="210"/>
      <c r="G190" s="142"/>
      <c r="H190" s="162">
        <v>0</v>
      </c>
      <c r="I190" s="210">
        <f t="shared" si="2"/>
        <v>0</v>
      </c>
      <c r="J190" s="162"/>
      <c r="K190" s="162"/>
      <c r="L190" s="141"/>
      <c r="M190" s="141"/>
      <c r="N190" s="141"/>
      <c r="O190" s="141"/>
      <c r="P190" s="141"/>
      <c r="Q190" s="141"/>
      <c r="R190" s="141"/>
      <c r="S190" s="141"/>
      <c r="T190" s="141" t="s">
        <v>117</v>
      </c>
      <c r="U190" s="141">
        <v>0</v>
      </c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</row>
    <row r="191" spans="1:49" outlineLevel="1">
      <c r="A191" s="168">
        <v>47</v>
      </c>
      <c r="B191" s="170" t="s">
        <v>284</v>
      </c>
      <c r="C191" s="175" t="s">
        <v>285</v>
      </c>
      <c r="D191" s="188" t="s">
        <v>159</v>
      </c>
      <c r="E191" s="153">
        <v>99.6</v>
      </c>
      <c r="F191" s="210"/>
      <c r="G191" s="142">
        <f>ROUND(E191*F191,2)</f>
        <v>0</v>
      </c>
      <c r="H191" s="162" t="s">
        <v>772</v>
      </c>
      <c r="I191" s="210">
        <f t="shared" si="2"/>
        <v>0</v>
      </c>
      <c r="J191" s="162"/>
      <c r="K191" s="162"/>
      <c r="L191" s="141"/>
      <c r="M191" s="141"/>
      <c r="N191" s="141"/>
      <c r="O191" s="141"/>
      <c r="P191" s="141"/>
      <c r="Q191" s="141"/>
      <c r="R191" s="141"/>
      <c r="S191" s="141"/>
      <c r="T191" s="141" t="s">
        <v>115</v>
      </c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</row>
    <row r="192" spans="1:49" outlineLevel="1">
      <c r="A192" s="168"/>
      <c r="B192" s="170"/>
      <c r="C192" s="177" t="s">
        <v>239</v>
      </c>
      <c r="D192" s="190"/>
      <c r="E192" s="183"/>
      <c r="F192" s="210"/>
      <c r="G192" s="142"/>
      <c r="H192" s="162">
        <v>0</v>
      </c>
      <c r="I192" s="210">
        <f t="shared" si="2"/>
        <v>0</v>
      </c>
      <c r="J192" s="162"/>
      <c r="K192" s="162"/>
      <c r="L192" s="141"/>
      <c r="M192" s="141"/>
      <c r="N192" s="141"/>
      <c r="O192" s="141"/>
      <c r="P192" s="141"/>
      <c r="Q192" s="141"/>
      <c r="R192" s="141"/>
      <c r="S192" s="141"/>
      <c r="T192" s="141" t="s">
        <v>117</v>
      </c>
      <c r="U192" s="141">
        <v>0</v>
      </c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</row>
    <row r="193" spans="1:49" outlineLevel="1">
      <c r="A193" s="168"/>
      <c r="B193" s="170"/>
      <c r="C193" s="177" t="s">
        <v>286</v>
      </c>
      <c r="D193" s="190"/>
      <c r="E193" s="183">
        <v>99.6</v>
      </c>
      <c r="F193" s="210"/>
      <c r="G193" s="142"/>
      <c r="H193" s="162">
        <v>0</v>
      </c>
      <c r="I193" s="210">
        <f t="shared" si="2"/>
        <v>0</v>
      </c>
      <c r="J193" s="162"/>
      <c r="K193" s="162"/>
      <c r="L193" s="141"/>
      <c r="M193" s="141"/>
      <c r="N193" s="141"/>
      <c r="O193" s="141"/>
      <c r="P193" s="141"/>
      <c r="Q193" s="141"/>
      <c r="R193" s="141"/>
      <c r="S193" s="141"/>
      <c r="T193" s="141" t="s">
        <v>117</v>
      </c>
      <c r="U193" s="141">
        <v>0</v>
      </c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</row>
    <row r="194" spans="1:49" outlineLevel="1">
      <c r="A194" s="168">
        <v>48</v>
      </c>
      <c r="B194" s="170" t="s">
        <v>287</v>
      </c>
      <c r="C194" s="175" t="s">
        <v>288</v>
      </c>
      <c r="D194" s="188" t="s">
        <v>159</v>
      </c>
      <c r="E194" s="153">
        <v>268</v>
      </c>
      <c r="F194" s="210"/>
      <c r="G194" s="142">
        <f>ROUND(E194*F194,2)</f>
        <v>0</v>
      </c>
      <c r="H194" s="162" t="s">
        <v>770</v>
      </c>
      <c r="I194" s="210">
        <f t="shared" si="2"/>
        <v>0</v>
      </c>
      <c r="J194" s="162"/>
      <c r="K194" s="162"/>
      <c r="L194" s="141"/>
      <c r="M194" s="141"/>
      <c r="N194" s="141"/>
      <c r="O194" s="141"/>
      <c r="P194" s="141"/>
      <c r="Q194" s="141"/>
      <c r="R194" s="141"/>
      <c r="S194" s="141"/>
      <c r="T194" s="141" t="s">
        <v>115</v>
      </c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</row>
    <row r="195" spans="1:49" outlineLevel="1">
      <c r="A195" s="168"/>
      <c r="B195" s="170"/>
      <c r="C195" s="177" t="s">
        <v>239</v>
      </c>
      <c r="D195" s="190"/>
      <c r="E195" s="183"/>
      <c r="F195" s="210"/>
      <c r="G195" s="142"/>
      <c r="H195" s="162">
        <v>0</v>
      </c>
      <c r="I195" s="210">
        <f t="shared" si="2"/>
        <v>0</v>
      </c>
      <c r="J195" s="162"/>
      <c r="K195" s="162"/>
      <c r="L195" s="141"/>
      <c r="M195" s="141"/>
      <c r="N195" s="141"/>
      <c r="O195" s="141"/>
      <c r="P195" s="141"/>
      <c r="Q195" s="141"/>
      <c r="R195" s="141"/>
      <c r="S195" s="141"/>
      <c r="T195" s="141" t="s">
        <v>117</v>
      </c>
      <c r="U195" s="141">
        <v>0</v>
      </c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</row>
    <row r="196" spans="1:49" outlineLevel="1">
      <c r="A196" s="168"/>
      <c r="B196" s="170"/>
      <c r="C196" s="177" t="s">
        <v>289</v>
      </c>
      <c r="D196" s="190"/>
      <c r="E196" s="183">
        <v>268</v>
      </c>
      <c r="F196" s="210"/>
      <c r="G196" s="142"/>
      <c r="H196" s="162">
        <v>0</v>
      </c>
      <c r="I196" s="210">
        <f t="shared" si="2"/>
        <v>0</v>
      </c>
      <c r="J196" s="162"/>
      <c r="K196" s="162"/>
      <c r="L196" s="141"/>
      <c r="M196" s="141"/>
      <c r="N196" s="141"/>
      <c r="O196" s="141"/>
      <c r="P196" s="141"/>
      <c r="Q196" s="141"/>
      <c r="R196" s="141"/>
      <c r="S196" s="141"/>
      <c r="T196" s="141" t="s">
        <v>117</v>
      </c>
      <c r="U196" s="141">
        <v>0</v>
      </c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</row>
    <row r="197" spans="1:49" outlineLevel="1">
      <c r="A197" s="168">
        <v>49</v>
      </c>
      <c r="B197" s="170" t="s">
        <v>290</v>
      </c>
      <c r="C197" s="175" t="s">
        <v>291</v>
      </c>
      <c r="D197" s="188" t="s">
        <v>159</v>
      </c>
      <c r="E197" s="153">
        <v>226</v>
      </c>
      <c r="F197" s="210"/>
      <c r="G197" s="142">
        <f>ROUND(E197*F197,2)</f>
        <v>0</v>
      </c>
      <c r="H197" s="162" t="s">
        <v>772</v>
      </c>
      <c r="I197" s="210">
        <f t="shared" si="2"/>
        <v>0</v>
      </c>
      <c r="J197" s="162"/>
      <c r="K197" s="162"/>
      <c r="L197" s="141"/>
      <c r="M197" s="141"/>
      <c r="N197" s="141"/>
      <c r="O197" s="141"/>
      <c r="P197" s="141"/>
      <c r="Q197" s="141"/>
      <c r="R197" s="141"/>
      <c r="S197" s="141"/>
      <c r="T197" s="141" t="s">
        <v>115</v>
      </c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</row>
    <row r="198" spans="1:49" outlineLevel="1">
      <c r="A198" s="168"/>
      <c r="B198" s="170"/>
      <c r="C198" s="177" t="s">
        <v>239</v>
      </c>
      <c r="D198" s="190"/>
      <c r="E198" s="183"/>
      <c r="F198" s="210"/>
      <c r="G198" s="142"/>
      <c r="H198" s="162">
        <v>0</v>
      </c>
      <c r="I198" s="210">
        <f t="shared" si="2"/>
        <v>0</v>
      </c>
      <c r="J198" s="162"/>
      <c r="K198" s="162"/>
      <c r="L198" s="141"/>
      <c r="M198" s="141"/>
      <c r="N198" s="141"/>
      <c r="O198" s="141"/>
      <c r="P198" s="141"/>
      <c r="Q198" s="141"/>
      <c r="R198" s="141"/>
      <c r="S198" s="141"/>
      <c r="T198" s="141" t="s">
        <v>117</v>
      </c>
      <c r="U198" s="141">
        <v>0</v>
      </c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</row>
    <row r="199" spans="1:49" outlineLevel="1">
      <c r="A199" s="168"/>
      <c r="B199" s="170"/>
      <c r="C199" s="177" t="s">
        <v>292</v>
      </c>
      <c r="D199" s="190"/>
      <c r="E199" s="183">
        <v>226</v>
      </c>
      <c r="F199" s="210"/>
      <c r="G199" s="142"/>
      <c r="H199" s="162">
        <v>0</v>
      </c>
      <c r="I199" s="210">
        <f t="shared" si="2"/>
        <v>0</v>
      </c>
      <c r="J199" s="162"/>
      <c r="K199" s="162"/>
      <c r="L199" s="141"/>
      <c r="M199" s="141"/>
      <c r="N199" s="141"/>
      <c r="O199" s="141"/>
      <c r="P199" s="141"/>
      <c r="Q199" s="141"/>
      <c r="R199" s="141"/>
      <c r="S199" s="141"/>
      <c r="T199" s="141" t="s">
        <v>117</v>
      </c>
      <c r="U199" s="141">
        <v>0</v>
      </c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</row>
    <row r="200" spans="1:49" outlineLevel="1">
      <c r="A200" s="168">
        <v>50</v>
      </c>
      <c r="B200" s="170" t="s">
        <v>293</v>
      </c>
      <c r="C200" s="175" t="s">
        <v>294</v>
      </c>
      <c r="D200" s="188" t="s">
        <v>159</v>
      </c>
      <c r="E200" s="153">
        <v>53</v>
      </c>
      <c r="F200" s="210"/>
      <c r="G200" s="142">
        <f>ROUND(E200*F200,2)</f>
        <v>0</v>
      </c>
      <c r="H200" s="162" t="s">
        <v>772</v>
      </c>
      <c r="I200" s="210">
        <f t="shared" si="2"/>
        <v>0</v>
      </c>
      <c r="J200" s="162"/>
      <c r="K200" s="162"/>
      <c r="L200" s="141"/>
      <c r="M200" s="141"/>
      <c r="N200" s="141"/>
      <c r="O200" s="141"/>
      <c r="P200" s="141"/>
      <c r="Q200" s="141"/>
      <c r="R200" s="141"/>
      <c r="S200" s="141"/>
      <c r="T200" s="141" t="s">
        <v>115</v>
      </c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</row>
    <row r="201" spans="1:49" outlineLevel="1">
      <c r="A201" s="168"/>
      <c r="B201" s="170"/>
      <c r="C201" s="177" t="s">
        <v>239</v>
      </c>
      <c r="D201" s="190"/>
      <c r="E201" s="183"/>
      <c r="F201" s="210"/>
      <c r="G201" s="142"/>
      <c r="H201" s="162">
        <v>0</v>
      </c>
      <c r="I201" s="210">
        <f t="shared" ref="I201:I264" si="3">G201</f>
        <v>0</v>
      </c>
      <c r="J201" s="162"/>
      <c r="K201" s="162"/>
      <c r="L201" s="141"/>
      <c r="M201" s="141"/>
      <c r="N201" s="141"/>
      <c r="O201" s="141"/>
      <c r="P201" s="141"/>
      <c r="Q201" s="141"/>
      <c r="R201" s="141"/>
      <c r="S201" s="141"/>
      <c r="T201" s="141" t="s">
        <v>117</v>
      </c>
      <c r="U201" s="141">
        <v>0</v>
      </c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</row>
    <row r="202" spans="1:49" outlineLevel="1">
      <c r="A202" s="168"/>
      <c r="B202" s="170"/>
      <c r="C202" s="177" t="s">
        <v>295</v>
      </c>
      <c r="D202" s="190"/>
      <c r="E202" s="183">
        <v>53</v>
      </c>
      <c r="F202" s="210"/>
      <c r="G202" s="142"/>
      <c r="H202" s="162">
        <v>0</v>
      </c>
      <c r="I202" s="210">
        <f t="shared" si="3"/>
        <v>0</v>
      </c>
      <c r="J202" s="162"/>
      <c r="K202" s="162"/>
      <c r="L202" s="141"/>
      <c r="M202" s="141"/>
      <c r="N202" s="141"/>
      <c r="O202" s="141"/>
      <c r="P202" s="141"/>
      <c r="Q202" s="141"/>
      <c r="R202" s="141"/>
      <c r="S202" s="141"/>
      <c r="T202" s="141" t="s">
        <v>117</v>
      </c>
      <c r="U202" s="141">
        <v>0</v>
      </c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</row>
    <row r="203" spans="1:49" outlineLevel="1">
      <c r="A203" s="168">
        <v>51</v>
      </c>
      <c r="B203" s="170" t="s">
        <v>296</v>
      </c>
      <c r="C203" s="175" t="s">
        <v>297</v>
      </c>
      <c r="D203" s="188" t="s">
        <v>159</v>
      </c>
      <c r="E203" s="153">
        <v>14.12</v>
      </c>
      <c r="F203" s="210"/>
      <c r="G203" s="142">
        <f>ROUND(E203*F203,2)</f>
        <v>0</v>
      </c>
      <c r="H203" s="162" t="s">
        <v>772</v>
      </c>
      <c r="I203" s="210">
        <f t="shared" si="3"/>
        <v>0</v>
      </c>
      <c r="J203" s="162"/>
      <c r="K203" s="162"/>
      <c r="L203" s="141"/>
      <c r="M203" s="141"/>
      <c r="N203" s="141"/>
      <c r="O203" s="141"/>
      <c r="P203" s="141"/>
      <c r="Q203" s="141"/>
      <c r="R203" s="141"/>
      <c r="S203" s="141"/>
      <c r="T203" s="141" t="s">
        <v>115</v>
      </c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</row>
    <row r="204" spans="1:49" outlineLevel="1">
      <c r="A204" s="168"/>
      <c r="B204" s="170"/>
      <c r="C204" s="177" t="s">
        <v>239</v>
      </c>
      <c r="D204" s="190"/>
      <c r="E204" s="183"/>
      <c r="F204" s="210"/>
      <c r="G204" s="142"/>
      <c r="H204" s="162">
        <v>0</v>
      </c>
      <c r="I204" s="210">
        <f t="shared" si="3"/>
        <v>0</v>
      </c>
      <c r="J204" s="162"/>
      <c r="K204" s="162"/>
      <c r="L204" s="141"/>
      <c r="M204" s="141"/>
      <c r="N204" s="141"/>
      <c r="O204" s="141"/>
      <c r="P204" s="141"/>
      <c r="Q204" s="141"/>
      <c r="R204" s="141"/>
      <c r="S204" s="141"/>
      <c r="T204" s="141" t="s">
        <v>117</v>
      </c>
      <c r="U204" s="141">
        <v>0</v>
      </c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</row>
    <row r="205" spans="1:49" outlineLevel="1">
      <c r="A205" s="168"/>
      <c r="B205" s="170"/>
      <c r="C205" s="177" t="s">
        <v>298</v>
      </c>
      <c r="D205" s="190"/>
      <c r="E205" s="183">
        <v>12.1</v>
      </c>
      <c r="F205" s="210"/>
      <c r="G205" s="142"/>
      <c r="H205" s="162">
        <v>0</v>
      </c>
      <c r="I205" s="210">
        <f t="shared" si="3"/>
        <v>0</v>
      </c>
      <c r="J205" s="162"/>
      <c r="K205" s="162"/>
      <c r="L205" s="141"/>
      <c r="M205" s="141"/>
      <c r="N205" s="141"/>
      <c r="O205" s="141"/>
      <c r="P205" s="141"/>
      <c r="Q205" s="141"/>
      <c r="R205" s="141"/>
      <c r="S205" s="141"/>
      <c r="T205" s="141" t="s">
        <v>117</v>
      </c>
      <c r="U205" s="141">
        <v>0</v>
      </c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</row>
    <row r="206" spans="1:49" outlineLevel="1">
      <c r="A206" s="168"/>
      <c r="B206" s="170"/>
      <c r="C206" s="177" t="s">
        <v>299</v>
      </c>
      <c r="D206" s="190"/>
      <c r="E206" s="183">
        <v>0.65</v>
      </c>
      <c r="F206" s="210"/>
      <c r="G206" s="142"/>
      <c r="H206" s="162">
        <v>0</v>
      </c>
      <c r="I206" s="210">
        <f t="shared" si="3"/>
        <v>0</v>
      </c>
      <c r="J206" s="162"/>
      <c r="K206" s="162"/>
      <c r="L206" s="141"/>
      <c r="M206" s="141"/>
      <c r="N206" s="141"/>
      <c r="O206" s="141"/>
      <c r="P206" s="141"/>
      <c r="Q206" s="141"/>
      <c r="R206" s="141"/>
      <c r="S206" s="141"/>
      <c r="T206" s="141" t="s">
        <v>117</v>
      </c>
      <c r="U206" s="141">
        <v>0</v>
      </c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</row>
    <row r="207" spans="1:49" outlineLevel="1">
      <c r="A207" s="168"/>
      <c r="B207" s="170"/>
      <c r="C207" s="177" t="s">
        <v>300</v>
      </c>
      <c r="D207" s="190"/>
      <c r="E207" s="183">
        <v>0.65</v>
      </c>
      <c r="F207" s="210"/>
      <c r="G207" s="142"/>
      <c r="H207" s="162">
        <v>0</v>
      </c>
      <c r="I207" s="210">
        <f t="shared" si="3"/>
        <v>0</v>
      </c>
      <c r="J207" s="162"/>
      <c r="K207" s="162"/>
      <c r="L207" s="141"/>
      <c r="M207" s="141"/>
      <c r="N207" s="141"/>
      <c r="O207" s="141"/>
      <c r="P207" s="141"/>
      <c r="Q207" s="141"/>
      <c r="R207" s="141"/>
      <c r="S207" s="141"/>
      <c r="T207" s="141" t="s">
        <v>117</v>
      </c>
      <c r="U207" s="141">
        <v>0</v>
      </c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</row>
    <row r="208" spans="1:49" outlineLevel="1">
      <c r="A208" s="168"/>
      <c r="B208" s="170"/>
      <c r="C208" s="177" t="s">
        <v>301</v>
      </c>
      <c r="D208" s="190"/>
      <c r="E208" s="183">
        <v>0.72</v>
      </c>
      <c r="F208" s="210"/>
      <c r="G208" s="142"/>
      <c r="H208" s="162">
        <v>0</v>
      </c>
      <c r="I208" s="210">
        <f t="shared" si="3"/>
        <v>0</v>
      </c>
      <c r="J208" s="162"/>
      <c r="K208" s="162"/>
      <c r="L208" s="141"/>
      <c r="M208" s="141"/>
      <c r="N208" s="141"/>
      <c r="O208" s="141"/>
      <c r="P208" s="141"/>
      <c r="Q208" s="141"/>
      <c r="R208" s="141"/>
      <c r="S208" s="141"/>
      <c r="T208" s="141" t="s">
        <v>117</v>
      </c>
      <c r="U208" s="141">
        <v>0</v>
      </c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</row>
    <row r="209" spans="1:49" outlineLevel="1">
      <c r="A209" s="168">
        <v>52</v>
      </c>
      <c r="B209" s="170" t="s">
        <v>302</v>
      </c>
      <c r="C209" s="175" t="s">
        <v>303</v>
      </c>
      <c r="D209" s="188" t="s">
        <v>120</v>
      </c>
      <c r="E209" s="153">
        <v>25</v>
      </c>
      <c r="F209" s="210"/>
      <c r="G209" s="142">
        <f>ROUND(E209*F209,2)</f>
        <v>0</v>
      </c>
      <c r="H209" s="162" t="s">
        <v>772</v>
      </c>
      <c r="I209" s="210">
        <f t="shared" si="3"/>
        <v>0</v>
      </c>
      <c r="J209" s="162"/>
      <c r="K209" s="162"/>
      <c r="L209" s="141"/>
      <c r="M209" s="141"/>
      <c r="N209" s="141"/>
      <c r="O209" s="141"/>
      <c r="P209" s="141"/>
      <c r="Q209" s="141"/>
      <c r="R209" s="141"/>
      <c r="S209" s="141"/>
      <c r="T209" s="141" t="s">
        <v>115</v>
      </c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</row>
    <row r="210" spans="1:49" outlineLevel="1">
      <c r="A210" s="168"/>
      <c r="B210" s="170"/>
      <c r="C210" s="177" t="s">
        <v>239</v>
      </c>
      <c r="D210" s="190"/>
      <c r="E210" s="183"/>
      <c r="F210" s="210"/>
      <c r="G210" s="142"/>
      <c r="H210" s="162">
        <v>0</v>
      </c>
      <c r="I210" s="210">
        <f t="shared" si="3"/>
        <v>0</v>
      </c>
      <c r="J210" s="162"/>
      <c r="K210" s="162"/>
      <c r="L210" s="141"/>
      <c r="M210" s="141"/>
      <c r="N210" s="141"/>
      <c r="O210" s="141"/>
      <c r="P210" s="141"/>
      <c r="Q210" s="141"/>
      <c r="R210" s="141"/>
      <c r="S210" s="141"/>
      <c r="T210" s="141" t="s">
        <v>117</v>
      </c>
      <c r="U210" s="141">
        <v>0</v>
      </c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</row>
    <row r="211" spans="1:49" outlineLevel="1">
      <c r="A211" s="168"/>
      <c r="B211" s="170"/>
      <c r="C211" s="177" t="s">
        <v>304</v>
      </c>
      <c r="D211" s="190"/>
      <c r="E211" s="183">
        <v>22</v>
      </c>
      <c r="F211" s="210"/>
      <c r="G211" s="142"/>
      <c r="H211" s="162">
        <v>0</v>
      </c>
      <c r="I211" s="210">
        <f t="shared" si="3"/>
        <v>0</v>
      </c>
      <c r="J211" s="162"/>
      <c r="K211" s="162"/>
      <c r="L211" s="141"/>
      <c r="M211" s="141"/>
      <c r="N211" s="141"/>
      <c r="O211" s="141"/>
      <c r="P211" s="141"/>
      <c r="Q211" s="141"/>
      <c r="R211" s="141"/>
      <c r="S211" s="141"/>
      <c r="T211" s="141" t="s">
        <v>117</v>
      </c>
      <c r="U211" s="141">
        <v>0</v>
      </c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</row>
    <row r="212" spans="1:49" outlineLevel="1">
      <c r="A212" s="168"/>
      <c r="B212" s="170"/>
      <c r="C212" s="177" t="s">
        <v>305</v>
      </c>
      <c r="D212" s="190"/>
      <c r="E212" s="183">
        <v>1</v>
      </c>
      <c r="F212" s="210"/>
      <c r="G212" s="142"/>
      <c r="H212" s="162">
        <v>0</v>
      </c>
      <c r="I212" s="210">
        <f t="shared" si="3"/>
        <v>0</v>
      </c>
      <c r="J212" s="162"/>
      <c r="K212" s="162"/>
      <c r="L212" s="141"/>
      <c r="M212" s="141"/>
      <c r="N212" s="141"/>
      <c r="O212" s="141"/>
      <c r="P212" s="141"/>
      <c r="Q212" s="141"/>
      <c r="R212" s="141"/>
      <c r="S212" s="141"/>
      <c r="T212" s="141" t="s">
        <v>117</v>
      </c>
      <c r="U212" s="141">
        <v>0</v>
      </c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</row>
    <row r="213" spans="1:49" outlineLevel="1">
      <c r="A213" s="168"/>
      <c r="B213" s="170"/>
      <c r="C213" s="177" t="s">
        <v>306</v>
      </c>
      <c r="D213" s="190"/>
      <c r="E213" s="183">
        <v>1</v>
      </c>
      <c r="F213" s="210"/>
      <c r="G213" s="142"/>
      <c r="H213" s="162">
        <v>0</v>
      </c>
      <c r="I213" s="210">
        <f t="shared" si="3"/>
        <v>0</v>
      </c>
      <c r="J213" s="162"/>
      <c r="K213" s="162"/>
      <c r="L213" s="141"/>
      <c r="M213" s="141"/>
      <c r="N213" s="141"/>
      <c r="O213" s="141"/>
      <c r="P213" s="141"/>
      <c r="Q213" s="141"/>
      <c r="R213" s="141"/>
      <c r="S213" s="141"/>
      <c r="T213" s="141" t="s">
        <v>117</v>
      </c>
      <c r="U213" s="141">
        <v>0</v>
      </c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</row>
    <row r="214" spans="1:49" outlineLevel="1">
      <c r="A214" s="168"/>
      <c r="B214" s="170"/>
      <c r="C214" s="177" t="s">
        <v>307</v>
      </c>
      <c r="D214" s="190"/>
      <c r="E214" s="183">
        <v>1</v>
      </c>
      <c r="F214" s="210"/>
      <c r="G214" s="142"/>
      <c r="H214" s="162">
        <v>0</v>
      </c>
      <c r="I214" s="210">
        <f t="shared" si="3"/>
        <v>0</v>
      </c>
      <c r="J214" s="162"/>
      <c r="K214" s="162"/>
      <c r="L214" s="141"/>
      <c r="M214" s="141"/>
      <c r="N214" s="141"/>
      <c r="O214" s="141"/>
      <c r="P214" s="141"/>
      <c r="Q214" s="141"/>
      <c r="R214" s="141"/>
      <c r="S214" s="141"/>
      <c r="T214" s="141" t="s">
        <v>117</v>
      </c>
      <c r="U214" s="141">
        <v>0</v>
      </c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</row>
    <row r="215" spans="1:49" outlineLevel="1">
      <c r="A215" s="168">
        <v>53</v>
      </c>
      <c r="B215" s="170" t="s">
        <v>308</v>
      </c>
      <c r="C215" s="175" t="s">
        <v>309</v>
      </c>
      <c r="D215" s="188" t="s">
        <v>114</v>
      </c>
      <c r="E215" s="153">
        <v>9.2895000000000003</v>
      </c>
      <c r="F215" s="210"/>
      <c r="G215" s="142">
        <f>ROUND(E215*F215,2)</f>
        <v>0</v>
      </c>
      <c r="H215" s="162" t="s">
        <v>772</v>
      </c>
      <c r="I215" s="210">
        <f t="shared" si="3"/>
        <v>0</v>
      </c>
      <c r="J215" s="162"/>
      <c r="K215" s="162"/>
      <c r="L215" s="141"/>
      <c r="M215" s="141"/>
      <c r="N215" s="141"/>
      <c r="O215" s="141"/>
      <c r="P215" s="141"/>
      <c r="Q215" s="141"/>
      <c r="R215" s="141"/>
      <c r="S215" s="141"/>
      <c r="T215" s="141" t="s">
        <v>115</v>
      </c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</row>
    <row r="216" spans="1:49" outlineLevel="1">
      <c r="A216" s="168"/>
      <c r="B216" s="170"/>
      <c r="C216" s="177" t="s">
        <v>239</v>
      </c>
      <c r="D216" s="190"/>
      <c r="E216" s="183"/>
      <c r="F216" s="210"/>
      <c r="G216" s="142"/>
      <c r="H216" s="162">
        <v>0</v>
      </c>
      <c r="I216" s="210">
        <f t="shared" si="3"/>
        <v>0</v>
      </c>
      <c r="J216" s="162"/>
      <c r="K216" s="162"/>
      <c r="L216" s="141"/>
      <c r="M216" s="141"/>
      <c r="N216" s="141"/>
      <c r="O216" s="141"/>
      <c r="P216" s="141"/>
      <c r="Q216" s="141"/>
      <c r="R216" s="141"/>
      <c r="S216" s="141"/>
      <c r="T216" s="141" t="s">
        <v>117</v>
      </c>
      <c r="U216" s="141">
        <v>0</v>
      </c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</row>
    <row r="217" spans="1:49" outlineLevel="1">
      <c r="A217" s="168"/>
      <c r="B217" s="170"/>
      <c r="C217" s="177" t="s">
        <v>310</v>
      </c>
      <c r="D217" s="190"/>
      <c r="E217" s="183">
        <v>7.15</v>
      </c>
      <c r="F217" s="210"/>
      <c r="G217" s="142"/>
      <c r="H217" s="162">
        <v>0</v>
      </c>
      <c r="I217" s="210">
        <f t="shared" si="3"/>
        <v>0</v>
      </c>
      <c r="J217" s="162"/>
      <c r="K217" s="162"/>
      <c r="L217" s="141"/>
      <c r="M217" s="141"/>
      <c r="N217" s="141"/>
      <c r="O217" s="141"/>
      <c r="P217" s="141"/>
      <c r="Q217" s="141"/>
      <c r="R217" s="141"/>
      <c r="S217" s="141"/>
      <c r="T217" s="141" t="s">
        <v>117</v>
      </c>
      <c r="U217" s="141">
        <v>0</v>
      </c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</row>
    <row r="218" spans="1:49" outlineLevel="1">
      <c r="A218" s="168"/>
      <c r="B218" s="170"/>
      <c r="C218" s="177" t="s">
        <v>311</v>
      </c>
      <c r="D218" s="190"/>
      <c r="E218" s="183">
        <v>0.45</v>
      </c>
      <c r="F218" s="210"/>
      <c r="G218" s="142"/>
      <c r="H218" s="162">
        <v>0</v>
      </c>
      <c r="I218" s="210">
        <f t="shared" si="3"/>
        <v>0</v>
      </c>
      <c r="J218" s="162"/>
      <c r="K218" s="162"/>
      <c r="L218" s="141"/>
      <c r="M218" s="141"/>
      <c r="N218" s="141"/>
      <c r="O218" s="141"/>
      <c r="P218" s="141"/>
      <c r="Q218" s="141"/>
      <c r="R218" s="141"/>
      <c r="S218" s="141"/>
      <c r="T218" s="141" t="s">
        <v>117</v>
      </c>
      <c r="U218" s="141">
        <v>0</v>
      </c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</row>
    <row r="219" spans="1:49" outlineLevel="1">
      <c r="A219" s="168"/>
      <c r="B219" s="170"/>
      <c r="C219" s="177" t="s">
        <v>312</v>
      </c>
      <c r="D219" s="190"/>
      <c r="E219" s="183">
        <v>0.45</v>
      </c>
      <c r="F219" s="210"/>
      <c r="G219" s="142"/>
      <c r="H219" s="162">
        <v>0</v>
      </c>
      <c r="I219" s="210">
        <f t="shared" si="3"/>
        <v>0</v>
      </c>
      <c r="J219" s="162"/>
      <c r="K219" s="162"/>
      <c r="L219" s="141"/>
      <c r="M219" s="141"/>
      <c r="N219" s="141"/>
      <c r="O219" s="141"/>
      <c r="P219" s="141"/>
      <c r="Q219" s="141"/>
      <c r="R219" s="141"/>
      <c r="S219" s="141"/>
      <c r="T219" s="141" t="s">
        <v>117</v>
      </c>
      <c r="U219" s="141">
        <v>0</v>
      </c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</row>
    <row r="220" spans="1:49" outlineLevel="1">
      <c r="A220" s="168"/>
      <c r="B220" s="170"/>
      <c r="C220" s="177" t="s">
        <v>313</v>
      </c>
      <c r="D220" s="190"/>
      <c r="E220" s="183">
        <v>1.2395</v>
      </c>
      <c r="F220" s="210"/>
      <c r="G220" s="142"/>
      <c r="H220" s="162">
        <v>0</v>
      </c>
      <c r="I220" s="210">
        <f t="shared" si="3"/>
        <v>0</v>
      </c>
      <c r="J220" s="162"/>
      <c r="K220" s="162"/>
      <c r="L220" s="141"/>
      <c r="M220" s="141"/>
      <c r="N220" s="141"/>
      <c r="O220" s="141"/>
      <c r="P220" s="141"/>
      <c r="Q220" s="141"/>
      <c r="R220" s="141"/>
      <c r="S220" s="141"/>
      <c r="T220" s="141" t="s">
        <v>117</v>
      </c>
      <c r="U220" s="141">
        <v>0</v>
      </c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</row>
    <row r="221" spans="1:49" outlineLevel="1">
      <c r="A221" s="168">
        <v>54</v>
      </c>
      <c r="B221" s="170" t="s">
        <v>314</v>
      </c>
      <c r="C221" s="175" t="s">
        <v>315</v>
      </c>
      <c r="D221" s="188" t="s">
        <v>114</v>
      </c>
      <c r="E221" s="153">
        <v>332</v>
      </c>
      <c r="F221" s="210"/>
      <c r="G221" s="142">
        <f>ROUND(E221*F221,2)</f>
        <v>0</v>
      </c>
      <c r="H221" s="162" t="s">
        <v>772</v>
      </c>
      <c r="I221" s="210">
        <f t="shared" si="3"/>
        <v>0</v>
      </c>
      <c r="J221" s="162"/>
      <c r="K221" s="162"/>
      <c r="L221" s="141"/>
      <c r="M221" s="141"/>
      <c r="N221" s="141"/>
      <c r="O221" s="141"/>
      <c r="P221" s="141"/>
      <c r="Q221" s="141"/>
      <c r="R221" s="141"/>
      <c r="S221" s="141"/>
      <c r="T221" s="141" t="s">
        <v>115</v>
      </c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</row>
    <row r="222" spans="1:49" outlineLevel="1">
      <c r="A222" s="168"/>
      <c r="B222" s="170"/>
      <c r="C222" s="177" t="s">
        <v>316</v>
      </c>
      <c r="D222" s="190"/>
      <c r="E222" s="183"/>
      <c r="F222" s="210"/>
      <c r="G222" s="142"/>
      <c r="H222" s="162">
        <v>0</v>
      </c>
      <c r="I222" s="210">
        <f t="shared" si="3"/>
        <v>0</v>
      </c>
      <c r="J222" s="162"/>
      <c r="K222" s="162"/>
      <c r="L222" s="141"/>
      <c r="M222" s="141"/>
      <c r="N222" s="141"/>
      <c r="O222" s="141"/>
      <c r="P222" s="141"/>
      <c r="Q222" s="141"/>
      <c r="R222" s="141"/>
      <c r="S222" s="141"/>
      <c r="T222" s="141" t="s">
        <v>117</v>
      </c>
      <c r="U222" s="141">
        <v>0</v>
      </c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</row>
    <row r="223" spans="1:49" outlineLevel="1">
      <c r="A223" s="168"/>
      <c r="B223" s="170"/>
      <c r="C223" s="177" t="s">
        <v>173</v>
      </c>
      <c r="D223" s="190"/>
      <c r="E223" s="183"/>
      <c r="F223" s="210"/>
      <c r="G223" s="142"/>
      <c r="H223" s="162">
        <v>0</v>
      </c>
      <c r="I223" s="210">
        <f t="shared" si="3"/>
        <v>0</v>
      </c>
      <c r="J223" s="162"/>
      <c r="K223" s="162"/>
      <c r="L223" s="141"/>
      <c r="M223" s="141"/>
      <c r="N223" s="141"/>
      <c r="O223" s="141"/>
      <c r="P223" s="141"/>
      <c r="Q223" s="141"/>
      <c r="R223" s="141"/>
      <c r="S223" s="141"/>
      <c r="T223" s="141" t="s">
        <v>117</v>
      </c>
      <c r="U223" s="141">
        <v>0</v>
      </c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</row>
    <row r="224" spans="1:49" outlineLevel="1">
      <c r="A224" s="168"/>
      <c r="B224" s="170"/>
      <c r="C224" s="178" t="s">
        <v>317</v>
      </c>
      <c r="D224" s="191"/>
      <c r="E224" s="184"/>
      <c r="F224" s="210"/>
      <c r="G224" s="142"/>
      <c r="H224" s="162">
        <v>0</v>
      </c>
      <c r="I224" s="210">
        <f t="shared" si="3"/>
        <v>0</v>
      </c>
      <c r="J224" s="162"/>
      <c r="K224" s="162"/>
      <c r="L224" s="141"/>
      <c r="M224" s="141"/>
      <c r="N224" s="141"/>
      <c r="O224" s="141"/>
      <c r="P224" s="141"/>
      <c r="Q224" s="141"/>
      <c r="R224" s="141"/>
      <c r="S224" s="141"/>
      <c r="T224" s="141" t="s">
        <v>117</v>
      </c>
      <c r="U224" s="141">
        <v>2</v>
      </c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</row>
    <row r="225" spans="1:49" outlineLevel="1">
      <c r="A225" s="168"/>
      <c r="B225" s="170"/>
      <c r="C225" s="179" t="s">
        <v>318</v>
      </c>
      <c r="D225" s="191"/>
      <c r="E225" s="184">
        <v>995</v>
      </c>
      <c r="F225" s="210"/>
      <c r="G225" s="142"/>
      <c r="H225" s="162">
        <v>0</v>
      </c>
      <c r="I225" s="210">
        <f t="shared" si="3"/>
        <v>0</v>
      </c>
      <c r="J225" s="162"/>
      <c r="K225" s="162"/>
      <c r="L225" s="141"/>
      <c r="M225" s="141"/>
      <c r="N225" s="141"/>
      <c r="O225" s="141"/>
      <c r="P225" s="141"/>
      <c r="Q225" s="141"/>
      <c r="R225" s="141"/>
      <c r="S225" s="141"/>
      <c r="T225" s="141" t="s">
        <v>117</v>
      </c>
      <c r="U225" s="141">
        <v>2</v>
      </c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</row>
    <row r="226" spans="1:49" outlineLevel="1">
      <c r="A226" s="168"/>
      <c r="B226" s="170"/>
      <c r="C226" s="179" t="s">
        <v>319</v>
      </c>
      <c r="D226" s="191"/>
      <c r="E226" s="184">
        <v>390</v>
      </c>
      <c r="F226" s="210"/>
      <c r="G226" s="142"/>
      <c r="H226" s="162">
        <v>0</v>
      </c>
      <c r="I226" s="210">
        <f t="shared" si="3"/>
        <v>0</v>
      </c>
      <c r="J226" s="162"/>
      <c r="K226" s="162"/>
      <c r="L226" s="141"/>
      <c r="M226" s="141"/>
      <c r="N226" s="141"/>
      <c r="O226" s="141"/>
      <c r="P226" s="141"/>
      <c r="Q226" s="141"/>
      <c r="R226" s="141"/>
      <c r="S226" s="141"/>
      <c r="T226" s="141" t="s">
        <v>117</v>
      </c>
      <c r="U226" s="141">
        <v>2</v>
      </c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</row>
    <row r="227" spans="1:49" outlineLevel="1">
      <c r="A227" s="168"/>
      <c r="B227" s="170"/>
      <c r="C227" s="179" t="s">
        <v>320</v>
      </c>
      <c r="D227" s="191"/>
      <c r="E227" s="184">
        <v>210</v>
      </c>
      <c r="F227" s="210"/>
      <c r="G227" s="142"/>
      <c r="H227" s="162">
        <v>0</v>
      </c>
      <c r="I227" s="210">
        <f t="shared" si="3"/>
        <v>0</v>
      </c>
      <c r="J227" s="162"/>
      <c r="K227" s="162"/>
      <c r="L227" s="141"/>
      <c r="M227" s="141"/>
      <c r="N227" s="141"/>
      <c r="O227" s="141"/>
      <c r="P227" s="141"/>
      <c r="Q227" s="141"/>
      <c r="R227" s="141"/>
      <c r="S227" s="141"/>
      <c r="T227" s="141" t="s">
        <v>117</v>
      </c>
      <c r="U227" s="141">
        <v>2</v>
      </c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</row>
    <row r="228" spans="1:49" outlineLevel="1">
      <c r="A228" s="168"/>
      <c r="B228" s="170"/>
      <c r="C228" s="179" t="s">
        <v>321</v>
      </c>
      <c r="D228" s="191"/>
      <c r="E228" s="184">
        <v>65</v>
      </c>
      <c r="F228" s="210"/>
      <c r="G228" s="142"/>
      <c r="H228" s="162">
        <v>0</v>
      </c>
      <c r="I228" s="210">
        <f t="shared" si="3"/>
        <v>0</v>
      </c>
      <c r="J228" s="162"/>
      <c r="K228" s="162"/>
      <c r="L228" s="141"/>
      <c r="M228" s="141"/>
      <c r="N228" s="141"/>
      <c r="O228" s="141"/>
      <c r="P228" s="141"/>
      <c r="Q228" s="141"/>
      <c r="R228" s="141"/>
      <c r="S228" s="141"/>
      <c r="T228" s="141" t="s">
        <v>117</v>
      </c>
      <c r="U228" s="141">
        <v>2</v>
      </c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</row>
    <row r="229" spans="1:49" outlineLevel="1">
      <c r="A229" s="168"/>
      <c r="B229" s="170"/>
      <c r="C229" s="178" t="s">
        <v>322</v>
      </c>
      <c r="D229" s="191"/>
      <c r="E229" s="184"/>
      <c r="F229" s="210"/>
      <c r="G229" s="142"/>
      <c r="H229" s="162">
        <v>0</v>
      </c>
      <c r="I229" s="210">
        <f t="shared" si="3"/>
        <v>0</v>
      </c>
      <c r="J229" s="162"/>
      <c r="K229" s="162"/>
      <c r="L229" s="141"/>
      <c r="M229" s="141"/>
      <c r="N229" s="141"/>
      <c r="O229" s="141"/>
      <c r="P229" s="141"/>
      <c r="Q229" s="141"/>
      <c r="R229" s="141"/>
      <c r="S229" s="141"/>
      <c r="T229" s="141" t="s">
        <v>117</v>
      </c>
      <c r="U229" s="141">
        <v>0</v>
      </c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</row>
    <row r="230" spans="1:49" outlineLevel="1">
      <c r="A230" s="168"/>
      <c r="B230" s="170"/>
      <c r="C230" s="177" t="s">
        <v>323</v>
      </c>
      <c r="D230" s="190"/>
      <c r="E230" s="183">
        <v>332</v>
      </c>
      <c r="F230" s="210"/>
      <c r="G230" s="142"/>
      <c r="H230" s="162">
        <v>0</v>
      </c>
      <c r="I230" s="210">
        <f t="shared" si="3"/>
        <v>0</v>
      </c>
      <c r="J230" s="162"/>
      <c r="K230" s="162"/>
      <c r="L230" s="141"/>
      <c r="M230" s="141"/>
      <c r="N230" s="141"/>
      <c r="O230" s="141"/>
      <c r="P230" s="141"/>
      <c r="Q230" s="141"/>
      <c r="R230" s="141"/>
      <c r="S230" s="141"/>
      <c r="T230" s="141" t="s">
        <v>117</v>
      </c>
      <c r="U230" s="141">
        <v>0</v>
      </c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</row>
    <row r="231" spans="1:49" outlineLevel="1">
      <c r="A231" s="168">
        <v>55</v>
      </c>
      <c r="B231" s="170" t="s">
        <v>324</v>
      </c>
      <c r="C231" s="175" t="s">
        <v>325</v>
      </c>
      <c r="D231" s="188" t="s">
        <v>326</v>
      </c>
      <c r="E231" s="153">
        <v>93</v>
      </c>
      <c r="F231" s="210"/>
      <c r="G231" s="142">
        <f>ROUND(E231*F231,2)</f>
        <v>0</v>
      </c>
      <c r="H231" s="162" t="s">
        <v>772</v>
      </c>
      <c r="I231" s="210">
        <f t="shared" si="3"/>
        <v>0</v>
      </c>
      <c r="J231" s="162"/>
      <c r="K231" s="162"/>
      <c r="L231" s="141"/>
      <c r="M231" s="141"/>
      <c r="N231" s="141"/>
      <c r="O231" s="141"/>
      <c r="P231" s="141"/>
      <c r="Q231" s="141"/>
      <c r="R231" s="141"/>
      <c r="S231" s="141"/>
      <c r="T231" s="141" t="s">
        <v>221</v>
      </c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</row>
    <row r="232" spans="1:49" outlineLevel="1">
      <c r="A232" s="168"/>
      <c r="B232" s="170"/>
      <c r="C232" s="177" t="s">
        <v>327</v>
      </c>
      <c r="D232" s="190"/>
      <c r="E232" s="183">
        <v>93</v>
      </c>
      <c r="F232" s="210"/>
      <c r="G232" s="142"/>
      <c r="H232" s="162">
        <v>0</v>
      </c>
      <c r="I232" s="210">
        <f t="shared" si="3"/>
        <v>0</v>
      </c>
      <c r="J232" s="162"/>
      <c r="K232" s="162"/>
      <c r="L232" s="141"/>
      <c r="M232" s="141"/>
      <c r="N232" s="141"/>
      <c r="O232" s="141"/>
      <c r="P232" s="141"/>
      <c r="Q232" s="141"/>
      <c r="R232" s="141"/>
      <c r="S232" s="141"/>
      <c r="T232" s="141" t="s">
        <v>117</v>
      </c>
      <c r="U232" s="141">
        <v>0</v>
      </c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</row>
    <row r="233" spans="1:49" outlineLevel="1">
      <c r="A233" s="168">
        <v>56</v>
      </c>
      <c r="B233" s="170" t="s">
        <v>328</v>
      </c>
      <c r="C233" s="175" t="s">
        <v>329</v>
      </c>
      <c r="D233" s="188" t="s">
        <v>330</v>
      </c>
      <c r="E233" s="153">
        <v>0.6</v>
      </c>
      <c r="F233" s="210"/>
      <c r="G233" s="142">
        <f>ROUND(E233*F233,2)</f>
        <v>0</v>
      </c>
      <c r="H233" s="162" t="s">
        <v>770</v>
      </c>
      <c r="I233" s="210">
        <f t="shared" si="3"/>
        <v>0</v>
      </c>
      <c r="J233" s="162"/>
      <c r="K233" s="162"/>
      <c r="L233" s="141"/>
      <c r="M233" s="141"/>
      <c r="N233" s="141"/>
      <c r="O233" s="141"/>
      <c r="P233" s="141"/>
      <c r="Q233" s="141"/>
      <c r="R233" s="141"/>
      <c r="S233" s="141"/>
      <c r="T233" s="141" t="s">
        <v>115</v>
      </c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</row>
    <row r="234" spans="1:49" outlineLevel="1">
      <c r="A234" s="168"/>
      <c r="B234" s="170"/>
      <c r="C234" s="177" t="s">
        <v>222</v>
      </c>
      <c r="D234" s="190"/>
      <c r="E234" s="183"/>
      <c r="F234" s="210"/>
      <c r="G234" s="142"/>
      <c r="H234" s="162">
        <v>0</v>
      </c>
      <c r="I234" s="210">
        <f t="shared" si="3"/>
        <v>0</v>
      </c>
      <c r="J234" s="162"/>
      <c r="K234" s="162"/>
      <c r="L234" s="141"/>
      <c r="M234" s="141"/>
      <c r="N234" s="141"/>
      <c r="O234" s="141"/>
      <c r="P234" s="141"/>
      <c r="Q234" s="141"/>
      <c r="R234" s="141"/>
      <c r="S234" s="141"/>
      <c r="T234" s="141" t="s">
        <v>117</v>
      </c>
      <c r="U234" s="141">
        <v>0</v>
      </c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</row>
    <row r="235" spans="1:49" outlineLevel="1">
      <c r="A235" s="168"/>
      <c r="B235" s="170"/>
      <c r="C235" s="177" t="s">
        <v>331</v>
      </c>
      <c r="D235" s="190"/>
      <c r="E235" s="183">
        <v>0.6</v>
      </c>
      <c r="F235" s="210"/>
      <c r="G235" s="142"/>
      <c r="H235" s="162">
        <v>0</v>
      </c>
      <c r="I235" s="210">
        <f t="shared" si="3"/>
        <v>0</v>
      </c>
      <c r="J235" s="162"/>
      <c r="K235" s="162"/>
      <c r="L235" s="141"/>
      <c r="M235" s="141"/>
      <c r="N235" s="141"/>
      <c r="O235" s="141"/>
      <c r="P235" s="141"/>
      <c r="Q235" s="141"/>
      <c r="R235" s="141"/>
      <c r="S235" s="141"/>
      <c r="T235" s="141" t="s">
        <v>117</v>
      </c>
      <c r="U235" s="141">
        <v>0</v>
      </c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</row>
    <row r="236" spans="1:49" ht="22.5" outlineLevel="1">
      <c r="A236" s="168">
        <v>57</v>
      </c>
      <c r="B236" s="170" t="s">
        <v>332</v>
      </c>
      <c r="C236" s="175" t="s">
        <v>333</v>
      </c>
      <c r="D236" s="188" t="s">
        <v>330</v>
      </c>
      <c r="E236" s="153">
        <v>319</v>
      </c>
      <c r="F236" s="210"/>
      <c r="G236" s="142">
        <f>ROUND(E236*F236,2)</f>
        <v>0</v>
      </c>
      <c r="H236" s="162" t="s">
        <v>770</v>
      </c>
      <c r="I236" s="210">
        <f t="shared" si="3"/>
        <v>0</v>
      </c>
      <c r="J236" s="162"/>
      <c r="K236" s="162"/>
      <c r="L236" s="141"/>
      <c r="M236" s="141"/>
      <c r="N236" s="141"/>
      <c r="O236" s="141"/>
      <c r="P236" s="141"/>
      <c r="Q236" s="141"/>
      <c r="R236" s="141"/>
      <c r="S236" s="141"/>
      <c r="T236" s="141" t="s">
        <v>115</v>
      </c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</row>
    <row r="237" spans="1:49" outlineLevel="1">
      <c r="A237" s="168"/>
      <c r="B237" s="170"/>
      <c r="C237" s="177" t="s">
        <v>239</v>
      </c>
      <c r="D237" s="190"/>
      <c r="E237" s="183"/>
      <c r="F237" s="210"/>
      <c r="G237" s="142"/>
      <c r="H237" s="162">
        <v>0</v>
      </c>
      <c r="I237" s="210">
        <f t="shared" si="3"/>
        <v>0</v>
      </c>
      <c r="J237" s="162"/>
      <c r="K237" s="162"/>
      <c r="L237" s="141"/>
      <c r="M237" s="141"/>
      <c r="N237" s="141"/>
      <c r="O237" s="141"/>
      <c r="P237" s="141"/>
      <c r="Q237" s="141"/>
      <c r="R237" s="141"/>
      <c r="S237" s="141"/>
      <c r="T237" s="141" t="s">
        <v>117</v>
      </c>
      <c r="U237" s="141">
        <v>0</v>
      </c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</row>
    <row r="238" spans="1:49" outlineLevel="1">
      <c r="A238" s="168"/>
      <c r="B238" s="170"/>
      <c r="C238" s="177" t="s">
        <v>334</v>
      </c>
      <c r="D238" s="190"/>
      <c r="E238" s="183">
        <v>319</v>
      </c>
      <c r="F238" s="210"/>
      <c r="G238" s="142"/>
      <c r="H238" s="162">
        <v>0</v>
      </c>
      <c r="I238" s="210">
        <f t="shared" si="3"/>
        <v>0</v>
      </c>
      <c r="J238" s="162"/>
      <c r="K238" s="162"/>
      <c r="L238" s="141"/>
      <c r="M238" s="141"/>
      <c r="N238" s="141"/>
      <c r="O238" s="141"/>
      <c r="P238" s="141"/>
      <c r="Q238" s="141"/>
      <c r="R238" s="141"/>
      <c r="S238" s="141"/>
      <c r="T238" s="141" t="s">
        <v>117</v>
      </c>
      <c r="U238" s="141">
        <v>0</v>
      </c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</row>
    <row r="239" spans="1:49" ht="22.5" outlineLevel="1">
      <c r="A239" s="168">
        <v>58</v>
      </c>
      <c r="B239" s="170" t="s">
        <v>335</v>
      </c>
      <c r="C239" s="175" t="s">
        <v>336</v>
      </c>
      <c r="D239" s="188" t="s">
        <v>114</v>
      </c>
      <c r="E239" s="153">
        <v>2512.1999999999998</v>
      </c>
      <c r="F239" s="210"/>
      <c r="G239" s="142">
        <f>ROUND(E239*F239,2)</f>
        <v>0</v>
      </c>
      <c r="H239" s="162" t="s">
        <v>770</v>
      </c>
      <c r="I239" s="210">
        <f t="shared" si="3"/>
        <v>0</v>
      </c>
      <c r="J239" s="162"/>
      <c r="K239" s="162"/>
      <c r="L239" s="141"/>
      <c r="M239" s="141"/>
      <c r="N239" s="141"/>
      <c r="O239" s="141"/>
      <c r="P239" s="141"/>
      <c r="Q239" s="141"/>
      <c r="R239" s="141"/>
      <c r="S239" s="141"/>
      <c r="T239" s="141" t="s">
        <v>115</v>
      </c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</row>
    <row r="240" spans="1:49" outlineLevel="1">
      <c r="A240" s="168"/>
      <c r="B240" s="170"/>
      <c r="C240" s="177" t="s">
        <v>210</v>
      </c>
      <c r="D240" s="190"/>
      <c r="E240" s="183"/>
      <c r="F240" s="210"/>
      <c r="G240" s="142"/>
      <c r="H240" s="162">
        <v>0</v>
      </c>
      <c r="I240" s="210">
        <f t="shared" si="3"/>
        <v>0</v>
      </c>
      <c r="J240" s="162"/>
      <c r="K240" s="162"/>
      <c r="L240" s="141"/>
      <c r="M240" s="141"/>
      <c r="N240" s="141"/>
      <c r="O240" s="141"/>
      <c r="P240" s="141"/>
      <c r="Q240" s="141"/>
      <c r="R240" s="141"/>
      <c r="S240" s="141"/>
      <c r="T240" s="141" t="s">
        <v>117</v>
      </c>
      <c r="U240" s="141">
        <v>0</v>
      </c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</row>
    <row r="241" spans="1:49" outlineLevel="1">
      <c r="A241" s="168"/>
      <c r="B241" s="170"/>
      <c r="C241" s="177" t="s">
        <v>211</v>
      </c>
      <c r="D241" s="190"/>
      <c r="E241" s="183">
        <v>820</v>
      </c>
      <c r="F241" s="210"/>
      <c r="G241" s="142"/>
      <c r="H241" s="162">
        <v>0</v>
      </c>
      <c r="I241" s="210">
        <f t="shared" si="3"/>
        <v>0</v>
      </c>
      <c r="J241" s="162"/>
      <c r="K241" s="162"/>
      <c r="L241" s="141"/>
      <c r="M241" s="141"/>
      <c r="N241" s="141"/>
      <c r="O241" s="141"/>
      <c r="P241" s="141"/>
      <c r="Q241" s="141"/>
      <c r="R241" s="141"/>
      <c r="S241" s="141"/>
      <c r="T241" s="141" t="s">
        <v>117</v>
      </c>
      <c r="U241" s="141">
        <v>0</v>
      </c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</row>
    <row r="242" spans="1:49" outlineLevel="1">
      <c r="A242" s="168"/>
      <c r="B242" s="170"/>
      <c r="C242" s="177" t="s">
        <v>229</v>
      </c>
      <c r="D242" s="190"/>
      <c r="E242" s="183">
        <v>1586</v>
      </c>
      <c r="F242" s="210"/>
      <c r="G242" s="142"/>
      <c r="H242" s="162">
        <v>0</v>
      </c>
      <c r="I242" s="210">
        <f t="shared" si="3"/>
        <v>0</v>
      </c>
      <c r="J242" s="162"/>
      <c r="K242" s="162"/>
      <c r="L242" s="141"/>
      <c r="M242" s="141"/>
      <c r="N242" s="141"/>
      <c r="O242" s="141"/>
      <c r="P242" s="141"/>
      <c r="Q242" s="141"/>
      <c r="R242" s="141"/>
      <c r="S242" s="141"/>
      <c r="T242" s="141" t="s">
        <v>117</v>
      </c>
      <c r="U242" s="141">
        <v>0</v>
      </c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</row>
    <row r="243" spans="1:49" outlineLevel="1">
      <c r="A243" s="168"/>
      <c r="B243" s="170"/>
      <c r="C243" s="177" t="s">
        <v>232</v>
      </c>
      <c r="D243" s="190"/>
      <c r="E243" s="183">
        <v>59</v>
      </c>
      <c r="F243" s="210"/>
      <c r="G243" s="142"/>
      <c r="H243" s="162">
        <v>0</v>
      </c>
      <c r="I243" s="210">
        <f t="shared" si="3"/>
        <v>0</v>
      </c>
      <c r="J243" s="162"/>
      <c r="K243" s="162"/>
      <c r="L243" s="141"/>
      <c r="M243" s="141"/>
      <c r="N243" s="141"/>
      <c r="O243" s="141"/>
      <c r="P243" s="141"/>
      <c r="Q243" s="141"/>
      <c r="R243" s="141"/>
      <c r="S243" s="141"/>
      <c r="T243" s="141" t="s">
        <v>117</v>
      </c>
      <c r="U243" s="141">
        <v>0</v>
      </c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</row>
    <row r="244" spans="1:49" outlineLevel="1">
      <c r="A244" s="168"/>
      <c r="B244" s="170"/>
      <c r="C244" s="177" t="s">
        <v>236</v>
      </c>
      <c r="D244" s="190"/>
      <c r="E244" s="183">
        <v>10.3</v>
      </c>
      <c r="F244" s="210"/>
      <c r="G244" s="142"/>
      <c r="H244" s="162">
        <v>0</v>
      </c>
      <c r="I244" s="210">
        <f t="shared" si="3"/>
        <v>0</v>
      </c>
      <c r="J244" s="162"/>
      <c r="K244" s="162"/>
      <c r="L244" s="141"/>
      <c r="M244" s="141"/>
      <c r="N244" s="141"/>
      <c r="O244" s="141"/>
      <c r="P244" s="141"/>
      <c r="Q244" s="141"/>
      <c r="R244" s="141"/>
      <c r="S244" s="141"/>
      <c r="T244" s="141" t="s">
        <v>117</v>
      </c>
      <c r="U244" s="141">
        <v>0</v>
      </c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</row>
    <row r="245" spans="1:49" outlineLevel="1">
      <c r="A245" s="168"/>
      <c r="B245" s="170"/>
      <c r="C245" s="177" t="s">
        <v>233</v>
      </c>
      <c r="D245" s="190"/>
      <c r="E245" s="183">
        <v>36.9</v>
      </c>
      <c r="F245" s="210"/>
      <c r="G245" s="142"/>
      <c r="H245" s="162">
        <v>0</v>
      </c>
      <c r="I245" s="210">
        <f t="shared" si="3"/>
        <v>0</v>
      </c>
      <c r="J245" s="162"/>
      <c r="K245" s="162"/>
      <c r="L245" s="141"/>
      <c r="M245" s="141"/>
      <c r="N245" s="141"/>
      <c r="O245" s="141"/>
      <c r="P245" s="141"/>
      <c r="Q245" s="141"/>
      <c r="R245" s="141"/>
      <c r="S245" s="141"/>
      <c r="T245" s="141" t="s">
        <v>117</v>
      </c>
      <c r="U245" s="141">
        <v>0</v>
      </c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</row>
    <row r="246" spans="1:49" outlineLevel="1">
      <c r="A246" s="168">
        <v>59</v>
      </c>
      <c r="B246" s="170" t="s">
        <v>337</v>
      </c>
      <c r="C246" s="175" t="s">
        <v>338</v>
      </c>
      <c r="D246" s="188" t="s">
        <v>339</v>
      </c>
      <c r="E246" s="153">
        <v>184.5</v>
      </c>
      <c r="F246" s="210"/>
      <c r="G246" s="142">
        <f>ROUND(E246*F246,2)</f>
        <v>0</v>
      </c>
      <c r="H246" s="162" t="s">
        <v>770</v>
      </c>
      <c r="I246" s="210">
        <f t="shared" si="3"/>
        <v>0</v>
      </c>
      <c r="J246" s="162"/>
      <c r="K246" s="162"/>
      <c r="L246" s="141"/>
      <c r="M246" s="141"/>
      <c r="N246" s="141"/>
      <c r="O246" s="141"/>
      <c r="P246" s="141"/>
      <c r="Q246" s="141"/>
      <c r="R246" s="141"/>
      <c r="S246" s="141"/>
      <c r="T246" s="141" t="s">
        <v>115</v>
      </c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</row>
    <row r="247" spans="1:49" outlineLevel="1">
      <c r="A247" s="168"/>
      <c r="B247" s="170"/>
      <c r="C247" s="177" t="s">
        <v>340</v>
      </c>
      <c r="D247" s="190"/>
      <c r="E247" s="183">
        <v>184.5</v>
      </c>
      <c r="F247" s="210"/>
      <c r="G247" s="142"/>
      <c r="H247" s="162">
        <v>0</v>
      </c>
      <c r="I247" s="210">
        <f t="shared" si="3"/>
        <v>0</v>
      </c>
      <c r="J247" s="162"/>
      <c r="K247" s="162"/>
      <c r="L247" s="141"/>
      <c r="M247" s="141"/>
      <c r="N247" s="141"/>
      <c r="O247" s="141"/>
      <c r="P247" s="141"/>
      <c r="Q247" s="141"/>
      <c r="R247" s="141"/>
      <c r="S247" s="141"/>
      <c r="T247" s="141" t="s">
        <v>117</v>
      </c>
      <c r="U247" s="141">
        <v>0</v>
      </c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</row>
    <row r="248" spans="1:49" outlineLevel="1">
      <c r="A248" s="168">
        <v>60</v>
      </c>
      <c r="B248" s="170" t="s">
        <v>341</v>
      </c>
      <c r="C248" s="175" t="s">
        <v>342</v>
      </c>
      <c r="D248" s="188" t="s">
        <v>343</v>
      </c>
      <c r="E248" s="153">
        <v>395.3</v>
      </c>
      <c r="F248" s="210"/>
      <c r="G248" s="142">
        <f>ROUND(E248*F248,2)</f>
        <v>0</v>
      </c>
      <c r="H248" s="162" t="s">
        <v>772</v>
      </c>
      <c r="I248" s="210">
        <f t="shared" si="3"/>
        <v>0</v>
      </c>
      <c r="J248" s="162"/>
      <c r="K248" s="162"/>
      <c r="L248" s="141"/>
      <c r="M248" s="141"/>
      <c r="N248" s="141"/>
      <c r="O248" s="141"/>
      <c r="P248" s="141"/>
      <c r="Q248" s="141"/>
      <c r="R248" s="141"/>
      <c r="S248" s="141"/>
      <c r="T248" s="141" t="s">
        <v>115</v>
      </c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</row>
    <row r="249" spans="1:49" outlineLevel="1">
      <c r="A249" s="168"/>
      <c r="B249" s="170"/>
      <c r="C249" s="177" t="s">
        <v>344</v>
      </c>
      <c r="D249" s="190"/>
      <c r="E249" s="183">
        <v>395.3</v>
      </c>
      <c r="F249" s="210"/>
      <c r="G249" s="142"/>
      <c r="H249" s="162">
        <v>0</v>
      </c>
      <c r="I249" s="210">
        <f t="shared" si="3"/>
        <v>0</v>
      </c>
      <c r="J249" s="162"/>
      <c r="K249" s="162"/>
      <c r="L249" s="141"/>
      <c r="M249" s="141"/>
      <c r="N249" s="141"/>
      <c r="O249" s="141"/>
      <c r="P249" s="141"/>
      <c r="Q249" s="141"/>
      <c r="R249" s="141"/>
      <c r="S249" s="141"/>
      <c r="T249" s="141" t="s">
        <v>117</v>
      </c>
      <c r="U249" s="141">
        <v>0</v>
      </c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</row>
    <row r="250" spans="1:49" outlineLevel="1">
      <c r="A250" s="168">
        <v>61</v>
      </c>
      <c r="B250" s="170" t="s">
        <v>345</v>
      </c>
      <c r="C250" s="175" t="s">
        <v>346</v>
      </c>
      <c r="D250" s="188" t="s">
        <v>343</v>
      </c>
      <c r="E250" s="153">
        <v>12254.3</v>
      </c>
      <c r="F250" s="210"/>
      <c r="G250" s="142">
        <f>ROUND(E250*F250,2)</f>
        <v>0</v>
      </c>
      <c r="H250" s="162" t="s">
        <v>772</v>
      </c>
      <c r="I250" s="210">
        <f t="shared" si="3"/>
        <v>0</v>
      </c>
      <c r="J250" s="162"/>
      <c r="K250" s="162"/>
      <c r="L250" s="141"/>
      <c r="M250" s="141"/>
      <c r="N250" s="141"/>
      <c r="O250" s="141"/>
      <c r="P250" s="141"/>
      <c r="Q250" s="141"/>
      <c r="R250" s="141"/>
      <c r="S250" s="141"/>
      <c r="T250" s="141" t="s">
        <v>115</v>
      </c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</row>
    <row r="251" spans="1:49" outlineLevel="1">
      <c r="A251" s="168"/>
      <c r="B251" s="170"/>
      <c r="C251" s="177" t="s">
        <v>347</v>
      </c>
      <c r="D251" s="190"/>
      <c r="E251" s="183">
        <v>12254.3</v>
      </c>
      <c r="F251" s="210"/>
      <c r="G251" s="142"/>
      <c r="H251" s="162">
        <v>0</v>
      </c>
      <c r="I251" s="210">
        <f t="shared" si="3"/>
        <v>0</v>
      </c>
      <c r="J251" s="162"/>
      <c r="K251" s="162"/>
      <c r="L251" s="141"/>
      <c r="M251" s="141"/>
      <c r="N251" s="141"/>
      <c r="O251" s="141"/>
      <c r="P251" s="141"/>
      <c r="Q251" s="141"/>
      <c r="R251" s="141"/>
      <c r="S251" s="141"/>
      <c r="T251" s="141" t="s">
        <v>117</v>
      </c>
      <c r="U251" s="141">
        <v>0</v>
      </c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</row>
    <row r="252" spans="1:49" outlineLevel="1">
      <c r="A252" s="168">
        <v>62</v>
      </c>
      <c r="B252" s="170" t="s">
        <v>348</v>
      </c>
      <c r="C252" s="175" t="s">
        <v>1139</v>
      </c>
      <c r="D252" s="188" t="s">
        <v>343</v>
      </c>
      <c r="E252" s="153">
        <v>395.3</v>
      </c>
      <c r="F252" s="210"/>
      <c r="G252" s="142">
        <f>ROUND(E252*F252,2)</f>
        <v>0</v>
      </c>
      <c r="H252" s="162" t="s">
        <v>772</v>
      </c>
      <c r="I252" s="210">
        <f t="shared" si="3"/>
        <v>0</v>
      </c>
      <c r="J252" s="162"/>
      <c r="K252" s="162"/>
      <c r="L252" s="141"/>
      <c r="M252" s="141"/>
      <c r="N252" s="141"/>
      <c r="O252" s="141"/>
      <c r="P252" s="141"/>
      <c r="Q252" s="141"/>
      <c r="R252" s="141"/>
      <c r="S252" s="141"/>
      <c r="T252" s="141" t="s">
        <v>115</v>
      </c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</row>
    <row r="253" spans="1:49" outlineLevel="1">
      <c r="A253" s="168"/>
      <c r="B253" s="170"/>
      <c r="C253" s="177" t="s">
        <v>344</v>
      </c>
      <c r="D253" s="190"/>
      <c r="E253" s="183">
        <v>395.3</v>
      </c>
      <c r="F253" s="210"/>
      <c r="G253" s="142"/>
      <c r="H253" s="162">
        <v>0</v>
      </c>
      <c r="I253" s="210">
        <f t="shared" si="3"/>
        <v>0</v>
      </c>
      <c r="J253" s="162"/>
      <c r="K253" s="162"/>
      <c r="L253" s="141"/>
      <c r="M253" s="141"/>
      <c r="N253" s="141"/>
      <c r="O253" s="141"/>
      <c r="P253" s="141"/>
      <c r="Q253" s="141"/>
      <c r="R253" s="141"/>
      <c r="S253" s="141"/>
      <c r="T253" s="141" t="s">
        <v>117</v>
      </c>
      <c r="U253" s="141">
        <v>0</v>
      </c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</row>
    <row r="254" spans="1:49" outlineLevel="1">
      <c r="A254" s="168">
        <v>63</v>
      </c>
      <c r="B254" s="170" t="s">
        <v>349</v>
      </c>
      <c r="C254" s="175" t="s">
        <v>1140</v>
      </c>
      <c r="D254" s="188" t="s">
        <v>343</v>
      </c>
      <c r="E254" s="153">
        <v>1976.5</v>
      </c>
      <c r="F254" s="210"/>
      <c r="G254" s="142">
        <f>ROUND(E254*F254,2)</f>
        <v>0</v>
      </c>
      <c r="H254" s="162" t="s">
        <v>772</v>
      </c>
      <c r="I254" s="210">
        <f t="shared" si="3"/>
        <v>0</v>
      </c>
      <c r="J254" s="162"/>
      <c r="K254" s="162"/>
      <c r="L254" s="141"/>
      <c r="M254" s="141"/>
      <c r="N254" s="141"/>
      <c r="O254" s="141"/>
      <c r="P254" s="141"/>
      <c r="Q254" s="141"/>
      <c r="R254" s="141"/>
      <c r="S254" s="141"/>
      <c r="T254" s="141" t="s">
        <v>115</v>
      </c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</row>
    <row r="255" spans="1:49" outlineLevel="1">
      <c r="A255" s="168"/>
      <c r="B255" s="170"/>
      <c r="C255" s="177" t="s">
        <v>350</v>
      </c>
      <c r="D255" s="190"/>
      <c r="E255" s="183">
        <v>1976.5</v>
      </c>
      <c r="F255" s="210"/>
      <c r="G255" s="142"/>
      <c r="H255" s="162">
        <v>0</v>
      </c>
      <c r="I255" s="210">
        <f t="shared" si="3"/>
        <v>0</v>
      </c>
      <c r="J255" s="162"/>
      <c r="K255" s="162"/>
      <c r="L255" s="141"/>
      <c r="M255" s="141"/>
      <c r="N255" s="141"/>
      <c r="O255" s="141"/>
      <c r="P255" s="141"/>
      <c r="Q255" s="141"/>
      <c r="R255" s="141"/>
      <c r="S255" s="141"/>
      <c r="T255" s="141" t="s">
        <v>117</v>
      </c>
      <c r="U255" s="141">
        <v>0</v>
      </c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</row>
    <row r="256" spans="1:49" outlineLevel="1">
      <c r="A256" s="168">
        <v>64</v>
      </c>
      <c r="B256" s="170" t="s">
        <v>351</v>
      </c>
      <c r="C256" s="175" t="s">
        <v>352</v>
      </c>
      <c r="D256" s="188" t="s">
        <v>343</v>
      </c>
      <c r="E256" s="153">
        <v>395.3</v>
      </c>
      <c r="F256" s="210"/>
      <c r="G256" s="142">
        <f>ROUND(E256*F256,2)</f>
        <v>0</v>
      </c>
      <c r="H256" s="162" t="s">
        <v>772</v>
      </c>
      <c r="I256" s="210">
        <f t="shared" si="3"/>
        <v>0</v>
      </c>
      <c r="J256" s="162"/>
      <c r="K256" s="162"/>
      <c r="L256" s="141"/>
      <c r="M256" s="141"/>
      <c r="N256" s="141"/>
      <c r="O256" s="141"/>
      <c r="P256" s="141"/>
      <c r="Q256" s="141"/>
      <c r="R256" s="141"/>
      <c r="S256" s="141"/>
      <c r="T256" s="141" t="s">
        <v>115</v>
      </c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</row>
    <row r="257" spans="1:49" outlineLevel="1">
      <c r="A257" s="168"/>
      <c r="B257" s="170"/>
      <c r="C257" s="177" t="s">
        <v>344</v>
      </c>
      <c r="D257" s="190"/>
      <c r="E257" s="183">
        <v>395.3</v>
      </c>
      <c r="F257" s="210"/>
      <c r="G257" s="142"/>
      <c r="H257" s="162">
        <v>0</v>
      </c>
      <c r="I257" s="210">
        <f t="shared" si="3"/>
        <v>0</v>
      </c>
      <c r="J257" s="162"/>
      <c r="K257" s="162"/>
      <c r="L257" s="141"/>
      <c r="M257" s="141"/>
      <c r="N257" s="141"/>
      <c r="O257" s="141"/>
      <c r="P257" s="141"/>
      <c r="Q257" s="141"/>
      <c r="R257" s="141"/>
      <c r="S257" s="141"/>
      <c r="T257" s="141" t="s">
        <v>117</v>
      </c>
      <c r="U257" s="141">
        <v>0</v>
      </c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</row>
    <row r="258" spans="1:49" outlineLevel="1">
      <c r="A258" s="168">
        <v>65</v>
      </c>
      <c r="B258" s="170" t="s">
        <v>353</v>
      </c>
      <c r="C258" s="175" t="s">
        <v>354</v>
      </c>
      <c r="D258" s="188" t="s">
        <v>343</v>
      </c>
      <c r="E258" s="153">
        <v>3953</v>
      </c>
      <c r="F258" s="210"/>
      <c r="G258" s="142">
        <f>ROUND(E258*F258,2)</f>
        <v>0</v>
      </c>
      <c r="H258" s="162" t="s">
        <v>772</v>
      </c>
      <c r="I258" s="210">
        <f t="shared" si="3"/>
        <v>0</v>
      </c>
      <c r="J258" s="162"/>
      <c r="K258" s="162"/>
      <c r="L258" s="141"/>
      <c r="M258" s="141"/>
      <c r="N258" s="141"/>
      <c r="O258" s="141"/>
      <c r="P258" s="141"/>
      <c r="Q258" s="141"/>
      <c r="R258" s="141"/>
      <c r="S258" s="141"/>
      <c r="T258" s="141" t="s">
        <v>115</v>
      </c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</row>
    <row r="259" spans="1:49" outlineLevel="1">
      <c r="A259" s="168"/>
      <c r="B259" s="170"/>
      <c r="C259" s="177" t="s">
        <v>355</v>
      </c>
      <c r="D259" s="190"/>
      <c r="E259" s="183">
        <v>3953</v>
      </c>
      <c r="F259" s="210"/>
      <c r="G259" s="142"/>
      <c r="H259" s="162">
        <v>0</v>
      </c>
      <c r="I259" s="210">
        <f t="shared" si="3"/>
        <v>0</v>
      </c>
      <c r="J259" s="162"/>
      <c r="K259" s="162"/>
      <c r="L259" s="141"/>
      <c r="M259" s="141"/>
      <c r="N259" s="141"/>
      <c r="O259" s="141"/>
      <c r="P259" s="141"/>
      <c r="Q259" s="141"/>
      <c r="R259" s="141"/>
      <c r="S259" s="141"/>
      <c r="T259" s="141" t="s">
        <v>117</v>
      </c>
      <c r="U259" s="141">
        <v>0</v>
      </c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</row>
    <row r="260" spans="1:49" outlineLevel="1">
      <c r="A260" s="168">
        <v>66</v>
      </c>
      <c r="B260" s="170" t="s">
        <v>356</v>
      </c>
      <c r="C260" s="175" t="s">
        <v>357</v>
      </c>
      <c r="D260" s="188" t="s">
        <v>343</v>
      </c>
      <c r="E260" s="153">
        <v>16.600000000000001</v>
      </c>
      <c r="F260" s="210"/>
      <c r="G260" s="142">
        <f>ROUND(E260*F260,2)</f>
        <v>0</v>
      </c>
      <c r="H260" s="162" t="s">
        <v>772</v>
      </c>
      <c r="I260" s="210">
        <f t="shared" si="3"/>
        <v>0</v>
      </c>
      <c r="J260" s="162"/>
      <c r="K260" s="162"/>
      <c r="L260" s="141"/>
      <c r="M260" s="141"/>
      <c r="N260" s="141"/>
      <c r="O260" s="141"/>
      <c r="P260" s="141"/>
      <c r="Q260" s="141"/>
      <c r="R260" s="141"/>
      <c r="S260" s="141"/>
      <c r="T260" s="141" t="s">
        <v>115</v>
      </c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</row>
    <row r="261" spans="1:49" outlineLevel="1">
      <c r="A261" s="168"/>
      <c r="B261" s="170"/>
      <c r="C261" s="177" t="s">
        <v>358</v>
      </c>
      <c r="D261" s="190"/>
      <c r="E261" s="183">
        <v>16.600000000000001</v>
      </c>
      <c r="F261" s="210"/>
      <c r="G261" s="142"/>
      <c r="H261" s="162">
        <v>0</v>
      </c>
      <c r="I261" s="210">
        <f t="shared" si="3"/>
        <v>0</v>
      </c>
      <c r="J261" s="162"/>
      <c r="K261" s="162"/>
      <c r="L261" s="141"/>
      <c r="M261" s="141"/>
      <c r="N261" s="141"/>
      <c r="O261" s="141"/>
      <c r="P261" s="141"/>
      <c r="Q261" s="141"/>
      <c r="R261" s="141"/>
      <c r="S261" s="141"/>
      <c r="T261" s="141" t="s">
        <v>117</v>
      </c>
      <c r="U261" s="141">
        <v>0</v>
      </c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</row>
    <row r="262" spans="1:49" outlineLevel="1">
      <c r="A262" s="168">
        <v>67</v>
      </c>
      <c r="B262" s="170" t="s">
        <v>359</v>
      </c>
      <c r="C262" s="175" t="s">
        <v>360</v>
      </c>
      <c r="D262" s="188" t="s">
        <v>343</v>
      </c>
      <c r="E262" s="153">
        <v>378.7</v>
      </c>
      <c r="F262" s="210"/>
      <c r="G262" s="142">
        <f>ROUND(E262*F262,2)</f>
        <v>0</v>
      </c>
      <c r="H262" s="162" t="s">
        <v>772</v>
      </c>
      <c r="I262" s="210">
        <f t="shared" si="3"/>
        <v>0</v>
      </c>
      <c r="J262" s="162"/>
      <c r="K262" s="162"/>
      <c r="L262" s="141"/>
      <c r="M262" s="141"/>
      <c r="N262" s="141"/>
      <c r="O262" s="141"/>
      <c r="P262" s="141"/>
      <c r="Q262" s="141"/>
      <c r="R262" s="141"/>
      <c r="S262" s="141"/>
      <c r="T262" s="141" t="s">
        <v>115</v>
      </c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</row>
    <row r="263" spans="1:49" outlineLevel="1">
      <c r="A263" s="168"/>
      <c r="B263" s="170"/>
      <c r="C263" s="177" t="s">
        <v>361</v>
      </c>
      <c r="D263" s="190"/>
      <c r="E263" s="183">
        <v>378.7</v>
      </c>
      <c r="F263" s="210"/>
      <c r="G263" s="142"/>
      <c r="H263" s="162">
        <v>0</v>
      </c>
      <c r="I263" s="210">
        <f t="shared" si="3"/>
        <v>0</v>
      </c>
      <c r="J263" s="162"/>
      <c r="K263" s="162"/>
      <c r="L263" s="141"/>
      <c r="M263" s="141"/>
      <c r="N263" s="141"/>
      <c r="O263" s="141"/>
      <c r="P263" s="141"/>
      <c r="Q263" s="141"/>
      <c r="R263" s="141"/>
      <c r="S263" s="141"/>
      <c r="T263" s="141" t="s">
        <v>117</v>
      </c>
      <c r="U263" s="141">
        <v>0</v>
      </c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</row>
    <row r="264" spans="1:49">
      <c r="A264" s="169" t="s">
        <v>110</v>
      </c>
      <c r="B264" s="171" t="s">
        <v>66</v>
      </c>
      <c r="C264" s="176" t="s">
        <v>67</v>
      </c>
      <c r="D264" s="189"/>
      <c r="E264" s="154"/>
      <c r="F264" s="211"/>
      <c r="G264" s="143">
        <f>SUMIF(T265:T266,"&lt;&gt;NOR",G265:G266)</f>
        <v>0</v>
      </c>
      <c r="H264" s="163"/>
      <c r="I264" s="211">
        <f t="shared" si="3"/>
        <v>0</v>
      </c>
      <c r="J264" s="163"/>
      <c r="K264" s="163"/>
      <c r="L264" s="141"/>
      <c r="T264" t="s">
        <v>111</v>
      </c>
    </row>
    <row r="265" spans="1:49" outlineLevel="1">
      <c r="A265" s="168">
        <v>68</v>
      </c>
      <c r="B265" s="170" t="s">
        <v>362</v>
      </c>
      <c r="C265" s="175" t="s">
        <v>363</v>
      </c>
      <c r="D265" s="188" t="s">
        <v>343</v>
      </c>
      <c r="E265" s="153">
        <v>38.99</v>
      </c>
      <c r="F265" s="210"/>
      <c r="G265" s="142">
        <f>ROUND(E265*F265,2)</f>
        <v>0</v>
      </c>
      <c r="H265" s="162" t="s">
        <v>772</v>
      </c>
      <c r="I265" s="210">
        <f t="shared" ref="I265:I328" si="4">G265</f>
        <v>0</v>
      </c>
      <c r="J265" s="162"/>
      <c r="K265" s="162"/>
      <c r="L265" s="141"/>
      <c r="M265" s="141"/>
      <c r="N265" s="141"/>
      <c r="O265" s="141"/>
      <c r="P265" s="141"/>
      <c r="Q265" s="141"/>
      <c r="R265" s="141"/>
      <c r="S265" s="141"/>
      <c r="T265" s="141" t="s">
        <v>115</v>
      </c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</row>
    <row r="266" spans="1:49" outlineLevel="1">
      <c r="A266" s="168"/>
      <c r="B266" s="170"/>
      <c r="C266" s="177" t="s">
        <v>364</v>
      </c>
      <c r="D266" s="190"/>
      <c r="E266" s="183">
        <v>38.99</v>
      </c>
      <c r="F266" s="210"/>
      <c r="G266" s="142"/>
      <c r="H266" s="162">
        <v>0</v>
      </c>
      <c r="I266" s="210">
        <f t="shared" si="4"/>
        <v>0</v>
      </c>
      <c r="J266" s="162"/>
      <c r="K266" s="162"/>
      <c r="L266" s="141"/>
      <c r="M266" s="141"/>
      <c r="N266" s="141"/>
      <c r="O266" s="141"/>
      <c r="P266" s="141"/>
      <c r="Q266" s="141"/>
      <c r="R266" s="141"/>
      <c r="S266" s="141"/>
      <c r="T266" s="141" t="s">
        <v>117</v>
      </c>
      <c r="U266" s="141">
        <v>0</v>
      </c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</row>
    <row r="267" spans="1:49">
      <c r="A267" s="169" t="s">
        <v>110</v>
      </c>
      <c r="B267" s="171" t="s">
        <v>68</v>
      </c>
      <c r="C267" s="176" t="s">
        <v>69</v>
      </c>
      <c r="D267" s="189"/>
      <c r="E267" s="154"/>
      <c r="F267" s="211"/>
      <c r="G267" s="143">
        <f>SUMIF(T268:T296,"&lt;&gt;NOR",G268:G296)</f>
        <v>0</v>
      </c>
      <c r="H267" s="163"/>
      <c r="I267" s="211">
        <f t="shared" si="4"/>
        <v>0</v>
      </c>
      <c r="J267" s="163"/>
      <c r="K267" s="163"/>
      <c r="L267" s="141"/>
      <c r="T267" t="s">
        <v>111</v>
      </c>
    </row>
    <row r="268" spans="1:49" ht="22.5" outlineLevel="1">
      <c r="A268" s="168">
        <v>69</v>
      </c>
      <c r="B268" s="170" t="s">
        <v>365</v>
      </c>
      <c r="C268" s="175" t="s">
        <v>366</v>
      </c>
      <c r="D268" s="188" t="s">
        <v>114</v>
      </c>
      <c r="E268" s="153">
        <v>1660</v>
      </c>
      <c r="F268" s="210"/>
      <c r="G268" s="142">
        <f>ROUND(E268*F268,2)</f>
        <v>0</v>
      </c>
      <c r="H268" s="162" t="s">
        <v>772</v>
      </c>
      <c r="I268" s="210">
        <f t="shared" si="4"/>
        <v>0</v>
      </c>
      <c r="J268" s="162"/>
      <c r="K268" s="162"/>
      <c r="L268" s="141"/>
      <c r="M268" s="141"/>
      <c r="N268" s="141"/>
      <c r="O268" s="141"/>
      <c r="P268" s="141"/>
      <c r="Q268" s="141"/>
      <c r="R268" s="141"/>
      <c r="S268" s="141"/>
      <c r="T268" s="141" t="s">
        <v>115</v>
      </c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</row>
    <row r="269" spans="1:49" outlineLevel="1">
      <c r="A269" s="168"/>
      <c r="B269" s="170"/>
      <c r="C269" s="177" t="s">
        <v>164</v>
      </c>
      <c r="D269" s="190"/>
      <c r="E269" s="183"/>
      <c r="F269" s="210"/>
      <c r="G269" s="142"/>
      <c r="H269" s="162">
        <v>0</v>
      </c>
      <c r="I269" s="210">
        <f t="shared" si="4"/>
        <v>0</v>
      </c>
      <c r="J269" s="162"/>
      <c r="K269" s="162"/>
      <c r="L269" s="141"/>
      <c r="M269" s="141"/>
      <c r="N269" s="141"/>
      <c r="O269" s="141"/>
      <c r="P269" s="141"/>
      <c r="Q269" s="141"/>
      <c r="R269" s="141"/>
      <c r="S269" s="141"/>
      <c r="T269" s="141" t="s">
        <v>117</v>
      </c>
      <c r="U269" s="141">
        <v>0</v>
      </c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</row>
    <row r="270" spans="1:49" outlineLevel="1">
      <c r="A270" s="168"/>
      <c r="B270" s="170"/>
      <c r="C270" s="177" t="s">
        <v>187</v>
      </c>
      <c r="D270" s="190"/>
      <c r="E270" s="183">
        <v>995</v>
      </c>
      <c r="F270" s="210"/>
      <c r="G270" s="142"/>
      <c r="H270" s="162">
        <v>0</v>
      </c>
      <c r="I270" s="210">
        <f t="shared" si="4"/>
        <v>0</v>
      </c>
      <c r="J270" s="162"/>
      <c r="K270" s="162"/>
      <c r="L270" s="141"/>
      <c r="M270" s="141"/>
      <c r="N270" s="141"/>
      <c r="O270" s="141"/>
      <c r="P270" s="141"/>
      <c r="Q270" s="141"/>
      <c r="R270" s="141"/>
      <c r="S270" s="141"/>
      <c r="T270" s="141" t="s">
        <v>117</v>
      </c>
      <c r="U270" s="141">
        <v>0</v>
      </c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</row>
    <row r="271" spans="1:49" outlineLevel="1">
      <c r="A271" s="168"/>
      <c r="B271" s="170"/>
      <c r="C271" s="177" t="s">
        <v>188</v>
      </c>
      <c r="D271" s="190"/>
      <c r="E271" s="183">
        <v>390</v>
      </c>
      <c r="F271" s="210"/>
      <c r="G271" s="142"/>
      <c r="H271" s="162">
        <v>0</v>
      </c>
      <c r="I271" s="210">
        <f t="shared" si="4"/>
        <v>0</v>
      </c>
      <c r="J271" s="162"/>
      <c r="K271" s="162"/>
      <c r="L271" s="141"/>
      <c r="M271" s="141"/>
      <c r="N271" s="141"/>
      <c r="O271" s="141"/>
      <c r="P271" s="141"/>
      <c r="Q271" s="141"/>
      <c r="R271" s="141"/>
      <c r="S271" s="141"/>
      <c r="T271" s="141" t="s">
        <v>117</v>
      </c>
      <c r="U271" s="141">
        <v>0</v>
      </c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</row>
    <row r="272" spans="1:49" outlineLevel="1">
      <c r="A272" s="168"/>
      <c r="B272" s="170"/>
      <c r="C272" s="177" t="s">
        <v>189</v>
      </c>
      <c r="D272" s="190"/>
      <c r="E272" s="183">
        <v>210</v>
      </c>
      <c r="F272" s="210"/>
      <c r="G272" s="142"/>
      <c r="H272" s="162">
        <v>0</v>
      </c>
      <c r="I272" s="210">
        <f t="shared" si="4"/>
        <v>0</v>
      </c>
      <c r="J272" s="162"/>
      <c r="K272" s="162"/>
      <c r="L272" s="141"/>
      <c r="M272" s="141"/>
      <c r="N272" s="141"/>
      <c r="O272" s="141"/>
      <c r="P272" s="141"/>
      <c r="Q272" s="141"/>
      <c r="R272" s="141"/>
      <c r="S272" s="141"/>
      <c r="T272" s="141" t="s">
        <v>117</v>
      </c>
      <c r="U272" s="141">
        <v>0</v>
      </c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</row>
    <row r="273" spans="1:49" outlineLevel="1">
      <c r="A273" s="168"/>
      <c r="B273" s="170"/>
      <c r="C273" s="177" t="s">
        <v>190</v>
      </c>
      <c r="D273" s="190"/>
      <c r="E273" s="183">
        <v>65</v>
      </c>
      <c r="F273" s="210"/>
      <c r="G273" s="142"/>
      <c r="H273" s="162">
        <v>0</v>
      </c>
      <c r="I273" s="210">
        <f t="shared" si="4"/>
        <v>0</v>
      </c>
      <c r="J273" s="162"/>
      <c r="K273" s="162"/>
      <c r="L273" s="141"/>
      <c r="M273" s="141"/>
      <c r="N273" s="141"/>
      <c r="O273" s="141"/>
      <c r="P273" s="141"/>
      <c r="Q273" s="141"/>
      <c r="R273" s="141"/>
      <c r="S273" s="141"/>
      <c r="T273" s="141" t="s">
        <v>117</v>
      </c>
      <c r="U273" s="141">
        <v>0</v>
      </c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</row>
    <row r="274" spans="1:49" ht="22.5" outlineLevel="1">
      <c r="A274" s="168">
        <v>70</v>
      </c>
      <c r="B274" s="170" t="s">
        <v>367</v>
      </c>
      <c r="C274" s="175" t="s">
        <v>368</v>
      </c>
      <c r="D274" s="188" t="s">
        <v>114</v>
      </c>
      <c r="E274" s="153">
        <v>170</v>
      </c>
      <c r="F274" s="210"/>
      <c r="G274" s="142">
        <f>ROUND(E274*F274,2)</f>
        <v>0</v>
      </c>
      <c r="H274" s="162" t="s">
        <v>772</v>
      </c>
      <c r="I274" s="210">
        <f t="shared" si="4"/>
        <v>0</v>
      </c>
      <c r="J274" s="162"/>
      <c r="K274" s="162"/>
      <c r="L274" s="141"/>
      <c r="M274" s="141"/>
      <c r="N274" s="141"/>
      <c r="O274" s="141"/>
      <c r="P274" s="141"/>
      <c r="Q274" s="141"/>
      <c r="R274" s="141"/>
      <c r="S274" s="141"/>
      <c r="T274" s="141" t="s">
        <v>115</v>
      </c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</row>
    <row r="275" spans="1:49" outlineLevel="1">
      <c r="A275" s="168"/>
      <c r="B275" s="170"/>
      <c r="C275" s="177" t="s">
        <v>164</v>
      </c>
      <c r="D275" s="190"/>
      <c r="E275" s="183"/>
      <c r="F275" s="210"/>
      <c r="G275" s="142"/>
      <c r="H275" s="162">
        <v>0</v>
      </c>
      <c r="I275" s="210">
        <f t="shared" si="4"/>
        <v>0</v>
      </c>
      <c r="J275" s="162"/>
      <c r="K275" s="162"/>
      <c r="L275" s="141"/>
      <c r="M275" s="141"/>
      <c r="N275" s="141"/>
      <c r="O275" s="141"/>
      <c r="P275" s="141"/>
      <c r="Q275" s="141"/>
      <c r="R275" s="141"/>
      <c r="S275" s="141"/>
      <c r="T275" s="141" t="s">
        <v>117</v>
      </c>
      <c r="U275" s="141">
        <v>0</v>
      </c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</row>
    <row r="276" spans="1:49" outlineLevel="1">
      <c r="A276" s="168"/>
      <c r="B276" s="170"/>
      <c r="C276" s="177" t="s">
        <v>165</v>
      </c>
      <c r="D276" s="190"/>
      <c r="E276" s="183">
        <v>170</v>
      </c>
      <c r="F276" s="210"/>
      <c r="G276" s="142"/>
      <c r="H276" s="162">
        <v>0</v>
      </c>
      <c r="I276" s="210">
        <f t="shared" si="4"/>
        <v>0</v>
      </c>
      <c r="J276" s="162"/>
      <c r="K276" s="162"/>
      <c r="L276" s="141"/>
      <c r="M276" s="141"/>
      <c r="N276" s="141"/>
      <c r="O276" s="141"/>
      <c r="P276" s="141"/>
      <c r="Q276" s="141"/>
      <c r="R276" s="141"/>
      <c r="S276" s="141"/>
      <c r="T276" s="141" t="s">
        <v>117</v>
      </c>
      <c r="U276" s="141">
        <v>0</v>
      </c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</row>
    <row r="277" spans="1:49" outlineLevel="1">
      <c r="A277" s="168">
        <v>71</v>
      </c>
      <c r="B277" s="170" t="s">
        <v>369</v>
      </c>
      <c r="C277" s="175" t="s">
        <v>370</v>
      </c>
      <c r="D277" s="188" t="s">
        <v>114</v>
      </c>
      <c r="E277" s="153">
        <v>1660</v>
      </c>
      <c r="F277" s="210"/>
      <c r="G277" s="142">
        <f>ROUND(E277*F277,2)</f>
        <v>0</v>
      </c>
      <c r="H277" s="162" t="s">
        <v>772</v>
      </c>
      <c r="I277" s="210">
        <f t="shared" si="4"/>
        <v>0</v>
      </c>
      <c r="J277" s="162"/>
      <c r="K277" s="162"/>
      <c r="L277" s="141"/>
      <c r="M277" s="141"/>
      <c r="N277" s="141"/>
      <c r="O277" s="141"/>
      <c r="P277" s="141"/>
      <c r="Q277" s="141"/>
      <c r="R277" s="141"/>
      <c r="S277" s="141"/>
      <c r="T277" s="141" t="s">
        <v>115</v>
      </c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</row>
    <row r="278" spans="1:49" outlineLevel="1">
      <c r="A278" s="168"/>
      <c r="B278" s="170"/>
      <c r="C278" s="177" t="s">
        <v>164</v>
      </c>
      <c r="D278" s="190"/>
      <c r="E278" s="183"/>
      <c r="F278" s="210"/>
      <c r="G278" s="142"/>
      <c r="H278" s="162">
        <v>0</v>
      </c>
      <c r="I278" s="210">
        <f t="shared" si="4"/>
        <v>0</v>
      </c>
      <c r="J278" s="162"/>
      <c r="K278" s="162"/>
      <c r="L278" s="141"/>
      <c r="M278" s="141"/>
      <c r="N278" s="141"/>
      <c r="O278" s="141"/>
      <c r="P278" s="141"/>
      <c r="Q278" s="141"/>
      <c r="R278" s="141"/>
      <c r="S278" s="141"/>
      <c r="T278" s="141" t="s">
        <v>117</v>
      </c>
      <c r="U278" s="141">
        <v>0</v>
      </c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</row>
    <row r="279" spans="1:49" outlineLevel="1">
      <c r="A279" s="168"/>
      <c r="B279" s="170"/>
      <c r="C279" s="177" t="s">
        <v>187</v>
      </c>
      <c r="D279" s="190"/>
      <c r="E279" s="183">
        <v>995</v>
      </c>
      <c r="F279" s="210"/>
      <c r="G279" s="142"/>
      <c r="H279" s="162">
        <v>0</v>
      </c>
      <c r="I279" s="210">
        <f t="shared" si="4"/>
        <v>0</v>
      </c>
      <c r="J279" s="162"/>
      <c r="K279" s="162"/>
      <c r="L279" s="141"/>
      <c r="M279" s="141"/>
      <c r="N279" s="141"/>
      <c r="O279" s="141"/>
      <c r="P279" s="141"/>
      <c r="Q279" s="141"/>
      <c r="R279" s="141"/>
      <c r="S279" s="141"/>
      <c r="T279" s="141" t="s">
        <v>117</v>
      </c>
      <c r="U279" s="141">
        <v>0</v>
      </c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</row>
    <row r="280" spans="1:49" outlineLevel="1">
      <c r="A280" s="168"/>
      <c r="B280" s="170"/>
      <c r="C280" s="177" t="s">
        <v>188</v>
      </c>
      <c r="D280" s="190"/>
      <c r="E280" s="183">
        <v>390</v>
      </c>
      <c r="F280" s="210"/>
      <c r="G280" s="142"/>
      <c r="H280" s="162">
        <v>0</v>
      </c>
      <c r="I280" s="210">
        <f t="shared" si="4"/>
        <v>0</v>
      </c>
      <c r="J280" s="162"/>
      <c r="K280" s="162"/>
      <c r="L280" s="141"/>
      <c r="M280" s="141"/>
      <c r="N280" s="141"/>
      <c r="O280" s="141"/>
      <c r="P280" s="141"/>
      <c r="Q280" s="141"/>
      <c r="R280" s="141"/>
      <c r="S280" s="141"/>
      <c r="T280" s="141" t="s">
        <v>117</v>
      </c>
      <c r="U280" s="141">
        <v>0</v>
      </c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</row>
    <row r="281" spans="1:49" outlineLevel="1">
      <c r="A281" s="168"/>
      <c r="B281" s="170"/>
      <c r="C281" s="177" t="s">
        <v>189</v>
      </c>
      <c r="D281" s="190"/>
      <c r="E281" s="183">
        <v>210</v>
      </c>
      <c r="F281" s="210"/>
      <c r="G281" s="142"/>
      <c r="H281" s="162">
        <v>0</v>
      </c>
      <c r="I281" s="210">
        <f t="shared" si="4"/>
        <v>0</v>
      </c>
      <c r="J281" s="162"/>
      <c r="K281" s="162"/>
      <c r="L281" s="141"/>
      <c r="M281" s="141"/>
      <c r="N281" s="141"/>
      <c r="O281" s="141"/>
      <c r="P281" s="141"/>
      <c r="Q281" s="141"/>
      <c r="R281" s="141"/>
      <c r="S281" s="141"/>
      <c r="T281" s="141" t="s">
        <v>117</v>
      </c>
      <c r="U281" s="141">
        <v>0</v>
      </c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</row>
    <row r="282" spans="1:49" outlineLevel="1">
      <c r="A282" s="168"/>
      <c r="B282" s="170"/>
      <c r="C282" s="177" t="s">
        <v>190</v>
      </c>
      <c r="D282" s="190"/>
      <c r="E282" s="183">
        <v>65</v>
      </c>
      <c r="F282" s="210"/>
      <c r="G282" s="142"/>
      <c r="H282" s="162">
        <v>0</v>
      </c>
      <c r="I282" s="210">
        <f t="shared" si="4"/>
        <v>0</v>
      </c>
      <c r="J282" s="162"/>
      <c r="K282" s="162"/>
      <c r="L282" s="141"/>
      <c r="M282" s="141"/>
      <c r="N282" s="141"/>
      <c r="O282" s="141"/>
      <c r="P282" s="141"/>
      <c r="Q282" s="141"/>
      <c r="R282" s="141"/>
      <c r="S282" s="141"/>
      <c r="T282" s="141" t="s">
        <v>117</v>
      </c>
      <c r="U282" s="141">
        <v>0</v>
      </c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</row>
    <row r="283" spans="1:49" outlineLevel="1">
      <c r="A283" s="168">
        <v>72</v>
      </c>
      <c r="B283" s="170" t="s">
        <v>371</v>
      </c>
      <c r="C283" s="175" t="s">
        <v>372</v>
      </c>
      <c r="D283" s="188" t="s">
        <v>114</v>
      </c>
      <c r="E283" s="153">
        <v>170</v>
      </c>
      <c r="F283" s="210"/>
      <c r="G283" s="142">
        <f>ROUND(E283*F283,2)</f>
        <v>0</v>
      </c>
      <c r="H283" s="162" t="s">
        <v>772</v>
      </c>
      <c r="I283" s="210">
        <f t="shared" si="4"/>
        <v>0</v>
      </c>
      <c r="J283" s="162"/>
      <c r="K283" s="162"/>
      <c r="L283" s="141"/>
      <c r="M283" s="141"/>
      <c r="N283" s="141"/>
      <c r="O283" s="141"/>
      <c r="P283" s="141"/>
      <c r="Q283" s="141"/>
      <c r="R283" s="141"/>
      <c r="S283" s="141"/>
      <c r="T283" s="141" t="s">
        <v>115</v>
      </c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</row>
    <row r="284" spans="1:49" outlineLevel="1">
      <c r="A284" s="168"/>
      <c r="B284" s="170"/>
      <c r="C284" s="177" t="s">
        <v>164</v>
      </c>
      <c r="D284" s="190"/>
      <c r="E284" s="183"/>
      <c r="F284" s="210"/>
      <c r="G284" s="142"/>
      <c r="H284" s="162">
        <v>0</v>
      </c>
      <c r="I284" s="210">
        <f t="shared" si="4"/>
        <v>0</v>
      </c>
      <c r="J284" s="162"/>
      <c r="K284" s="162"/>
      <c r="L284" s="141"/>
      <c r="M284" s="141"/>
      <c r="N284" s="141"/>
      <c r="O284" s="141"/>
      <c r="P284" s="141"/>
      <c r="Q284" s="141"/>
      <c r="R284" s="141"/>
      <c r="S284" s="141"/>
      <c r="T284" s="141" t="s">
        <v>117</v>
      </c>
      <c r="U284" s="141">
        <v>0</v>
      </c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</row>
    <row r="285" spans="1:49" outlineLevel="1">
      <c r="A285" s="168"/>
      <c r="B285" s="170"/>
      <c r="C285" s="177" t="s">
        <v>165</v>
      </c>
      <c r="D285" s="190"/>
      <c r="E285" s="183">
        <v>170</v>
      </c>
      <c r="F285" s="210"/>
      <c r="G285" s="142"/>
      <c r="H285" s="162">
        <v>0</v>
      </c>
      <c r="I285" s="210">
        <f t="shared" si="4"/>
        <v>0</v>
      </c>
      <c r="J285" s="162"/>
      <c r="K285" s="162"/>
      <c r="L285" s="141"/>
      <c r="M285" s="141"/>
      <c r="N285" s="141"/>
      <c r="O285" s="141"/>
      <c r="P285" s="141"/>
      <c r="Q285" s="141"/>
      <c r="R285" s="141"/>
      <c r="S285" s="141"/>
      <c r="T285" s="141" t="s">
        <v>117</v>
      </c>
      <c r="U285" s="141">
        <v>0</v>
      </c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</row>
    <row r="286" spans="1:49" ht="22.5" outlineLevel="1">
      <c r="A286" s="168">
        <v>73</v>
      </c>
      <c r="B286" s="170" t="s">
        <v>373</v>
      </c>
      <c r="C286" s="175" t="s">
        <v>1117</v>
      </c>
      <c r="D286" s="188" t="s">
        <v>114</v>
      </c>
      <c r="E286" s="153">
        <v>2104.5</v>
      </c>
      <c r="F286" s="210"/>
      <c r="G286" s="142">
        <f>ROUND(E286*F286,2)</f>
        <v>0</v>
      </c>
      <c r="H286" s="162" t="s">
        <v>772</v>
      </c>
      <c r="I286" s="210">
        <f t="shared" si="4"/>
        <v>0</v>
      </c>
      <c r="J286" s="162"/>
      <c r="K286" s="162"/>
      <c r="L286" s="141"/>
      <c r="M286" s="141"/>
      <c r="N286" s="141"/>
      <c r="O286" s="141"/>
      <c r="P286" s="141"/>
      <c r="Q286" s="141"/>
      <c r="R286" s="141"/>
      <c r="S286" s="141"/>
      <c r="T286" s="141" t="s">
        <v>374</v>
      </c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</row>
    <row r="287" spans="1:49" outlineLevel="1">
      <c r="A287" s="168"/>
      <c r="B287" s="170"/>
      <c r="C287" s="177" t="s">
        <v>164</v>
      </c>
      <c r="D287" s="190"/>
      <c r="E287" s="183"/>
      <c r="F287" s="210"/>
      <c r="G287" s="142"/>
      <c r="H287" s="162">
        <v>0</v>
      </c>
      <c r="I287" s="210">
        <f t="shared" si="4"/>
        <v>0</v>
      </c>
      <c r="J287" s="162"/>
      <c r="K287" s="162"/>
      <c r="L287" s="141"/>
      <c r="M287" s="141"/>
      <c r="N287" s="141"/>
      <c r="O287" s="141"/>
      <c r="P287" s="141"/>
      <c r="Q287" s="141"/>
      <c r="R287" s="141"/>
      <c r="S287" s="141"/>
      <c r="T287" s="141" t="s">
        <v>117</v>
      </c>
      <c r="U287" s="141">
        <v>0</v>
      </c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</row>
    <row r="288" spans="1:49" outlineLevel="1">
      <c r="A288" s="168"/>
      <c r="B288" s="170"/>
      <c r="C288" s="178" t="s">
        <v>317</v>
      </c>
      <c r="D288" s="191"/>
      <c r="E288" s="184"/>
      <c r="F288" s="210"/>
      <c r="G288" s="142"/>
      <c r="H288" s="162">
        <v>0</v>
      </c>
      <c r="I288" s="210">
        <f t="shared" si="4"/>
        <v>0</v>
      </c>
      <c r="J288" s="162"/>
      <c r="K288" s="162"/>
      <c r="L288" s="141"/>
      <c r="M288" s="141"/>
      <c r="N288" s="141"/>
      <c r="O288" s="141"/>
      <c r="P288" s="141"/>
      <c r="Q288" s="141"/>
      <c r="R288" s="141"/>
      <c r="S288" s="141"/>
      <c r="T288" s="141" t="s">
        <v>117</v>
      </c>
      <c r="U288" s="141">
        <v>2</v>
      </c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</row>
    <row r="289" spans="1:49" outlineLevel="1">
      <c r="A289" s="168"/>
      <c r="B289" s="170"/>
      <c r="C289" s="179" t="s">
        <v>375</v>
      </c>
      <c r="D289" s="191"/>
      <c r="E289" s="184">
        <v>995</v>
      </c>
      <c r="F289" s="210"/>
      <c r="G289" s="142"/>
      <c r="H289" s="162">
        <v>0</v>
      </c>
      <c r="I289" s="210">
        <f t="shared" si="4"/>
        <v>0</v>
      </c>
      <c r="J289" s="162"/>
      <c r="K289" s="162"/>
      <c r="L289" s="141"/>
      <c r="M289" s="141"/>
      <c r="N289" s="141"/>
      <c r="O289" s="141"/>
      <c r="P289" s="141"/>
      <c r="Q289" s="141"/>
      <c r="R289" s="141"/>
      <c r="S289" s="141"/>
      <c r="T289" s="141" t="s">
        <v>117</v>
      </c>
      <c r="U289" s="141">
        <v>2</v>
      </c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</row>
    <row r="290" spans="1:49" outlineLevel="1">
      <c r="A290" s="168"/>
      <c r="B290" s="170"/>
      <c r="C290" s="179" t="s">
        <v>376</v>
      </c>
      <c r="D290" s="191"/>
      <c r="E290" s="184">
        <v>390</v>
      </c>
      <c r="F290" s="210"/>
      <c r="G290" s="142"/>
      <c r="H290" s="162">
        <v>0</v>
      </c>
      <c r="I290" s="210">
        <f t="shared" si="4"/>
        <v>0</v>
      </c>
      <c r="J290" s="162"/>
      <c r="K290" s="162"/>
      <c r="L290" s="141"/>
      <c r="M290" s="141"/>
      <c r="N290" s="141"/>
      <c r="O290" s="141"/>
      <c r="P290" s="141"/>
      <c r="Q290" s="141"/>
      <c r="R290" s="141"/>
      <c r="S290" s="141"/>
      <c r="T290" s="141" t="s">
        <v>117</v>
      </c>
      <c r="U290" s="141">
        <v>2</v>
      </c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</row>
    <row r="291" spans="1:49" outlineLevel="1">
      <c r="A291" s="168"/>
      <c r="B291" s="170"/>
      <c r="C291" s="179" t="s">
        <v>377</v>
      </c>
      <c r="D291" s="191"/>
      <c r="E291" s="184">
        <v>210</v>
      </c>
      <c r="F291" s="210"/>
      <c r="G291" s="142"/>
      <c r="H291" s="162">
        <v>0</v>
      </c>
      <c r="I291" s="210">
        <f t="shared" si="4"/>
        <v>0</v>
      </c>
      <c r="J291" s="162"/>
      <c r="K291" s="162"/>
      <c r="L291" s="141"/>
      <c r="M291" s="141"/>
      <c r="N291" s="141"/>
      <c r="O291" s="141"/>
      <c r="P291" s="141"/>
      <c r="Q291" s="141"/>
      <c r="R291" s="141"/>
      <c r="S291" s="141"/>
      <c r="T291" s="141" t="s">
        <v>117</v>
      </c>
      <c r="U291" s="141">
        <v>2</v>
      </c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</row>
    <row r="292" spans="1:49" outlineLevel="1">
      <c r="A292" s="168"/>
      <c r="B292" s="170"/>
      <c r="C292" s="179" t="s">
        <v>378</v>
      </c>
      <c r="D292" s="191"/>
      <c r="E292" s="184">
        <v>65</v>
      </c>
      <c r="F292" s="210"/>
      <c r="G292" s="142"/>
      <c r="H292" s="162">
        <v>0</v>
      </c>
      <c r="I292" s="210">
        <f t="shared" si="4"/>
        <v>0</v>
      </c>
      <c r="J292" s="162"/>
      <c r="K292" s="162"/>
      <c r="L292" s="141"/>
      <c r="M292" s="141"/>
      <c r="N292" s="141"/>
      <c r="O292" s="141"/>
      <c r="P292" s="141"/>
      <c r="Q292" s="141"/>
      <c r="R292" s="141"/>
      <c r="S292" s="141"/>
      <c r="T292" s="141" t="s">
        <v>117</v>
      </c>
      <c r="U292" s="141">
        <v>2</v>
      </c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</row>
    <row r="293" spans="1:49" outlineLevel="1">
      <c r="A293" s="168"/>
      <c r="B293" s="170"/>
      <c r="C293" s="179" t="s">
        <v>379</v>
      </c>
      <c r="D293" s="191"/>
      <c r="E293" s="184">
        <v>170</v>
      </c>
      <c r="F293" s="210"/>
      <c r="G293" s="142"/>
      <c r="H293" s="162">
        <v>0</v>
      </c>
      <c r="I293" s="210">
        <f t="shared" si="4"/>
        <v>0</v>
      </c>
      <c r="J293" s="162"/>
      <c r="K293" s="162"/>
      <c r="L293" s="141"/>
      <c r="M293" s="141"/>
      <c r="N293" s="141"/>
      <c r="O293" s="141"/>
      <c r="P293" s="141"/>
      <c r="Q293" s="141"/>
      <c r="R293" s="141"/>
      <c r="S293" s="141"/>
      <c r="T293" s="141" t="s">
        <v>117</v>
      </c>
      <c r="U293" s="141">
        <v>2</v>
      </c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</row>
    <row r="294" spans="1:49" outlineLevel="1">
      <c r="A294" s="168"/>
      <c r="B294" s="170"/>
      <c r="C294" s="178" t="s">
        <v>322</v>
      </c>
      <c r="D294" s="191"/>
      <c r="E294" s="184"/>
      <c r="F294" s="210"/>
      <c r="G294" s="142"/>
      <c r="H294" s="162">
        <v>0</v>
      </c>
      <c r="I294" s="210">
        <f t="shared" si="4"/>
        <v>0</v>
      </c>
      <c r="J294" s="162"/>
      <c r="K294" s="162"/>
      <c r="L294" s="141"/>
      <c r="M294" s="141"/>
      <c r="N294" s="141"/>
      <c r="O294" s="141"/>
      <c r="P294" s="141"/>
      <c r="Q294" s="141"/>
      <c r="R294" s="141"/>
      <c r="S294" s="141"/>
      <c r="T294" s="141" t="s">
        <v>117</v>
      </c>
      <c r="U294" s="141">
        <v>0</v>
      </c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</row>
    <row r="295" spans="1:49" outlineLevel="1">
      <c r="A295" s="168"/>
      <c r="B295" s="170"/>
      <c r="C295" s="177" t="s">
        <v>380</v>
      </c>
      <c r="D295" s="190"/>
      <c r="E295" s="183">
        <v>2104.5</v>
      </c>
      <c r="F295" s="210"/>
      <c r="G295" s="142"/>
      <c r="H295" s="162">
        <v>0</v>
      </c>
      <c r="I295" s="210">
        <f t="shared" si="4"/>
        <v>0</v>
      </c>
      <c r="J295" s="162"/>
      <c r="K295" s="162"/>
      <c r="L295" s="141"/>
      <c r="M295" s="141"/>
      <c r="N295" s="141"/>
      <c r="O295" s="141"/>
      <c r="P295" s="141"/>
      <c r="Q295" s="141"/>
      <c r="R295" s="141"/>
      <c r="S295" s="141"/>
      <c r="T295" s="141" t="s">
        <v>117</v>
      </c>
      <c r="U295" s="141">
        <v>0</v>
      </c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</row>
    <row r="296" spans="1:49" outlineLevel="1">
      <c r="A296" s="168">
        <v>74</v>
      </c>
      <c r="B296" s="170" t="s">
        <v>381</v>
      </c>
      <c r="C296" s="175" t="s">
        <v>382</v>
      </c>
      <c r="D296" s="188" t="s">
        <v>0</v>
      </c>
      <c r="E296" s="153">
        <v>4.5</v>
      </c>
      <c r="F296" s="210"/>
      <c r="G296" s="142">
        <f>ROUND(E296*F296,2)</f>
        <v>0</v>
      </c>
      <c r="H296" s="162" t="s">
        <v>772</v>
      </c>
      <c r="I296" s="210">
        <f t="shared" si="4"/>
        <v>0</v>
      </c>
      <c r="J296" s="162"/>
      <c r="K296" s="162"/>
      <c r="L296" s="141"/>
      <c r="M296" s="141"/>
      <c r="N296" s="141"/>
      <c r="O296" s="141"/>
      <c r="P296" s="141"/>
      <c r="Q296" s="141"/>
      <c r="R296" s="141"/>
      <c r="S296" s="141"/>
      <c r="T296" s="141" t="s">
        <v>115</v>
      </c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</row>
    <row r="297" spans="1:49">
      <c r="A297" s="169" t="s">
        <v>110</v>
      </c>
      <c r="B297" s="171" t="s">
        <v>70</v>
      </c>
      <c r="C297" s="176" t="s">
        <v>71</v>
      </c>
      <c r="D297" s="189"/>
      <c r="E297" s="154"/>
      <c r="F297" s="211"/>
      <c r="G297" s="143">
        <f>SUMIF(T298:T313,"&lt;&gt;NOR",G298:G313)</f>
        <v>0</v>
      </c>
      <c r="H297" s="163"/>
      <c r="I297" s="211">
        <f t="shared" si="4"/>
        <v>0</v>
      </c>
      <c r="J297" s="163"/>
      <c r="K297" s="163"/>
      <c r="L297" s="141"/>
      <c r="T297" t="s">
        <v>111</v>
      </c>
    </row>
    <row r="298" spans="1:49" ht="22.5" outlineLevel="1">
      <c r="A298" s="168">
        <v>75</v>
      </c>
      <c r="B298" s="170" t="s">
        <v>383</v>
      </c>
      <c r="C298" s="175" t="s">
        <v>384</v>
      </c>
      <c r="D298" s="188" t="s">
        <v>114</v>
      </c>
      <c r="E298" s="153">
        <v>1052.3</v>
      </c>
      <c r="F298" s="210"/>
      <c r="G298" s="142">
        <f>ROUND(E298*F298,2)</f>
        <v>0</v>
      </c>
      <c r="H298" s="162" t="s">
        <v>772</v>
      </c>
      <c r="I298" s="210">
        <f t="shared" si="4"/>
        <v>0</v>
      </c>
      <c r="J298" s="162"/>
      <c r="K298" s="162"/>
      <c r="L298" s="141"/>
      <c r="M298" s="141"/>
      <c r="N298" s="141"/>
      <c r="O298" s="141"/>
      <c r="P298" s="141"/>
      <c r="Q298" s="141"/>
      <c r="R298" s="141"/>
      <c r="S298" s="141"/>
      <c r="T298" s="141" t="s">
        <v>115</v>
      </c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</row>
    <row r="299" spans="1:49" outlineLevel="1">
      <c r="A299" s="168"/>
      <c r="B299" s="170"/>
      <c r="C299" s="177" t="s">
        <v>385</v>
      </c>
      <c r="D299" s="190"/>
      <c r="E299" s="183"/>
      <c r="F299" s="210"/>
      <c r="G299" s="142"/>
      <c r="H299" s="162">
        <v>0</v>
      </c>
      <c r="I299" s="210">
        <f t="shared" si="4"/>
        <v>0</v>
      </c>
      <c r="J299" s="162"/>
      <c r="K299" s="162"/>
      <c r="L299" s="141"/>
      <c r="M299" s="141"/>
      <c r="N299" s="141"/>
      <c r="O299" s="141"/>
      <c r="P299" s="141"/>
      <c r="Q299" s="141"/>
      <c r="R299" s="141"/>
      <c r="S299" s="141"/>
      <c r="T299" s="141" t="s">
        <v>117</v>
      </c>
      <c r="U299" s="141">
        <v>0</v>
      </c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</row>
    <row r="300" spans="1:49" outlineLevel="1">
      <c r="A300" s="168"/>
      <c r="B300" s="170"/>
      <c r="C300" s="177" t="s">
        <v>386</v>
      </c>
      <c r="D300" s="190"/>
      <c r="E300" s="183">
        <v>820</v>
      </c>
      <c r="F300" s="210"/>
      <c r="G300" s="142"/>
      <c r="H300" s="162">
        <v>0</v>
      </c>
      <c r="I300" s="210">
        <f t="shared" si="4"/>
        <v>0</v>
      </c>
      <c r="J300" s="162"/>
      <c r="K300" s="162"/>
      <c r="L300" s="141"/>
      <c r="M300" s="141"/>
      <c r="N300" s="141"/>
      <c r="O300" s="141"/>
      <c r="P300" s="141"/>
      <c r="Q300" s="141"/>
      <c r="R300" s="141"/>
      <c r="S300" s="141"/>
      <c r="T300" s="141" t="s">
        <v>117</v>
      </c>
      <c r="U300" s="141">
        <v>0</v>
      </c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</row>
    <row r="301" spans="1:49" outlineLevel="1">
      <c r="A301" s="168"/>
      <c r="B301" s="170"/>
      <c r="C301" s="177" t="s">
        <v>387</v>
      </c>
      <c r="D301" s="190"/>
      <c r="E301" s="183"/>
      <c r="F301" s="210"/>
      <c r="G301" s="142"/>
      <c r="H301" s="162">
        <v>0</v>
      </c>
      <c r="I301" s="210">
        <f t="shared" si="4"/>
        <v>0</v>
      </c>
      <c r="J301" s="162"/>
      <c r="K301" s="162"/>
      <c r="L301" s="141"/>
      <c r="M301" s="141"/>
      <c r="N301" s="141"/>
      <c r="O301" s="141"/>
      <c r="P301" s="141"/>
      <c r="Q301" s="141"/>
      <c r="R301" s="141"/>
      <c r="S301" s="141"/>
      <c r="T301" s="141" t="s">
        <v>117</v>
      </c>
      <c r="U301" s="141">
        <v>0</v>
      </c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</row>
    <row r="302" spans="1:49" outlineLevel="1">
      <c r="A302" s="168"/>
      <c r="B302" s="170"/>
      <c r="C302" s="177" t="s">
        <v>388</v>
      </c>
      <c r="D302" s="190"/>
      <c r="E302" s="183">
        <v>232.3</v>
      </c>
      <c r="F302" s="210"/>
      <c r="G302" s="142"/>
      <c r="H302" s="162">
        <v>0</v>
      </c>
      <c r="I302" s="210">
        <f t="shared" si="4"/>
        <v>0</v>
      </c>
      <c r="J302" s="162"/>
      <c r="K302" s="162"/>
      <c r="L302" s="141"/>
      <c r="M302" s="141"/>
      <c r="N302" s="141"/>
      <c r="O302" s="141"/>
      <c r="P302" s="141"/>
      <c r="Q302" s="141"/>
      <c r="R302" s="141"/>
      <c r="S302" s="141"/>
      <c r="T302" s="141" t="s">
        <v>117</v>
      </c>
      <c r="U302" s="141">
        <v>0</v>
      </c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</row>
    <row r="303" spans="1:49" ht="22.5" outlineLevel="1">
      <c r="A303" s="168">
        <v>76</v>
      </c>
      <c r="B303" s="170" t="s">
        <v>389</v>
      </c>
      <c r="C303" s="175" t="s">
        <v>390</v>
      </c>
      <c r="D303" s="188" t="s">
        <v>114</v>
      </c>
      <c r="E303" s="153">
        <v>1052.3</v>
      </c>
      <c r="F303" s="210"/>
      <c r="G303" s="142">
        <f>ROUND(E303*F303,2)</f>
        <v>0</v>
      </c>
      <c r="H303" s="162" t="s">
        <v>770</v>
      </c>
      <c r="I303" s="210">
        <f t="shared" si="4"/>
        <v>0</v>
      </c>
      <c r="J303" s="162"/>
      <c r="K303" s="162"/>
      <c r="L303" s="141"/>
      <c r="M303" s="141"/>
      <c r="N303" s="141"/>
      <c r="O303" s="141"/>
      <c r="P303" s="141"/>
      <c r="Q303" s="141"/>
      <c r="R303" s="141"/>
      <c r="S303" s="141"/>
      <c r="T303" s="141" t="s">
        <v>115</v>
      </c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</row>
    <row r="304" spans="1:49" outlineLevel="1">
      <c r="A304" s="168"/>
      <c r="B304" s="170"/>
      <c r="C304" s="177" t="s">
        <v>385</v>
      </c>
      <c r="D304" s="190"/>
      <c r="E304" s="183"/>
      <c r="F304" s="210"/>
      <c r="G304" s="142"/>
      <c r="H304" s="162">
        <v>0</v>
      </c>
      <c r="I304" s="210">
        <f t="shared" si="4"/>
        <v>0</v>
      </c>
      <c r="J304" s="162"/>
      <c r="K304" s="162"/>
      <c r="L304" s="141"/>
      <c r="M304" s="141"/>
      <c r="N304" s="141"/>
      <c r="O304" s="141"/>
      <c r="P304" s="141"/>
      <c r="Q304" s="141"/>
      <c r="R304" s="141"/>
      <c r="S304" s="141"/>
      <c r="T304" s="141" t="s">
        <v>117</v>
      </c>
      <c r="U304" s="141">
        <v>0</v>
      </c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</row>
    <row r="305" spans="1:49" outlineLevel="1">
      <c r="A305" s="168"/>
      <c r="B305" s="170"/>
      <c r="C305" s="177" t="s">
        <v>386</v>
      </c>
      <c r="D305" s="190"/>
      <c r="E305" s="183">
        <v>820</v>
      </c>
      <c r="F305" s="210"/>
      <c r="G305" s="142"/>
      <c r="H305" s="162">
        <v>0</v>
      </c>
      <c r="I305" s="210">
        <f t="shared" si="4"/>
        <v>0</v>
      </c>
      <c r="J305" s="162"/>
      <c r="K305" s="162"/>
      <c r="L305" s="141"/>
      <c r="M305" s="141"/>
      <c r="N305" s="141"/>
      <c r="O305" s="141"/>
      <c r="P305" s="141"/>
      <c r="Q305" s="141"/>
      <c r="R305" s="141"/>
      <c r="S305" s="141"/>
      <c r="T305" s="141" t="s">
        <v>117</v>
      </c>
      <c r="U305" s="141">
        <v>0</v>
      </c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</row>
    <row r="306" spans="1:49" outlineLevel="1">
      <c r="A306" s="168"/>
      <c r="B306" s="170"/>
      <c r="C306" s="177" t="s">
        <v>387</v>
      </c>
      <c r="D306" s="190"/>
      <c r="E306" s="183"/>
      <c r="F306" s="210"/>
      <c r="G306" s="142"/>
      <c r="H306" s="162">
        <v>0</v>
      </c>
      <c r="I306" s="210">
        <f t="shared" si="4"/>
        <v>0</v>
      </c>
      <c r="J306" s="162"/>
      <c r="K306" s="162"/>
      <c r="L306" s="141"/>
      <c r="M306" s="141"/>
      <c r="N306" s="141"/>
      <c r="O306" s="141"/>
      <c r="P306" s="141"/>
      <c r="Q306" s="141"/>
      <c r="R306" s="141"/>
      <c r="S306" s="141"/>
      <c r="T306" s="141" t="s">
        <v>117</v>
      </c>
      <c r="U306" s="141">
        <v>0</v>
      </c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</row>
    <row r="307" spans="1:49" outlineLevel="1">
      <c r="A307" s="168"/>
      <c r="B307" s="170"/>
      <c r="C307" s="177" t="s">
        <v>388</v>
      </c>
      <c r="D307" s="190"/>
      <c r="E307" s="183">
        <v>232.3</v>
      </c>
      <c r="F307" s="210"/>
      <c r="G307" s="142"/>
      <c r="H307" s="162">
        <v>0</v>
      </c>
      <c r="I307" s="210">
        <f t="shared" si="4"/>
        <v>0</v>
      </c>
      <c r="J307" s="162"/>
      <c r="K307" s="162"/>
      <c r="L307" s="141"/>
      <c r="M307" s="141"/>
      <c r="N307" s="141"/>
      <c r="O307" s="141"/>
      <c r="P307" s="141"/>
      <c r="Q307" s="141"/>
      <c r="R307" s="141"/>
      <c r="S307" s="141"/>
      <c r="T307" s="141" t="s">
        <v>117</v>
      </c>
      <c r="U307" s="141">
        <v>0</v>
      </c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</row>
    <row r="308" spans="1:49" ht="22.5" outlineLevel="1">
      <c r="A308" s="168">
        <v>77</v>
      </c>
      <c r="B308" s="170" t="s">
        <v>373</v>
      </c>
      <c r="C308" s="175" t="s">
        <v>1116</v>
      </c>
      <c r="D308" s="188" t="s">
        <v>114</v>
      </c>
      <c r="E308" s="153">
        <v>1210.145</v>
      </c>
      <c r="F308" s="210"/>
      <c r="G308" s="142">
        <f>ROUND(E308*F308,2)</f>
        <v>0</v>
      </c>
      <c r="H308" s="162" t="s">
        <v>772</v>
      </c>
      <c r="I308" s="210">
        <f t="shared" si="4"/>
        <v>0</v>
      </c>
      <c r="J308" s="162"/>
      <c r="K308" s="162"/>
      <c r="L308" s="141"/>
      <c r="M308" s="141"/>
      <c r="N308" s="141"/>
      <c r="O308" s="141"/>
      <c r="P308" s="141"/>
      <c r="Q308" s="141"/>
      <c r="R308" s="141"/>
      <c r="S308" s="141"/>
      <c r="T308" s="141" t="s">
        <v>374</v>
      </c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</row>
    <row r="309" spans="1:49" outlineLevel="1">
      <c r="A309" s="168"/>
      <c r="B309" s="170"/>
      <c r="C309" s="177" t="s">
        <v>385</v>
      </c>
      <c r="D309" s="190"/>
      <c r="E309" s="183"/>
      <c r="F309" s="210"/>
      <c r="G309" s="142"/>
      <c r="H309" s="162">
        <v>0</v>
      </c>
      <c r="I309" s="210">
        <f t="shared" si="4"/>
        <v>0</v>
      </c>
      <c r="J309" s="162"/>
      <c r="K309" s="162"/>
      <c r="L309" s="141"/>
      <c r="M309" s="141"/>
      <c r="N309" s="141"/>
      <c r="O309" s="141"/>
      <c r="P309" s="141"/>
      <c r="Q309" s="141"/>
      <c r="R309" s="141"/>
      <c r="S309" s="141"/>
      <c r="T309" s="141" t="s">
        <v>117</v>
      </c>
      <c r="U309" s="141">
        <v>0</v>
      </c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</row>
    <row r="310" spans="1:49" outlineLevel="1">
      <c r="A310" s="168"/>
      <c r="B310" s="170"/>
      <c r="C310" s="177" t="s">
        <v>391</v>
      </c>
      <c r="D310" s="190"/>
      <c r="E310" s="183">
        <v>943</v>
      </c>
      <c r="F310" s="210"/>
      <c r="G310" s="142"/>
      <c r="H310" s="162">
        <v>0</v>
      </c>
      <c r="I310" s="210">
        <f t="shared" si="4"/>
        <v>0</v>
      </c>
      <c r="J310" s="162"/>
      <c r="K310" s="162"/>
      <c r="L310" s="141"/>
      <c r="M310" s="141"/>
      <c r="N310" s="141"/>
      <c r="O310" s="141"/>
      <c r="P310" s="141"/>
      <c r="Q310" s="141"/>
      <c r="R310" s="141"/>
      <c r="S310" s="141"/>
      <c r="T310" s="141" t="s">
        <v>117</v>
      </c>
      <c r="U310" s="141">
        <v>0</v>
      </c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</row>
    <row r="311" spans="1:49" outlineLevel="1">
      <c r="A311" s="168"/>
      <c r="B311" s="170"/>
      <c r="C311" s="177" t="s">
        <v>387</v>
      </c>
      <c r="D311" s="190"/>
      <c r="E311" s="183"/>
      <c r="F311" s="210"/>
      <c r="G311" s="142"/>
      <c r="H311" s="162">
        <v>0</v>
      </c>
      <c r="I311" s="210">
        <f t="shared" si="4"/>
        <v>0</v>
      </c>
      <c r="J311" s="162"/>
      <c r="K311" s="162"/>
      <c r="L311" s="141"/>
      <c r="M311" s="141"/>
      <c r="N311" s="141"/>
      <c r="O311" s="141"/>
      <c r="P311" s="141"/>
      <c r="Q311" s="141"/>
      <c r="R311" s="141"/>
      <c r="S311" s="141"/>
      <c r="T311" s="141" t="s">
        <v>117</v>
      </c>
      <c r="U311" s="141">
        <v>0</v>
      </c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</row>
    <row r="312" spans="1:49" outlineLevel="1">
      <c r="A312" s="168"/>
      <c r="B312" s="170"/>
      <c r="C312" s="177" t="s">
        <v>392</v>
      </c>
      <c r="D312" s="190"/>
      <c r="E312" s="183">
        <v>267.14499999999998</v>
      </c>
      <c r="F312" s="210"/>
      <c r="G312" s="142"/>
      <c r="H312" s="162">
        <v>0</v>
      </c>
      <c r="I312" s="210">
        <f t="shared" si="4"/>
        <v>0</v>
      </c>
      <c r="J312" s="162"/>
      <c r="K312" s="162"/>
      <c r="L312" s="141"/>
      <c r="M312" s="141"/>
      <c r="N312" s="141"/>
      <c r="O312" s="141"/>
      <c r="P312" s="141"/>
      <c r="Q312" s="141"/>
      <c r="R312" s="141"/>
      <c r="S312" s="141"/>
      <c r="T312" s="141" t="s">
        <v>117</v>
      </c>
      <c r="U312" s="141">
        <v>0</v>
      </c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</row>
    <row r="313" spans="1:49" outlineLevel="1">
      <c r="A313" s="168">
        <v>78</v>
      </c>
      <c r="B313" s="170" t="s">
        <v>393</v>
      </c>
      <c r="C313" s="175" t="s">
        <v>394</v>
      </c>
      <c r="D313" s="188" t="s">
        <v>0</v>
      </c>
      <c r="E313" s="153">
        <v>4.7</v>
      </c>
      <c r="F313" s="210"/>
      <c r="G313" s="142">
        <f>ROUND(E313*F313,2)</f>
        <v>0</v>
      </c>
      <c r="H313" s="162" t="s">
        <v>772</v>
      </c>
      <c r="I313" s="210">
        <f t="shared" si="4"/>
        <v>0</v>
      </c>
      <c r="J313" s="162"/>
      <c r="K313" s="162"/>
      <c r="L313" s="141"/>
      <c r="M313" s="141"/>
      <c r="N313" s="141"/>
      <c r="O313" s="141"/>
      <c r="P313" s="141"/>
      <c r="Q313" s="141"/>
      <c r="R313" s="141"/>
      <c r="S313" s="141"/>
      <c r="T313" s="141" t="s">
        <v>115</v>
      </c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</row>
    <row r="314" spans="1:49">
      <c r="A314" s="169" t="s">
        <v>110</v>
      </c>
      <c r="B314" s="171" t="s">
        <v>72</v>
      </c>
      <c r="C314" s="176" t="s">
        <v>73</v>
      </c>
      <c r="D314" s="189"/>
      <c r="E314" s="154"/>
      <c r="F314" s="211"/>
      <c r="G314" s="143">
        <f>SUMIF(T315:T335,"&lt;&gt;NOR",G315:G335)</f>
        <v>0</v>
      </c>
      <c r="H314" s="163"/>
      <c r="I314" s="211">
        <f t="shared" si="4"/>
        <v>0</v>
      </c>
      <c r="J314" s="163"/>
      <c r="K314" s="163"/>
      <c r="L314" s="141"/>
      <c r="T314" t="s">
        <v>111</v>
      </c>
    </row>
    <row r="315" spans="1:49" outlineLevel="1">
      <c r="A315" s="168">
        <v>79</v>
      </c>
      <c r="B315" s="170" t="s">
        <v>395</v>
      </c>
      <c r="C315" s="175" t="s">
        <v>396</v>
      </c>
      <c r="D315" s="188" t="s">
        <v>127</v>
      </c>
      <c r="E315" s="153">
        <v>457.5</v>
      </c>
      <c r="F315" s="210"/>
      <c r="G315" s="142">
        <f>ROUND(E315*F315,2)</f>
        <v>0</v>
      </c>
      <c r="H315" s="162" t="s">
        <v>772</v>
      </c>
      <c r="I315" s="210">
        <f t="shared" si="4"/>
        <v>0</v>
      </c>
      <c r="J315" s="162"/>
      <c r="K315" s="162"/>
      <c r="L315" s="141"/>
      <c r="M315" s="141"/>
      <c r="N315" s="141"/>
      <c r="O315" s="141"/>
      <c r="P315" s="141"/>
      <c r="Q315" s="141"/>
      <c r="R315" s="141"/>
      <c r="S315" s="141"/>
      <c r="T315" s="141" t="s">
        <v>115</v>
      </c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</row>
    <row r="316" spans="1:49" outlineLevel="1">
      <c r="A316" s="168"/>
      <c r="B316" s="170"/>
      <c r="C316" s="177" t="s">
        <v>164</v>
      </c>
      <c r="D316" s="190"/>
      <c r="E316" s="183"/>
      <c r="F316" s="210"/>
      <c r="G316" s="142"/>
      <c r="H316" s="162">
        <v>0</v>
      </c>
      <c r="I316" s="210">
        <f t="shared" si="4"/>
        <v>0</v>
      </c>
      <c r="J316" s="162"/>
      <c r="K316" s="162"/>
      <c r="L316" s="141"/>
      <c r="M316" s="141"/>
      <c r="N316" s="141"/>
      <c r="O316" s="141"/>
      <c r="P316" s="141"/>
      <c r="Q316" s="141"/>
      <c r="R316" s="141"/>
      <c r="S316" s="141"/>
      <c r="T316" s="141" t="s">
        <v>117</v>
      </c>
      <c r="U316" s="141">
        <v>0</v>
      </c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</row>
    <row r="317" spans="1:49" outlineLevel="1">
      <c r="A317" s="168"/>
      <c r="B317" s="170"/>
      <c r="C317" s="178" t="s">
        <v>317</v>
      </c>
      <c r="D317" s="191"/>
      <c r="E317" s="184"/>
      <c r="F317" s="210"/>
      <c r="G317" s="142"/>
      <c r="H317" s="162">
        <v>0</v>
      </c>
      <c r="I317" s="210">
        <f t="shared" si="4"/>
        <v>0</v>
      </c>
      <c r="J317" s="162"/>
      <c r="K317" s="162"/>
      <c r="L317" s="141"/>
      <c r="M317" s="141"/>
      <c r="N317" s="141"/>
      <c r="O317" s="141"/>
      <c r="P317" s="141"/>
      <c r="Q317" s="141"/>
      <c r="R317" s="141"/>
      <c r="S317" s="141"/>
      <c r="T317" s="141" t="s">
        <v>117</v>
      </c>
      <c r="U317" s="141">
        <v>2</v>
      </c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</row>
    <row r="318" spans="1:49" outlineLevel="1">
      <c r="A318" s="168"/>
      <c r="B318" s="170"/>
      <c r="C318" s="179" t="s">
        <v>375</v>
      </c>
      <c r="D318" s="191"/>
      <c r="E318" s="184">
        <v>995</v>
      </c>
      <c r="F318" s="210"/>
      <c r="G318" s="142"/>
      <c r="H318" s="162">
        <v>0</v>
      </c>
      <c r="I318" s="210">
        <f t="shared" si="4"/>
        <v>0</v>
      </c>
      <c r="J318" s="162"/>
      <c r="K318" s="162"/>
      <c r="L318" s="141"/>
      <c r="M318" s="141"/>
      <c r="N318" s="141"/>
      <c r="O318" s="141"/>
      <c r="P318" s="141"/>
      <c r="Q318" s="141"/>
      <c r="R318" s="141"/>
      <c r="S318" s="141"/>
      <c r="T318" s="141" t="s">
        <v>117</v>
      </c>
      <c r="U318" s="141">
        <v>2</v>
      </c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</row>
    <row r="319" spans="1:49" outlineLevel="1">
      <c r="A319" s="168"/>
      <c r="B319" s="170"/>
      <c r="C319" s="179" t="s">
        <v>376</v>
      </c>
      <c r="D319" s="191"/>
      <c r="E319" s="184">
        <v>390</v>
      </c>
      <c r="F319" s="210"/>
      <c r="G319" s="142"/>
      <c r="H319" s="162">
        <v>0</v>
      </c>
      <c r="I319" s="210">
        <f t="shared" si="4"/>
        <v>0</v>
      </c>
      <c r="J319" s="162"/>
      <c r="K319" s="162"/>
      <c r="L319" s="141"/>
      <c r="M319" s="141"/>
      <c r="N319" s="141"/>
      <c r="O319" s="141"/>
      <c r="P319" s="141"/>
      <c r="Q319" s="141"/>
      <c r="R319" s="141"/>
      <c r="S319" s="141"/>
      <c r="T319" s="141" t="s">
        <v>117</v>
      </c>
      <c r="U319" s="141">
        <v>2</v>
      </c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</row>
    <row r="320" spans="1:49" outlineLevel="1">
      <c r="A320" s="168"/>
      <c r="B320" s="170"/>
      <c r="C320" s="179" t="s">
        <v>377</v>
      </c>
      <c r="D320" s="191"/>
      <c r="E320" s="184">
        <v>210</v>
      </c>
      <c r="F320" s="210"/>
      <c r="G320" s="142"/>
      <c r="H320" s="162">
        <v>0</v>
      </c>
      <c r="I320" s="210">
        <f t="shared" si="4"/>
        <v>0</v>
      </c>
      <c r="J320" s="162"/>
      <c r="K320" s="162"/>
      <c r="L320" s="141"/>
      <c r="M320" s="141"/>
      <c r="N320" s="141"/>
      <c r="O320" s="141"/>
      <c r="P320" s="141"/>
      <c r="Q320" s="141"/>
      <c r="R320" s="141"/>
      <c r="S320" s="141"/>
      <c r="T320" s="141" t="s">
        <v>117</v>
      </c>
      <c r="U320" s="141">
        <v>2</v>
      </c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</row>
    <row r="321" spans="1:49" outlineLevel="1">
      <c r="A321" s="168"/>
      <c r="B321" s="170"/>
      <c r="C321" s="179" t="s">
        <v>378</v>
      </c>
      <c r="D321" s="191"/>
      <c r="E321" s="184">
        <v>65</v>
      </c>
      <c r="F321" s="210"/>
      <c r="G321" s="142"/>
      <c r="H321" s="162">
        <v>0</v>
      </c>
      <c r="I321" s="210">
        <f t="shared" si="4"/>
        <v>0</v>
      </c>
      <c r="J321" s="162"/>
      <c r="K321" s="162"/>
      <c r="L321" s="141"/>
      <c r="M321" s="141"/>
      <c r="N321" s="141"/>
      <c r="O321" s="141"/>
      <c r="P321" s="141"/>
      <c r="Q321" s="141"/>
      <c r="R321" s="141"/>
      <c r="S321" s="141"/>
      <c r="T321" s="141" t="s">
        <v>117</v>
      </c>
      <c r="U321" s="141">
        <v>2</v>
      </c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</row>
    <row r="322" spans="1:49" outlineLevel="1">
      <c r="A322" s="168"/>
      <c r="B322" s="170"/>
      <c r="C322" s="179" t="s">
        <v>379</v>
      </c>
      <c r="D322" s="191"/>
      <c r="E322" s="184">
        <v>170</v>
      </c>
      <c r="F322" s="210"/>
      <c r="G322" s="142"/>
      <c r="H322" s="162">
        <v>0</v>
      </c>
      <c r="I322" s="210">
        <f t="shared" si="4"/>
        <v>0</v>
      </c>
      <c r="J322" s="162"/>
      <c r="K322" s="162"/>
      <c r="L322" s="141"/>
      <c r="M322" s="141"/>
      <c r="N322" s="141"/>
      <c r="O322" s="141"/>
      <c r="P322" s="141"/>
      <c r="Q322" s="141"/>
      <c r="R322" s="141"/>
      <c r="S322" s="141"/>
      <c r="T322" s="141" t="s">
        <v>117</v>
      </c>
      <c r="U322" s="141">
        <v>2</v>
      </c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</row>
    <row r="323" spans="1:49" outlineLevel="1">
      <c r="A323" s="168"/>
      <c r="B323" s="170"/>
      <c r="C323" s="178" t="s">
        <v>322</v>
      </c>
      <c r="D323" s="191"/>
      <c r="E323" s="184"/>
      <c r="F323" s="210"/>
      <c r="G323" s="142"/>
      <c r="H323" s="162">
        <v>0</v>
      </c>
      <c r="I323" s="210">
        <f t="shared" si="4"/>
        <v>0</v>
      </c>
      <c r="J323" s="162"/>
      <c r="K323" s="162"/>
      <c r="L323" s="141"/>
      <c r="M323" s="141"/>
      <c r="N323" s="141"/>
      <c r="O323" s="141"/>
      <c r="P323" s="141"/>
      <c r="Q323" s="141"/>
      <c r="R323" s="141"/>
      <c r="S323" s="141"/>
      <c r="T323" s="141" t="s">
        <v>117</v>
      </c>
      <c r="U323" s="141">
        <v>0</v>
      </c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</row>
    <row r="324" spans="1:49" outlineLevel="1">
      <c r="A324" s="168"/>
      <c r="B324" s="170"/>
      <c r="C324" s="177" t="s">
        <v>397</v>
      </c>
      <c r="D324" s="190"/>
      <c r="E324" s="183">
        <v>457.5</v>
      </c>
      <c r="F324" s="210"/>
      <c r="G324" s="142"/>
      <c r="H324" s="162">
        <v>0</v>
      </c>
      <c r="I324" s="210">
        <f t="shared" si="4"/>
        <v>0</v>
      </c>
      <c r="J324" s="162"/>
      <c r="K324" s="162"/>
      <c r="L324" s="141"/>
      <c r="M324" s="141"/>
      <c r="N324" s="141"/>
      <c r="O324" s="141"/>
      <c r="P324" s="141"/>
      <c r="Q324" s="141"/>
      <c r="R324" s="141"/>
      <c r="S324" s="141"/>
      <c r="T324" s="141" t="s">
        <v>117</v>
      </c>
      <c r="U324" s="141">
        <v>0</v>
      </c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</row>
    <row r="325" spans="1:49" ht="22.5" outlineLevel="1">
      <c r="A325" s="168">
        <v>80</v>
      </c>
      <c r="B325" s="170" t="s">
        <v>398</v>
      </c>
      <c r="C325" s="175" t="s">
        <v>399</v>
      </c>
      <c r="D325" s="188" t="s">
        <v>114</v>
      </c>
      <c r="E325" s="153">
        <v>1052.3</v>
      </c>
      <c r="F325" s="210"/>
      <c r="G325" s="142">
        <f>ROUND(E325*F325,2)</f>
        <v>0</v>
      </c>
      <c r="H325" s="162" t="s">
        <v>772</v>
      </c>
      <c r="I325" s="210">
        <f t="shared" si="4"/>
        <v>0</v>
      </c>
      <c r="J325" s="162"/>
      <c r="K325" s="162"/>
      <c r="L325" s="141"/>
      <c r="M325" s="141"/>
      <c r="N325" s="141"/>
      <c r="O325" s="141"/>
      <c r="P325" s="141"/>
      <c r="Q325" s="141"/>
      <c r="R325" s="141"/>
      <c r="S325" s="141"/>
      <c r="T325" s="141" t="s">
        <v>115</v>
      </c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</row>
    <row r="326" spans="1:49" outlineLevel="1">
      <c r="A326" s="168"/>
      <c r="B326" s="170"/>
      <c r="C326" s="177" t="s">
        <v>385</v>
      </c>
      <c r="D326" s="190"/>
      <c r="E326" s="183"/>
      <c r="F326" s="210"/>
      <c r="G326" s="142"/>
      <c r="H326" s="162">
        <v>0</v>
      </c>
      <c r="I326" s="210">
        <f t="shared" si="4"/>
        <v>0</v>
      </c>
      <c r="J326" s="162"/>
      <c r="K326" s="162"/>
      <c r="L326" s="141"/>
      <c r="M326" s="141"/>
      <c r="N326" s="141"/>
      <c r="O326" s="141"/>
      <c r="P326" s="141"/>
      <c r="Q326" s="141"/>
      <c r="R326" s="141"/>
      <c r="S326" s="141"/>
      <c r="T326" s="141" t="s">
        <v>117</v>
      </c>
      <c r="U326" s="141">
        <v>0</v>
      </c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</row>
    <row r="327" spans="1:49" outlineLevel="1">
      <c r="A327" s="168"/>
      <c r="B327" s="170"/>
      <c r="C327" s="177" t="s">
        <v>386</v>
      </c>
      <c r="D327" s="190"/>
      <c r="E327" s="183">
        <v>820</v>
      </c>
      <c r="F327" s="210"/>
      <c r="G327" s="142"/>
      <c r="H327" s="162">
        <v>0</v>
      </c>
      <c r="I327" s="210">
        <f t="shared" si="4"/>
        <v>0</v>
      </c>
      <c r="J327" s="162"/>
      <c r="K327" s="162"/>
      <c r="L327" s="141"/>
      <c r="M327" s="141"/>
      <c r="N327" s="141"/>
      <c r="O327" s="141"/>
      <c r="P327" s="141"/>
      <c r="Q327" s="141"/>
      <c r="R327" s="141"/>
      <c r="S327" s="141"/>
      <c r="T327" s="141" t="s">
        <v>117</v>
      </c>
      <c r="U327" s="141">
        <v>0</v>
      </c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</row>
    <row r="328" spans="1:49" outlineLevel="1">
      <c r="A328" s="168"/>
      <c r="B328" s="170"/>
      <c r="C328" s="177" t="s">
        <v>387</v>
      </c>
      <c r="D328" s="190"/>
      <c r="E328" s="183"/>
      <c r="F328" s="210"/>
      <c r="G328" s="142"/>
      <c r="H328" s="162">
        <v>0</v>
      </c>
      <c r="I328" s="210">
        <f t="shared" si="4"/>
        <v>0</v>
      </c>
      <c r="J328" s="162"/>
      <c r="K328" s="162"/>
      <c r="L328" s="141"/>
      <c r="M328" s="141"/>
      <c r="N328" s="141"/>
      <c r="O328" s="141"/>
      <c r="P328" s="141"/>
      <c r="Q328" s="141"/>
      <c r="R328" s="141"/>
      <c r="S328" s="141"/>
      <c r="T328" s="141" t="s">
        <v>117</v>
      </c>
      <c r="U328" s="141">
        <v>0</v>
      </c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</row>
    <row r="329" spans="1:49" outlineLevel="1">
      <c r="A329" s="168"/>
      <c r="B329" s="170"/>
      <c r="C329" s="177" t="s">
        <v>388</v>
      </c>
      <c r="D329" s="190"/>
      <c r="E329" s="183">
        <v>232.3</v>
      </c>
      <c r="F329" s="210"/>
      <c r="G329" s="142"/>
      <c r="H329" s="162">
        <v>0</v>
      </c>
      <c r="I329" s="210">
        <f t="shared" ref="I329:I392" si="5">G329</f>
        <v>0</v>
      </c>
      <c r="J329" s="162"/>
      <c r="K329" s="162"/>
      <c r="L329" s="141"/>
      <c r="M329" s="141"/>
      <c r="N329" s="141"/>
      <c r="O329" s="141"/>
      <c r="P329" s="141"/>
      <c r="Q329" s="141"/>
      <c r="R329" s="141"/>
      <c r="S329" s="141"/>
      <c r="T329" s="141" t="s">
        <v>117</v>
      </c>
      <c r="U329" s="141">
        <v>0</v>
      </c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</row>
    <row r="330" spans="1:49" ht="33.75" outlineLevel="1">
      <c r="A330" s="168">
        <v>81</v>
      </c>
      <c r="B330" s="170" t="s">
        <v>400</v>
      </c>
      <c r="C330" s="175" t="s">
        <v>1118</v>
      </c>
      <c r="D330" s="188" t="s">
        <v>114</v>
      </c>
      <c r="E330" s="153">
        <v>1157.53</v>
      </c>
      <c r="F330" s="210"/>
      <c r="G330" s="142">
        <f>ROUND(E330*F330,2)</f>
        <v>0</v>
      </c>
      <c r="H330" s="162" t="s">
        <v>772</v>
      </c>
      <c r="I330" s="210">
        <f t="shared" si="5"/>
        <v>0</v>
      </c>
      <c r="J330" s="162"/>
      <c r="K330" s="162"/>
      <c r="L330" s="141"/>
      <c r="M330" s="141"/>
      <c r="N330" s="141"/>
      <c r="O330" s="141"/>
      <c r="P330" s="141"/>
      <c r="Q330" s="141"/>
      <c r="R330" s="141"/>
      <c r="S330" s="141"/>
      <c r="T330" s="141" t="s">
        <v>374</v>
      </c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</row>
    <row r="331" spans="1:49" outlineLevel="1">
      <c r="A331" s="168"/>
      <c r="B331" s="170"/>
      <c r="C331" s="177" t="s">
        <v>385</v>
      </c>
      <c r="D331" s="190"/>
      <c r="E331" s="183"/>
      <c r="F331" s="210"/>
      <c r="G331" s="142"/>
      <c r="H331" s="162">
        <v>0</v>
      </c>
      <c r="I331" s="210">
        <f t="shared" si="5"/>
        <v>0</v>
      </c>
      <c r="J331" s="162"/>
      <c r="K331" s="162"/>
      <c r="L331" s="141"/>
      <c r="M331" s="141"/>
      <c r="N331" s="141"/>
      <c r="O331" s="141"/>
      <c r="P331" s="141"/>
      <c r="Q331" s="141"/>
      <c r="R331" s="141"/>
      <c r="S331" s="141"/>
      <c r="T331" s="141" t="s">
        <v>117</v>
      </c>
      <c r="U331" s="141">
        <v>0</v>
      </c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</row>
    <row r="332" spans="1:49" outlineLevel="1">
      <c r="A332" s="168"/>
      <c r="B332" s="170"/>
      <c r="C332" s="177" t="s">
        <v>401</v>
      </c>
      <c r="D332" s="190"/>
      <c r="E332" s="183">
        <v>902</v>
      </c>
      <c r="F332" s="210"/>
      <c r="G332" s="142"/>
      <c r="H332" s="162">
        <v>0</v>
      </c>
      <c r="I332" s="210">
        <f t="shared" si="5"/>
        <v>0</v>
      </c>
      <c r="J332" s="162"/>
      <c r="K332" s="162"/>
      <c r="L332" s="141"/>
      <c r="M332" s="141"/>
      <c r="N332" s="141"/>
      <c r="O332" s="141"/>
      <c r="P332" s="141"/>
      <c r="Q332" s="141"/>
      <c r="R332" s="141"/>
      <c r="S332" s="141"/>
      <c r="T332" s="141" t="s">
        <v>117</v>
      </c>
      <c r="U332" s="141">
        <v>0</v>
      </c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</row>
    <row r="333" spans="1:49" outlineLevel="1">
      <c r="A333" s="168"/>
      <c r="B333" s="170"/>
      <c r="C333" s="177" t="s">
        <v>387</v>
      </c>
      <c r="D333" s="190"/>
      <c r="E333" s="183"/>
      <c r="F333" s="210"/>
      <c r="G333" s="142"/>
      <c r="H333" s="162">
        <v>0</v>
      </c>
      <c r="I333" s="210">
        <f t="shared" si="5"/>
        <v>0</v>
      </c>
      <c r="J333" s="162"/>
      <c r="K333" s="162"/>
      <c r="L333" s="141"/>
      <c r="M333" s="141"/>
      <c r="N333" s="141"/>
      <c r="O333" s="141"/>
      <c r="P333" s="141"/>
      <c r="Q333" s="141"/>
      <c r="R333" s="141"/>
      <c r="S333" s="141"/>
      <c r="T333" s="141" t="s">
        <v>117</v>
      </c>
      <c r="U333" s="141">
        <v>0</v>
      </c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</row>
    <row r="334" spans="1:49" outlineLevel="1">
      <c r="A334" s="168"/>
      <c r="B334" s="170"/>
      <c r="C334" s="177" t="s">
        <v>402</v>
      </c>
      <c r="D334" s="190"/>
      <c r="E334" s="183">
        <v>255.53</v>
      </c>
      <c r="F334" s="210"/>
      <c r="G334" s="142"/>
      <c r="H334" s="162">
        <v>0</v>
      </c>
      <c r="I334" s="210">
        <f t="shared" si="5"/>
        <v>0</v>
      </c>
      <c r="J334" s="162"/>
      <c r="K334" s="162"/>
      <c r="L334" s="141"/>
      <c r="M334" s="141"/>
      <c r="N334" s="141"/>
      <c r="O334" s="141"/>
      <c r="P334" s="141"/>
      <c r="Q334" s="141"/>
      <c r="R334" s="141"/>
      <c r="S334" s="141"/>
      <c r="T334" s="141" t="s">
        <v>117</v>
      </c>
      <c r="U334" s="141">
        <v>0</v>
      </c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</row>
    <row r="335" spans="1:49" outlineLevel="1">
      <c r="A335" s="168">
        <v>82</v>
      </c>
      <c r="B335" s="170" t="s">
        <v>403</v>
      </c>
      <c r="C335" s="175" t="s">
        <v>404</v>
      </c>
      <c r="D335" s="188" t="s">
        <v>0</v>
      </c>
      <c r="E335" s="153">
        <v>2.65</v>
      </c>
      <c r="F335" s="210"/>
      <c r="G335" s="142">
        <f>ROUND(E335*F335,2)</f>
        <v>0</v>
      </c>
      <c r="H335" s="162" t="s">
        <v>772</v>
      </c>
      <c r="I335" s="210">
        <f t="shared" si="5"/>
        <v>0</v>
      </c>
      <c r="J335" s="162"/>
      <c r="K335" s="162"/>
      <c r="L335" s="141"/>
      <c r="M335" s="141"/>
      <c r="N335" s="141"/>
      <c r="O335" s="141"/>
      <c r="P335" s="141"/>
      <c r="Q335" s="141"/>
      <c r="R335" s="141"/>
      <c r="S335" s="141"/>
      <c r="T335" s="141" t="s">
        <v>115</v>
      </c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</row>
    <row r="336" spans="1:49">
      <c r="A336" s="169" t="s">
        <v>110</v>
      </c>
      <c r="B336" s="171" t="s">
        <v>74</v>
      </c>
      <c r="C336" s="176" t="s">
        <v>75</v>
      </c>
      <c r="D336" s="189"/>
      <c r="E336" s="154"/>
      <c r="F336" s="211"/>
      <c r="G336" s="143">
        <f>SUMIF(T337:T466,"&lt;&gt;NOR",G337:G466)</f>
        <v>0</v>
      </c>
      <c r="H336" s="163"/>
      <c r="I336" s="211">
        <f t="shared" si="5"/>
        <v>0</v>
      </c>
      <c r="J336" s="163"/>
      <c r="K336" s="163"/>
      <c r="L336" s="141"/>
      <c r="T336" t="s">
        <v>111</v>
      </c>
    </row>
    <row r="337" spans="1:49" ht="22.5" outlineLevel="1">
      <c r="A337" s="168">
        <v>83</v>
      </c>
      <c r="B337" s="170" t="s">
        <v>405</v>
      </c>
      <c r="C337" s="175" t="s">
        <v>406</v>
      </c>
      <c r="D337" s="188" t="s">
        <v>114</v>
      </c>
      <c r="E337" s="153">
        <v>1830</v>
      </c>
      <c r="F337" s="210"/>
      <c r="G337" s="142">
        <f>ROUND(E337*F337,2)</f>
        <v>0</v>
      </c>
      <c r="H337" s="162" t="s">
        <v>770</v>
      </c>
      <c r="I337" s="210">
        <f t="shared" si="5"/>
        <v>0</v>
      </c>
      <c r="J337" s="162"/>
      <c r="K337" s="162"/>
      <c r="L337" s="141"/>
      <c r="M337" s="141"/>
      <c r="N337" s="141"/>
      <c r="O337" s="141"/>
      <c r="P337" s="141"/>
      <c r="Q337" s="141"/>
      <c r="R337" s="141"/>
      <c r="S337" s="141"/>
      <c r="T337" s="141" t="s">
        <v>115</v>
      </c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</row>
    <row r="338" spans="1:49" outlineLevel="1">
      <c r="A338" s="168"/>
      <c r="B338" s="170"/>
      <c r="C338" s="177" t="s">
        <v>164</v>
      </c>
      <c r="D338" s="190"/>
      <c r="E338" s="183"/>
      <c r="F338" s="210"/>
      <c r="G338" s="142"/>
      <c r="H338" s="162">
        <v>0</v>
      </c>
      <c r="I338" s="210">
        <f t="shared" si="5"/>
        <v>0</v>
      </c>
      <c r="J338" s="162"/>
      <c r="K338" s="162"/>
      <c r="L338" s="141"/>
      <c r="M338" s="141"/>
      <c r="N338" s="141"/>
      <c r="O338" s="141"/>
      <c r="P338" s="141"/>
      <c r="Q338" s="141"/>
      <c r="R338" s="141"/>
      <c r="S338" s="141"/>
      <c r="T338" s="141" t="s">
        <v>117</v>
      </c>
      <c r="U338" s="141">
        <v>0</v>
      </c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</row>
    <row r="339" spans="1:49" outlineLevel="1">
      <c r="A339" s="168"/>
      <c r="B339" s="170"/>
      <c r="C339" s="177" t="s">
        <v>187</v>
      </c>
      <c r="D339" s="190"/>
      <c r="E339" s="183">
        <v>995</v>
      </c>
      <c r="F339" s="210"/>
      <c r="G339" s="142"/>
      <c r="H339" s="162">
        <v>0</v>
      </c>
      <c r="I339" s="210">
        <f t="shared" si="5"/>
        <v>0</v>
      </c>
      <c r="J339" s="162"/>
      <c r="K339" s="162"/>
      <c r="L339" s="141"/>
      <c r="M339" s="141"/>
      <c r="N339" s="141"/>
      <c r="O339" s="141"/>
      <c r="P339" s="141"/>
      <c r="Q339" s="141"/>
      <c r="R339" s="141"/>
      <c r="S339" s="141"/>
      <c r="T339" s="141" t="s">
        <v>117</v>
      </c>
      <c r="U339" s="141">
        <v>0</v>
      </c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</row>
    <row r="340" spans="1:49" outlineLevel="1">
      <c r="A340" s="168"/>
      <c r="B340" s="170"/>
      <c r="C340" s="177" t="s">
        <v>188</v>
      </c>
      <c r="D340" s="190"/>
      <c r="E340" s="183">
        <v>390</v>
      </c>
      <c r="F340" s="210"/>
      <c r="G340" s="142"/>
      <c r="H340" s="162">
        <v>0</v>
      </c>
      <c r="I340" s="210">
        <f t="shared" si="5"/>
        <v>0</v>
      </c>
      <c r="J340" s="162"/>
      <c r="K340" s="162"/>
      <c r="L340" s="141"/>
      <c r="M340" s="141"/>
      <c r="N340" s="141"/>
      <c r="O340" s="141"/>
      <c r="P340" s="141"/>
      <c r="Q340" s="141"/>
      <c r="R340" s="141"/>
      <c r="S340" s="141"/>
      <c r="T340" s="141" t="s">
        <v>117</v>
      </c>
      <c r="U340" s="141">
        <v>0</v>
      </c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</row>
    <row r="341" spans="1:49" outlineLevel="1">
      <c r="A341" s="168"/>
      <c r="B341" s="170"/>
      <c r="C341" s="177" t="s">
        <v>189</v>
      </c>
      <c r="D341" s="190"/>
      <c r="E341" s="183">
        <v>210</v>
      </c>
      <c r="F341" s="210"/>
      <c r="G341" s="142"/>
      <c r="H341" s="162">
        <v>0</v>
      </c>
      <c r="I341" s="210">
        <f t="shared" si="5"/>
        <v>0</v>
      </c>
      <c r="J341" s="162"/>
      <c r="K341" s="162"/>
      <c r="L341" s="141"/>
      <c r="M341" s="141"/>
      <c r="N341" s="141"/>
      <c r="O341" s="141"/>
      <c r="P341" s="141"/>
      <c r="Q341" s="141"/>
      <c r="R341" s="141"/>
      <c r="S341" s="141"/>
      <c r="T341" s="141" t="s">
        <v>117</v>
      </c>
      <c r="U341" s="141">
        <v>0</v>
      </c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</row>
    <row r="342" spans="1:49" outlineLevel="1">
      <c r="A342" s="168"/>
      <c r="B342" s="170"/>
      <c r="C342" s="177" t="s">
        <v>190</v>
      </c>
      <c r="D342" s="190"/>
      <c r="E342" s="183">
        <v>65</v>
      </c>
      <c r="F342" s="210"/>
      <c r="G342" s="142"/>
      <c r="H342" s="162">
        <v>0</v>
      </c>
      <c r="I342" s="210">
        <f t="shared" si="5"/>
        <v>0</v>
      </c>
      <c r="J342" s="162"/>
      <c r="K342" s="162"/>
      <c r="L342" s="141"/>
      <c r="M342" s="141"/>
      <c r="N342" s="141"/>
      <c r="O342" s="141"/>
      <c r="P342" s="141"/>
      <c r="Q342" s="141"/>
      <c r="R342" s="141"/>
      <c r="S342" s="141"/>
      <c r="T342" s="141" t="s">
        <v>117</v>
      </c>
      <c r="U342" s="141">
        <v>0</v>
      </c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</row>
    <row r="343" spans="1:49" outlineLevel="1">
      <c r="A343" s="168"/>
      <c r="B343" s="170"/>
      <c r="C343" s="177" t="s">
        <v>165</v>
      </c>
      <c r="D343" s="190"/>
      <c r="E343" s="183">
        <v>170</v>
      </c>
      <c r="F343" s="210"/>
      <c r="G343" s="142"/>
      <c r="H343" s="162">
        <v>0</v>
      </c>
      <c r="I343" s="210">
        <f t="shared" si="5"/>
        <v>0</v>
      </c>
      <c r="J343" s="162"/>
      <c r="K343" s="162"/>
      <c r="L343" s="141"/>
      <c r="M343" s="141"/>
      <c r="N343" s="141"/>
      <c r="O343" s="141"/>
      <c r="P343" s="141"/>
      <c r="Q343" s="141"/>
      <c r="R343" s="141"/>
      <c r="S343" s="141"/>
      <c r="T343" s="141" t="s">
        <v>117</v>
      </c>
      <c r="U343" s="141">
        <v>0</v>
      </c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</row>
    <row r="344" spans="1:49" ht="22.5" outlineLevel="1">
      <c r="A344" s="168">
        <v>84</v>
      </c>
      <c r="B344" s="170" t="s">
        <v>407</v>
      </c>
      <c r="C344" s="175" t="s">
        <v>408</v>
      </c>
      <c r="D344" s="188" t="s">
        <v>114</v>
      </c>
      <c r="E344" s="153">
        <v>1830</v>
      </c>
      <c r="F344" s="210"/>
      <c r="G344" s="142">
        <f>ROUND(E344*F344,2)</f>
        <v>0</v>
      </c>
      <c r="H344" s="162" t="s">
        <v>770</v>
      </c>
      <c r="I344" s="210">
        <f t="shared" si="5"/>
        <v>0</v>
      </c>
      <c r="J344" s="162"/>
      <c r="K344" s="162"/>
      <c r="L344" s="141"/>
      <c r="M344" s="141"/>
      <c r="N344" s="141"/>
      <c r="O344" s="141"/>
      <c r="P344" s="141"/>
      <c r="Q344" s="141"/>
      <c r="R344" s="141"/>
      <c r="S344" s="141"/>
      <c r="T344" s="141" t="s">
        <v>115</v>
      </c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</row>
    <row r="345" spans="1:49" outlineLevel="1">
      <c r="A345" s="168"/>
      <c r="B345" s="170"/>
      <c r="C345" s="177" t="s">
        <v>164</v>
      </c>
      <c r="D345" s="190"/>
      <c r="E345" s="183"/>
      <c r="F345" s="210"/>
      <c r="G345" s="142"/>
      <c r="H345" s="162">
        <v>0</v>
      </c>
      <c r="I345" s="210">
        <f t="shared" si="5"/>
        <v>0</v>
      </c>
      <c r="J345" s="162"/>
      <c r="K345" s="162"/>
      <c r="L345" s="141"/>
      <c r="M345" s="141"/>
      <c r="N345" s="141"/>
      <c r="O345" s="141"/>
      <c r="P345" s="141"/>
      <c r="Q345" s="141"/>
      <c r="R345" s="141"/>
      <c r="S345" s="141"/>
      <c r="T345" s="141" t="s">
        <v>117</v>
      </c>
      <c r="U345" s="141">
        <v>0</v>
      </c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</row>
    <row r="346" spans="1:49" outlineLevel="1">
      <c r="A346" s="168"/>
      <c r="B346" s="170"/>
      <c r="C346" s="177" t="s">
        <v>187</v>
      </c>
      <c r="D346" s="190"/>
      <c r="E346" s="183">
        <v>995</v>
      </c>
      <c r="F346" s="210"/>
      <c r="G346" s="142"/>
      <c r="H346" s="162">
        <v>0</v>
      </c>
      <c r="I346" s="210">
        <f t="shared" si="5"/>
        <v>0</v>
      </c>
      <c r="J346" s="162"/>
      <c r="K346" s="162"/>
      <c r="L346" s="141"/>
      <c r="M346" s="141"/>
      <c r="N346" s="141"/>
      <c r="O346" s="141"/>
      <c r="P346" s="141"/>
      <c r="Q346" s="141"/>
      <c r="R346" s="141"/>
      <c r="S346" s="141"/>
      <c r="T346" s="141" t="s">
        <v>117</v>
      </c>
      <c r="U346" s="141">
        <v>0</v>
      </c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</row>
    <row r="347" spans="1:49" outlineLevel="1">
      <c r="A347" s="168"/>
      <c r="B347" s="170"/>
      <c r="C347" s="177" t="s">
        <v>188</v>
      </c>
      <c r="D347" s="190"/>
      <c r="E347" s="183">
        <v>390</v>
      </c>
      <c r="F347" s="210"/>
      <c r="G347" s="142"/>
      <c r="H347" s="162">
        <v>0</v>
      </c>
      <c r="I347" s="210">
        <f t="shared" si="5"/>
        <v>0</v>
      </c>
      <c r="J347" s="162"/>
      <c r="K347" s="162"/>
      <c r="L347" s="141"/>
      <c r="M347" s="141"/>
      <c r="N347" s="141"/>
      <c r="O347" s="141"/>
      <c r="P347" s="141"/>
      <c r="Q347" s="141"/>
      <c r="R347" s="141"/>
      <c r="S347" s="141"/>
      <c r="T347" s="141" t="s">
        <v>117</v>
      </c>
      <c r="U347" s="141">
        <v>0</v>
      </c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</row>
    <row r="348" spans="1:49" outlineLevel="1">
      <c r="A348" s="168"/>
      <c r="B348" s="170"/>
      <c r="C348" s="177" t="s">
        <v>189</v>
      </c>
      <c r="D348" s="190"/>
      <c r="E348" s="183">
        <v>210</v>
      </c>
      <c r="F348" s="210"/>
      <c r="G348" s="142"/>
      <c r="H348" s="162">
        <v>0</v>
      </c>
      <c r="I348" s="210">
        <f t="shared" si="5"/>
        <v>0</v>
      </c>
      <c r="J348" s="162"/>
      <c r="K348" s="162"/>
      <c r="L348" s="141"/>
      <c r="M348" s="141"/>
      <c r="N348" s="141"/>
      <c r="O348" s="141"/>
      <c r="P348" s="141"/>
      <c r="Q348" s="141"/>
      <c r="R348" s="141"/>
      <c r="S348" s="141"/>
      <c r="T348" s="141" t="s">
        <v>117</v>
      </c>
      <c r="U348" s="141">
        <v>0</v>
      </c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</row>
    <row r="349" spans="1:49" outlineLevel="1">
      <c r="A349" s="168"/>
      <c r="B349" s="170"/>
      <c r="C349" s="177" t="s">
        <v>190</v>
      </c>
      <c r="D349" s="190"/>
      <c r="E349" s="183">
        <v>65</v>
      </c>
      <c r="F349" s="210"/>
      <c r="G349" s="142"/>
      <c r="H349" s="162">
        <v>0</v>
      </c>
      <c r="I349" s="210">
        <f t="shared" si="5"/>
        <v>0</v>
      </c>
      <c r="J349" s="162"/>
      <c r="K349" s="162"/>
      <c r="L349" s="141"/>
      <c r="M349" s="141"/>
      <c r="N349" s="141"/>
      <c r="O349" s="141"/>
      <c r="P349" s="141"/>
      <c r="Q349" s="141"/>
      <c r="R349" s="141"/>
      <c r="S349" s="141"/>
      <c r="T349" s="141" t="s">
        <v>117</v>
      </c>
      <c r="U349" s="141">
        <v>0</v>
      </c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</row>
    <row r="350" spans="1:49" outlineLevel="1">
      <c r="A350" s="168"/>
      <c r="B350" s="170"/>
      <c r="C350" s="177" t="s">
        <v>165</v>
      </c>
      <c r="D350" s="190"/>
      <c r="E350" s="183">
        <v>170</v>
      </c>
      <c r="F350" s="210"/>
      <c r="G350" s="142"/>
      <c r="H350" s="162">
        <v>0</v>
      </c>
      <c r="I350" s="210">
        <f t="shared" si="5"/>
        <v>0</v>
      </c>
      <c r="J350" s="162"/>
      <c r="K350" s="162"/>
      <c r="L350" s="141"/>
      <c r="M350" s="141"/>
      <c r="N350" s="141"/>
      <c r="O350" s="141"/>
      <c r="P350" s="141"/>
      <c r="Q350" s="141"/>
      <c r="R350" s="141"/>
      <c r="S350" s="141"/>
      <c r="T350" s="141" t="s">
        <v>117</v>
      </c>
      <c r="U350" s="141">
        <v>0</v>
      </c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</row>
    <row r="351" spans="1:49" outlineLevel="1">
      <c r="A351" s="168">
        <v>85</v>
      </c>
      <c r="B351" s="170" t="s">
        <v>409</v>
      </c>
      <c r="C351" s="175" t="s">
        <v>410</v>
      </c>
      <c r="D351" s="188" t="s">
        <v>114</v>
      </c>
      <c r="E351" s="153">
        <v>1830</v>
      </c>
      <c r="F351" s="210"/>
      <c r="G351" s="142">
        <f>ROUND(E351*F351,2)</f>
        <v>0</v>
      </c>
      <c r="H351" s="162" t="s">
        <v>772</v>
      </c>
      <c r="I351" s="210">
        <f t="shared" si="5"/>
        <v>0</v>
      </c>
      <c r="J351" s="162"/>
      <c r="K351" s="162"/>
      <c r="L351" s="141"/>
      <c r="M351" s="141"/>
      <c r="N351" s="141"/>
      <c r="O351" s="141"/>
      <c r="P351" s="141"/>
      <c r="Q351" s="141"/>
      <c r="R351" s="141"/>
      <c r="S351" s="141"/>
      <c r="T351" s="141" t="s">
        <v>115</v>
      </c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</row>
    <row r="352" spans="1:49" outlineLevel="1">
      <c r="A352" s="168"/>
      <c r="B352" s="170"/>
      <c r="C352" s="177" t="s">
        <v>164</v>
      </c>
      <c r="D352" s="190"/>
      <c r="E352" s="183"/>
      <c r="F352" s="210"/>
      <c r="G352" s="142"/>
      <c r="H352" s="162">
        <v>0</v>
      </c>
      <c r="I352" s="210">
        <f t="shared" si="5"/>
        <v>0</v>
      </c>
      <c r="J352" s="162"/>
      <c r="K352" s="162"/>
      <c r="L352" s="141"/>
      <c r="M352" s="141"/>
      <c r="N352" s="141"/>
      <c r="O352" s="141"/>
      <c r="P352" s="141"/>
      <c r="Q352" s="141"/>
      <c r="R352" s="141"/>
      <c r="S352" s="141"/>
      <c r="T352" s="141" t="s">
        <v>117</v>
      </c>
      <c r="U352" s="141">
        <v>0</v>
      </c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</row>
    <row r="353" spans="1:49" outlineLevel="1">
      <c r="A353" s="168"/>
      <c r="B353" s="170"/>
      <c r="C353" s="177" t="s">
        <v>187</v>
      </c>
      <c r="D353" s="190"/>
      <c r="E353" s="183">
        <v>995</v>
      </c>
      <c r="F353" s="210"/>
      <c r="G353" s="142"/>
      <c r="H353" s="162">
        <v>0</v>
      </c>
      <c r="I353" s="210">
        <f t="shared" si="5"/>
        <v>0</v>
      </c>
      <c r="J353" s="162"/>
      <c r="K353" s="162"/>
      <c r="L353" s="141"/>
      <c r="M353" s="141"/>
      <c r="N353" s="141"/>
      <c r="O353" s="141"/>
      <c r="P353" s="141"/>
      <c r="Q353" s="141"/>
      <c r="R353" s="141"/>
      <c r="S353" s="141"/>
      <c r="T353" s="141" t="s">
        <v>117</v>
      </c>
      <c r="U353" s="141">
        <v>0</v>
      </c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</row>
    <row r="354" spans="1:49" outlineLevel="1">
      <c r="A354" s="168"/>
      <c r="B354" s="170"/>
      <c r="C354" s="177" t="s">
        <v>188</v>
      </c>
      <c r="D354" s="190"/>
      <c r="E354" s="183">
        <v>390</v>
      </c>
      <c r="F354" s="210"/>
      <c r="G354" s="142"/>
      <c r="H354" s="162">
        <v>0</v>
      </c>
      <c r="I354" s="210">
        <f t="shared" si="5"/>
        <v>0</v>
      </c>
      <c r="J354" s="162"/>
      <c r="K354" s="162"/>
      <c r="L354" s="141"/>
      <c r="M354" s="141"/>
      <c r="N354" s="141"/>
      <c r="O354" s="141"/>
      <c r="P354" s="141"/>
      <c r="Q354" s="141"/>
      <c r="R354" s="141"/>
      <c r="S354" s="141"/>
      <c r="T354" s="141" t="s">
        <v>117</v>
      </c>
      <c r="U354" s="141">
        <v>0</v>
      </c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</row>
    <row r="355" spans="1:49" outlineLevel="1">
      <c r="A355" s="168"/>
      <c r="B355" s="170"/>
      <c r="C355" s="177" t="s">
        <v>189</v>
      </c>
      <c r="D355" s="190"/>
      <c r="E355" s="183">
        <v>210</v>
      </c>
      <c r="F355" s="210"/>
      <c r="G355" s="142"/>
      <c r="H355" s="162">
        <v>0</v>
      </c>
      <c r="I355" s="210">
        <f t="shared" si="5"/>
        <v>0</v>
      </c>
      <c r="J355" s="162"/>
      <c r="K355" s="162"/>
      <c r="L355" s="141"/>
      <c r="M355" s="141"/>
      <c r="N355" s="141"/>
      <c r="O355" s="141"/>
      <c r="P355" s="141"/>
      <c r="Q355" s="141"/>
      <c r="R355" s="141"/>
      <c r="S355" s="141"/>
      <c r="T355" s="141" t="s">
        <v>117</v>
      </c>
      <c r="U355" s="141">
        <v>0</v>
      </c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</row>
    <row r="356" spans="1:49" outlineLevel="1">
      <c r="A356" s="168"/>
      <c r="B356" s="170"/>
      <c r="C356" s="177" t="s">
        <v>190</v>
      </c>
      <c r="D356" s="190"/>
      <c r="E356" s="183">
        <v>65</v>
      </c>
      <c r="F356" s="210"/>
      <c r="G356" s="142"/>
      <c r="H356" s="162">
        <v>0</v>
      </c>
      <c r="I356" s="210">
        <f t="shared" si="5"/>
        <v>0</v>
      </c>
      <c r="J356" s="162"/>
      <c r="K356" s="162"/>
      <c r="L356" s="141"/>
      <c r="M356" s="141"/>
      <c r="N356" s="141"/>
      <c r="O356" s="141"/>
      <c r="P356" s="141"/>
      <c r="Q356" s="141"/>
      <c r="R356" s="141"/>
      <c r="S356" s="141"/>
      <c r="T356" s="141" t="s">
        <v>117</v>
      </c>
      <c r="U356" s="141">
        <v>0</v>
      </c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</row>
    <row r="357" spans="1:49" outlineLevel="1">
      <c r="A357" s="168"/>
      <c r="B357" s="170"/>
      <c r="C357" s="177" t="s">
        <v>165</v>
      </c>
      <c r="D357" s="190"/>
      <c r="E357" s="183">
        <v>170</v>
      </c>
      <c r="F357" s="210"/>
      <c r="G357" s="142"/>
      <c r="H357" s="162">
        <v>0</v>
      </c>
      <c r="I357" s="210">
        <f t="shared" si="5"/>
        <v>0</v>
      </c>
      <c r="J357" s="162"/>
      <c r="K357" s="162"/>
      <c r="L357" s="141"/>
      <c r="M357" s="141"/>
      <c r="N357" s="141"/>
      <c r="O357" s="141"/>
      <c r="P357" s="141"/>
      <c r="Q357" s="141"/>
      <c r="R357" s="141"/>
      <c r="S357" s="141"/>
      <c r="T357" s="141" t="s">
        <v>117</v>
      </c>
      <c r="U357" s="141">
        <v>0</v>
      </c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</row>
    <row r="358" spans="1:49" ht="22.5" outlineLevel="1">
      <c r="A358" s="168">
        <v>86</v>
      </c>
      <c r="B358" s="170" t="s">
        <v>411</v>
      </c>
      <c r="C358" s="175" t="s">
        <v>1119</v>
      </c>
      <c r="D358" s="188" t="s">
        <v>114</v>
      </c>
      <c r="E358" s="153">
        <v>2013</v>
      </c>
      <c r="F358" s="210"/>
      <c r="G358" s="142">
        <f>ROUND(E358*F358,2)</f>
        <v>0</v>
      </c>
      <c r="H358" s="162" t="s">
        <v>772</v>
      </c>
      <c r="I358" s="210">
        <f t="shared" si="5"/>
        <v>0</v>
      </c>
      <c r="J358" s="162"/>
      <c r="K358" s="162"/>
      <c r="L358" s="141"/>
      <c r="M358" s="141"/>
      <c r="N358" s="141"/>
      <c r="O358" s="141"/>
      <c r="P358" s="141"/>
      <c r="Q358" s="141"/>
      <c r="R358" s="141"/>
      <c r="S358" s="141"/>
      <c r="T358" s="141" t="s">
        <v>374</v>
      </c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</row>
    <row r="359" spans="1:49" outlineLevel="1">
      <c r="A359" s="168"/>
      <c r="B359" s="170"/>
      <c r="C359" s="177" t="s">
        <v>164</v>
      </c>
      <c r="D359" s="190"/>
      <c r="E359" s="183"/>
      <c r="F359" s="210"/>
      <c r="G359" s="142"/>
      <c r="H359" s="162">
        <v>0</v>
      </c>
      <c r="I359" s="210">
        <f t="shared" si="5"/>
        <v>0</v>
      </c>
      <c r="J359" s="162"/>
      <c r="K359" s="162"/>
      <c r="L359" s="141"/>
      <c r="M359" s="141"/>
      <c r="N359" s="141"/>
      <c r="O359" s="141"/>
      <c r="P359" s="141"/>
      <c r="Q359" s="141"/>
      <c r="R359" s="141"/>
      <c r="S359" s="141"/>
      <c r="T359" s="141" t="s">
        <v>117</v>
      </c>
      <c r="U359" s="141">
        <v>0</v>
      </c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</row>
    <row r="360" spans="1:49" outlineLevel="1">
      <c r="A360" s="168"/>
      <c r="B360" s="170"/>
      <c r="C360" s="178" t="s">
        <v>317</v>
      </c>
      <c r="D360" s="191"/>
      <c r="E360" s="184"/>
      <c r="F360" s="210"/>
      <c r="G360" s="142"/>
      <c r="H360" s="162">
        <v>0</v>
      </c>
      <c r="I360" s="210">
        <f t="shared" si="5"/>
        <v>0</v>
      </c>
      <c r="J360" s="162"/>
      <c r="K360" s="162"/>
      <c r="L360" s="141"/>
      <c r="M360" s="141"/>
      <c r="N360" s="141"/>
      <c r="O360" s="141"/>
      <c r="P360" s="141"/>
      <c r="Q360" s="141"/>
      <c r="R360" s="141"/>
      <c r="S360" s="141"/>
      <c r="T360" s="141" t="s">
        <v>117</v>
      </c>
      <c r="U360" s="141">
        <v>2</v>
      </c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</row>
    <row r="361" spans="1:49" outlineLevel="1">
      <c r="A361" s="168"/>
      <c r="B361" s="170"/>
      <c r="C361" s="179" t="s">
        <v>375</v>
      </c>
      <c r="D361" s="191"/>
      <c r="E361" s="184">
        <v>995</v>
      </c>
      <c r="F361" s="210"/>
      <c r="G361" s="142"/>
      <c r="H361" s="162">
        <v>0</v>
      </c>
      <c r="I361" s="210">
        <f t="shared" si="5"/>
        <v>0</v>
      </c>
      <c r="J361" s="162"/>
      <c r="K361" s="162"/>
      <c r="L361" s="141"/>
      <c r="M361" s="141"/>
      <c r="N361" s="141"/>
      <c r="O361" s="141"/>
      <c r="P361" s="141"/>
      <c r="Q361" s="141"/>
      <c r="R361" s="141"/>
      <c r="S361" s="141"/>
      <c r="T361" s="141" t="s">
        <v>117</v>
      </c>
      <c r="U361" s="141">
        <v>2</v>
      </c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</row>
    <row r="362" spans="1:49" outlineLevel="1">
      <c r="A362" s="168"/>
      <c r="B362" s="170"/>
      <c r="C362" s="179" t="s">
        <v>376</v>
      </c>
      <c r="D362" s="191"/>
      <c r="E362" s="184">
        <v>390</v>
      </c>
      <c r="F362" s="210"/>
      <c r="G362" s="142"/>
      <c r="H362" s="162">
        <v>0</v>
      </c>
      <c r="I362" s="210">
        <f t="shared" si="5"/>
        <v>0</v>
      </c>
      <c r="J362" s="162"/>
      <c r="K362" s="162"/>
      <c r="L362" s="141"/>
      <c r="M362" s="141"/>
      <c r="N362" s="141"/>
      <c r="O362" s="141"/>
      <c r="P362" s="141"/>
      <c r="Q362" s="141"/>
      <c r="R362" s="141"/>
      <c r="S362" s="141"/>
      <c r="T362" s="141" t="s">
        <v>117</v>
      </c>
      <c r="U362" s="141">
        <v>2</v>
      </c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</row>
    <row r="363" spans="1:49" outlineLevel="1">
      <c r="A363" s="168"/>
      <c r="B363" s="170"/>
      <c r="C363" s="179" t="s">
        <v>377</v>
      </c>
      <c r="D363" s="191"/>
      <c r="E363" s="184">
        <v>210</v>
      </c>
      <c r="F363" s="210"/>
      <c r="G363" s="142"/>
      <c r="H363" s="162">
        <v>0</v>
      </c>
      <c r="I363" s="210">
        <f t="shared" si="5"/>
        <v>0</v>
      </c>
      <c r="J363" s="162"/>
      <c r="K363" s="162"/>
      <c r="L363" s="141"/>
      <c r="M363" s="141"/>
      <c r="N363" s="141"/>
      <c r="O363" s="141"/>
      <c r="P363" s="141"/>
      <c r="Q363" s="141"/>
      <c r="R363" s="141"/>
      <c r="S363" s="141"/>
      <c r="T363" s="141" t="s">
        <v>117</v>
      </c>
      <c r="U363" s="141">
        <v>2</v>
      </c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</row>
    <row r="364" spans="1:49" outlineLevel="1">
      <c r="A364" s="168"/>
      <c r="B364" s="170"/>
      <c r="C364" s="179" t="s">
        <v>378</v>
      </c>
      <c r="D364" s="191"/>
      <c r="E364" s="184">
        <v>65</v>
      </c>
      <c r="F364" s="210"/>
      <c r="G364" s="142"/>
      <c r="H364" s="162">
        <v>0</v>
      </c>
      <c r="I364" s="210">
        <f t="shared" si="5"/>
        <v>0</v>
      </c>
      <c r="J364" s="162"/>
      <c r="K364" s="162"/>
      <c r="L364" s="141"/>
      <c r="M364" s="141"/>
      <c r="N364" s="141"/>
      <c r="O364" s="141"/>
      <c r="P364" s="141"/>
      <c r="Q364" s="141"/>
      <c r="R364" s="141"/>
      <c r="S364" s="141"/>
      <c r="T364" s="141" t="s">
        <v>117</v>
      </c>
      <c r="U364" s="141">
        <v>2</v>
      </c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</row>
    <row r="365" spans="1:49" outlineLevel="1">
      <c r="A365" s="168"/>
      <c r="B365" s="170"/>
      <c r="C365" s="179" t="s">
        <v>379</v>
      </c>
      <c r="D365" s="191"/>
      <c r="E365" s="184">
        <v>170</v>
      </c>
      <c r="F365" s="210"/>
      <c r="G365" s="142"/>
      <c r="H365" s="162">
        <v>0</v>
      </c>
      <c r="I365" s="210">
        <f t="shared" si="5"/>
        <v>0</v>
      </c>
      <c r="J365" s="162"/>
      <c r="K365" s="162"/>
      <c r="L365" s="141"/>
      <c r="M365" s="141"/>
      <c r="N365" s="141"/>
      <c r="O365" s="141"/>
      <c r="P365" s="141"/>
      <c r="Q365" s="141"/>
      <c r="R365" s="141"/>
      <c r="S365" s="141"/>
      <c r="T365" s="141" t="s">
        <v>117</v>
      </c>
      <c r="U365" s="141">
        <v>2</v>
      </c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</row>
    <row r="366" spans="1:49" outlineLevel="1">
      <c r="A366" s="168"/>
      <c r="B366" s="170"/>
      <c r="C366" s="178" t="s">
        <v>322</v>
      </c>
      <c r="D366" s="191"/>
      <c r="E366" s="184"/>
      <c r="F366" s="210"/>
      <c r="G366" s="142"/>
      <c r="H366" s="162">
        <v>0</v>
      </c>
      <c r="I366" s="210">
        <f t="shared" si="5"/>
        <v>0</v>
      </c>
      <c r="J366" s="162"/>
      <c r="K366" s="162"/>
      <c r="L366" s="141"/>
      <c r="M366" s="141"/>
      <c r="N366" s="141"/>
      <c r="O366" s="141"/>
      <c r="P366" s="141"/>
      <c r="Q366" s="141"/>
      <c r="R366" s="141"/>
      <c r="S366" s="141"/>
      <c r="T366" s="141" t="s">
        <v>117</v>
      </c>
      <c r="U366" s="141">
        <v>0</v>
      </c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</row>
    <row r="367" spans="1:49" outlineLevel="1">
      <c r="A367" s="168"/>
      <c r="B367" s="170"/>
      <c r="C367" s="177" t="s">
        <v>412</v>
      </c>
      <c r="D367" s="190"/>
      <c r="E367" s="183">
        <v>2013</v>
      </c>
      <c r="F367" s="210"/>
      <c r="G367" s="142"/>
      <c r="H367" s="162">
        <v>0</v>
      </c>
      <c r="I367" s="210">
        <f t="shared" si="5"/>
        <v>0</v>
      </c>
      <c r="J367" s="162"/>
      <c r="K367" s="162"/>
      <c r="L367" s="141"/>
      <c r="M367" s="141"/>
      <c r="N367" s="141"/>
      <c r="O367" s="141"/>
      <c r="P367" s="141"/>
      <c r="Q367" s="141"/>
      <c r="R367" s="141"/>
      <c r="S367" s="141"/>
      <c r="T367" s="141" t="s">
        <v>117</v>
      </c>
      <c r="U367" s="141">
        <v>0</v>
      </c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</row>
    <row r="368" spans="1:49" outlineLevel="1">
      <c r="A368" s="168">
        <v>87</v>
      </c>
      <c r="B368" s="170" t="s">
        <v>413</v>
      </c>
      <c r="C368" s="175" t="s">
        <v>414</v>
      </c>
      <c r="D368" s="188" t="s">
        <v>127</v>
      </c>
      <c r="E368" s="153">
        <v>30.195</v>
      </c>
      <c r="F368" s="210"/>
      <c r="G368" s="142">
        <f>ROUND(E368*F368,2)</f>
        <v>0</v>
      </c>
      <c r="H368" s="162" t="s">
        <v>772</v>
      </c>
      <c r="I368" s="210">
        <f t="shared" si="5"/>
        <v>0</v>
      </c>
      <c r="J368" s="162"/>
      <c r="K368" s="162"/>
      <c r="L368" s="141"/>
      <c r="M368" s="141"/>
      <c r="N368" s="141"/>
      <c r="O368" s="141"/>
      <c r="P368" s="141"/>
      <c r="Q368" s="141"/>
      <c r="R368" s="141"/>
      <c r="S368" s="141"/>
      <c r="T368" s="141" t="s">
        <v>115</v>
      </c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</row>
    <row r="369" spans="1:49" outlineLevel="1">
      <c r="A369" s="168"/>
      <c r="B369" s="170"/>
      <c r="C369" s="177" t="s">
        <v>164</v>
      </c>
      <c r="D369" s="190"/>
      <c r="E369" s="183"/>
      <c r="F369" s="210"/>
      <c r="G369" s="142"/>
      <c r="H369" s="162">
        <v>0</v>
      </c>
      <c r="I369" s="210">
        <f t="shared" si="5"/>
        <v>0</v>
      </c>
      <c r="J369" s="162"/>
      <c r="K369" s="162"/>
      <c r="L369" s="141"/>
      <c r="M369" s="141"/>
      <c r="N369" s="141"/>
      <c r="O369" s="141"/>
      <c r="P369" s="141"/>
      <c r="Q369" s="141"/>
      <c r="R369" s="141"/>
      <c r="S369" s="141"/>
      <c r="T369" s="141" t="s">
        <v>117</v>
      </c>
      <c r="U369" s="141">
        <v>0</v>
      </c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</row>
    <row r="370" spans="1:49" outlineLevel="1">
      <c r="A370" s="168"/>
      <c r="B370" s="170"/>
      <c r="C370" s="178" t="s">
        <v>317</v>
      </c>
      <c r="D370" s="191"/>
      <c r="E370" s="184"/>
      <c r="F370" s="210"/>
      <c r="G370" s="142"/>
      <c r="H370" s="162">
        <v>0</v>
      </c>
      <c r="I370" s="210">
        <f t="shared" si="5"/>
        <v>0</v>
      </c>
      <c r="J370" s="162"/>
      <c r="K370" s="162"/>
      <c r="L370" s="141"/>
      <c r="M370" s="141"/>
      <c r="N370" s="141"/>
      <c r="O370" s="141"/>
      <c r="P370" s="141"/>
      <c r="Q370" s="141"/>
      <c r="R370" s="141"/>
      <c r="S370" s="141"/>
      <c r="T370" s="141" t="s">
        <v>117</v>
      </c>
      <c r="U370" s="141">
        <v>2</v>
      </c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</row>
    <row r="371" spans="1:49" outlineLevel="1">
      <c r="A371" s="168"/>
      <c r="B371" s="170"/>
      <c r="C371" s="179" t="s">
        <v>375</v>
      </c>
      <c r="D371" s="191"/>
      <c r="E371" s="184">
        <v>995</v>
      </c>
      <c r="F371" s="210"/>
      <c r="G371" s="142"/>
      <c r="H371" s="162">
        <v>0</v>
      </c>
      <c r="I371" s="210">
        <f t="shared" si="5"/>
        <v>0</v>
      </c>
      <c r="J371" s="162"/>
      <c r="K371" s="162"/>
      <c r="L371" s="141"/>
      <c r="M371" s="141"/>
      <c r="N371" s="141"/>
      <c r="O371" s="141"/>
      <c r="P371" s="141"/>
      <c r="Q371" s="141"/>
      <c r="R371" s="141"/>
      <c r="S371" s="141"/>
      <c r="T371" s="141" t="s">
        <v>117</v>
      </c>
      <c r="U371" s="141">
        <v>2</v>
      </c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</row>
    <row r="372" spans="1:49" outlineLevel="1">
      <c r="A372" s="168"/>
      <c r="B372" s="170"/>
      <c r="C372" s="179" t="s">
        <v>376</v>
      </c>
      <c r="D372" s="191"/>
      <c r="E372" s="184">
        <v>390</v>
      </c>
      <c r="F372" s="210"/>
      <c r="G372" s="142"/>
      <c r="H372" s="162">
        <v>0</v>
      </c>
      <c r="I372" s="210">
        <f t="shared" si="5"/>
        <v>0</v>
      </c>
      <c r="J372" s="162"/>
      <c r="K372" s="162"/>
      <c r="L372" s="141"/>
      <c r="M372" s="141"/>
      <c r="N372" s="141"/>
      <c r="O372" s="141"/>
      <c r="P372" s="141"/>
      <c r="Q372" s="141"/>
      <c r="R372" s="141"/>
      <c r="S372" s="141"/>
      <c r="T372" s="141" t="s">
        <v>117</v>
      </c>
      <c r="U372" s="141">
        <v>2</v>
      </c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</row>
    <row r="373" spans="1:49" outlineLevel="1">
      <c r="A373" s="168"/>
      <c r="B373" s="170"/>
      <c r="C373" s="179" t="s">
        <v>377</v>
      </c>
      <c r="D373" s="191"/>
      <c r="E373" s="184">
        <v>210</v>
      </c>
      <c r="F373" s="210"/>
      <c r="G373" s="142"/>
      <c r="H373" s="162">
        <v>0</v>
      </c>
      <c r="I373" s="210">
        <f t="shared" si="5"/>
        <v>0</v>
      </c>
      <c r="J373" s="162"/>
      <c r="K373" s="162"/>
      <c r="L373" s="141"/>
      <c r="M373" s="141"/>
      <c r="N373" s="141"/>
      <c r="O373" s="141"/>
      <c r="P373" s="141"/>
      <c r="Q373" s="141"/>
      <c r="R373" s="141"/>
      <c r="S373" s="141"/>
      <c r="T373" s="141" t="s">
        <v>117</v>
      </c>
      <c r="U373" s="141">
        <v>2</v>
      </c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</row>
    <row r="374" spans="1:49" outlineLevel="1">
      <c r="A374" s="168"/>
      <c r="B374" s="170"/>
      <c r="C374" s="179" t="s">
        <v>378</v>
      </c>
      <c r="D374" s="191"/>
      <c r="E374" s="184">
        <v>65</v>
      </c>
      <c r="F374" s="210"/>
      <c r="G374" s="142"/>
      <c r="H374" s="162">
        <v>0</v>
      </c>
      <c r="I374" s="210">
        <f t="shared" si="5"/>
        <v>0</v>
      </c>
      <c r="J374" s="162"/>
      <c r="K374" s="162"/>
      <c r="L374" s="141"/>
      <c r="M374" s="141"/>
      <c r="N374" s="141"/>
      <c r="O374" s="141"/>
      <c r="P374" s="141"/>
      <c r="Q374" s="141"/>
      <c r="R374" s="141"/>
      <c r="S374" s="141"/>
      <c r="T374" s="141" t="s">
        <v>117</v>
      </c>
      <c r="U374" s="141">
        <v>2</v>
      </c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</row>
    <row r="375" spans="1:49" outlineLevel="1">
      <c r="A375" s="168"/>
      <c r="B375" s="170"/>
      <c r="C375" s="179" t="s">
        <v>379</v>
      </c>
      <c r="D375" s="191"/>
      <c r="E375" s="184">
        <v>170</v>
      </c>
      <c r="F375" s="210"/>
      <c r="G375" s="142"/>
      <c r="H375" s="162">
        <v>0</v>
      </c>
      <c r="I375" s="210">
        <f t="shared" si="5"/>
        <v>0</v>
      </c>
      <c r="J375" s="162"/>
      <c r="K375" s="162"/>
      <c r="L375" s="141"/>
      <c r="M375" s="141"/>
      <c r="N375" s="141"/>
      <c r="O375" s="141"/>
      <c r="P375" s="141"/>
      <c r="Q375" s="141"/>
      <c r="R375" s="141"/>
      <c r="S375" s="141"/>
      <c r="T375" s="141" t="s">
        <v>117</v>
      </c>
      <c r="U375" s="141">
        <v>2</v>
      </c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</row>
    <row r="376" spans="1:49" outlineLevel="1">
      <c r="A376" s="168"/>
      <c r="B376" s="170"/>
      <c r="C376" s="178" t="s">
        <v>322</v>
      </c>
      <c r="D376" s="191"/>
      <c r="E376" s="184"/>
      <c r="F376" s="210"/>
      <c r="G376" s="142"/>
      <c r="H376" s="162">
        <v>0</v>
      </c>
      <c r="I376" s="210">
        <f t="shared" si="5"/>
        <v>0</v>
      </c>
      <c r="J376" s="162"/>
      <c r="K376" s="162"/>
      <c r="L376" s="141"/>
      <c r="M376" s="141"/>
      <c r="N376" s="141"/>
      <c r="O376" s="141"/>
      <c r="P376" s="141"/>
      <c r="Q376" s="141"/>
      <c r="R376" s="141"/>
      <c r="S376" s="141"/>
      <c r="T376" s="141" t="s">
        <v>117</v>
      </c>
      <c r="U376" s="141">
        <v>0</v>
      </c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</row>
    <row r="377" spans="1:49" outlineLevel="1">
      <c r="A377" s="168"/>
      <c r="B377" s="170"/>
      <c r="C377" s="177" t="s">
        <v>415</v>
      </c>
      <c r="D377" s="190"/>
      <c r="E377" s="183">
        <v>30.195</v>
      </c>
      <c r="F377" s="210"/>
      <c r="G377" s="142"/>
      <c r="H377" s="162">
        <v>0</v>
      </c>
      <c r="I377" s="210">
        <f t="shared" si="5"/>
        <v>0</v>
      </c>
      <c r="J377" s="162"/>
      <c r="K377" s="162"/>
      <c r="L377" s="141"/>
      <c r="M377" s="141"/>
      <c r="N377" s="141"/>
      <c r="O377" s="141"/>
      <c r="P377" s="141"/>
      <c r="Q377" s="141"/>
      <c r="R377" s="141"/>
      <c r="S377" s="141"/>
      <c r="T377" s="141" t="s">
        <v>117</v>
      </c>
      <c r="U377" s="141">
        <v>0</v>
      </c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</row>
    <row r="378" spans="1:49" outlineLevel="1">
      <c r="A378" s="168">
        <v>88</v>
      </c>
      <c r="B378" s="170" t="s">
        <v>416</v>
      </c>
      <c r="C378" s="175" t="s">
        <v>417</v>
      </c>
      <c r="D378" s="188" t="s">
        <v>159</v>
      </c>
      <c r="E378" s="153">
        <v>396</v>
      </c>
      <c r="F378" s="210"/>
      <c r="G378" s="142">
        <f>ROUND(E378*F378,2)</f>
        <v>0</v>
      </c>
      <c r="H378" s="162" t="s">
        <v>772</v>
      </c>
      <c r="I378" s="210">
        <f t="shared" si="5"/>
        <v>0</v>
      </c>
      <c r="J378" s="162"/>
      <c r="K378" s="162"/>
      <c r="L378" s="141"/>
      <c r="M378" s="141"/>
      <c r="N378" s="141"/>
      <c r="O378" s="141"/>
      <c r="P378" s="141"/>
      <c r="Q378" s="141"/>
      <c r="R378" s="141"/>
      <c r="S378" s="141"/>
      <c r="T378" s="141" t="s">
        <v>115</v>
      </c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</row>
    <row r="379" spans="1:49" outlineLevel="1">
      <c r="A379" s="168"/>
      <c r="B379" s="170"/>
      <c r="C379" s="177" t="s">
        <v>418</v>
      </c>
      <c r="D379" s="190"/>
      <c r="E379" s="183"/>
      <c r="F379" s="210"/>
      <c r="G379" s="142"/>
      <c r="H379" s="162">
        <v>0</v>
      </c>
      <c r="I379" s="210">
        <f t="shared" si="5"/>
        <v>0</v>
      </c>
      <c r="J379" s="162"/>
      <c r="K379" s="162"/>
      <c r="L379" s="141"/>
      <c r="M379" s="141"/>
      <c r="N379" s="141"/>
      <c r="O379" s="141"/>
      <c r="P379" s="141"/>
      <c r="Q379" s="141"/>
      <c r="R379" s="141"/>
      <c r="S379" s="141"/>
      <c r="T379" s="141" t="s">
        <v>117</v>
      </c>
      <c r="U379" s="141">
        <v>0</v>
      </c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</row>
    <row r="380" spans="1:49" outlineLevel="1">
      <c r="A380" s="168"/>
      <c r="B380" s="170"/>
      <c r="C380" s="177" t="s">
        <v>419</v>
      </c>
      <c r="D380" s="190"/>
      <c r="E380" s="183">
        <v>144</v>
      </c>
      <c r="F380" s="210"/>
      <c r="G380" s="142"/>
      <c r="H380" s="162">
        <v>0</v>
      </c>
      <c r="I380" s="210">
        <f t="shared" si="5"/>
        <v>0</v>
      </c>
      <c r="J380" s="162"/>
      <c r="K380" s="162"/>
      <c r="L380" s="141"/>
      <c r="M380" s="141"/>
      <c r="N380" s="141"/>
      <c r="O380" s="141"/>
      <c r="P380" s="141"/>
      <c r="Q380" s="141"/>
      <c r="R380" s="141"/>
      <c r="S380" s="141"/>
      <c r="T380" s="141" t="s">
        <v>117</v>
      </c>
      <c r="U380" s="141">
        <v>0</v>
      </c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</row>
    <row r="381" spans="1:49" outlineLevel="1">
      <c r="A381" s="168"/>
      <c r="B381" s="170"/>
      <c r="C381" s="177" t="s">
        <v>420</v>
      </c>
      <c r="D381" s="190"/>
      <c r="E381" s="183">
        <v>252</v>
      </c>
      <c r="F381" s="210"/>
      <c r="G381" s="142"/>
      <c r="H381" s="162">
        <v>0</v>
      </c>
      <c r="I381" s="210">
        <f t="shared" si="5"/>
        <v>0</v>
      </c>
      <c r="J381" s="162"/>
      <c r="K381" s="162"/>
      <c r="L381" s="141"/>
      <c r="M381" s="141"/>
      <c r="N381" s="141"/>
      <c r="O381" s="141"/>
      <c r="P381" s="141"/>
      <c r="Q381" s="141"/>
      <c r="R381" s="141"/>
      <c r="S381" s="141"/>
      <c r="T381" s="141" t="s">
        <v>117</v>
      </c>
      <c r="U381" s="141">
        <v>0</v>
      </c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</row>
    <row r="382" spans="1:49" outlineLevel="1">
      <c r="A382" s="168">
        <v>89</v>
      </c>
      <c r="B382" s="170" t="s">
        <v>421</v>
      </c>
      <c r="C382" s="175" t="s">
        <v>422</v>
      </c>
      <c r="D382" s="188" t="s">
        <v>159</v>
      </c>
      <c r="E382" s="153">
        <v>3080</v>
      </c>
      <c r="F382" s="210"/>
      <c r="G382" s="142">
        <f>ROUND(E382*F382,2)</f>
        <v>0</v>
      </c>
      <c r="H382" s="162" t="s">
        <v>772</v>
      </c>
      <c r="I382" s="210">
        <f t="shared" si="5"/>
        <v>0</v>
      </c>
      <c r="J382" s="162"/>
      <c r="K382" s="162"/>
      <c r="L382" s="141"/>
      <c r="M382" s="141"/>
      <c r="N382" s="141"/>
      <c r="O382" s="141"/>
      <c r="P382" s="141"/>
      <c r="Q382" s="141"/>
      <c r="R382" s="141"/>
      <c r="S382" s="141"/>
      <c r="T382" s="141" t="s">
        <v>115</v>
      </c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</row>
    <row r="383" spans="1:49" outlineLevel="1">
      <c r="A383" s="168"/>
      <c r="B383" s="170"/>
      <c r="C383" s="177" t="s">
        <v>423</v>
      </c>
      <c r="D383" s="190"/>
      <c r="E383" s="183">
        <v>3080</v>
      </c>
      <c r="F383" s="210"/>
      <c r="G383" s="142"/>
      <c r="H383" s="162">
        <v>0</v>
      </c>
      <c r="I383" s="210">
        <f t="shared" si="5"/>
        <v>0</v>
      </c>
      <c r="J383" s="162"/>
      <c r="K383" s="162"/>
      <c r="L383" s="141"/>
      <c r="M383" s="141"/>
      <c r="N383" s="141"/>
      <c r="O383" s="141"/>
      <c r="P383" s="141"/>
      <c r="Q383" s="141"/>
      <c r="R383" s="141"/>
      <c r="S383" s="141"/>
      <c r="T383" s="141" t="s">
        <v>117</v>
      </c>
      <c r="U383" s="141">
        <v>0</v>
      </c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</row>
    <row r="384" spans="1:49" outlineLevel="1">
      <c r="A384" s="168">
        <v>90</v>
      </c>
      <c r="B384" s="170" t="s">
        <v>424</v>
      </c>
      <c r="C384" s="175" t="s">
        <v>425</v>
      </c>
      <c r="D384" s="188" t="s">
        <v>127</v>
      </c>
      <c r="E384" s="153">
        <v>130.45823999999999</v>
      </c>
      <c r="F384" s="210"/>
      <c r="G384" s="142">
        <f>ROUND(E384*F384,2)</f>
        <v>0</v>
      </c>
      <c r="H384" s="162" t="s">
        <v>772</v>
      </c>
      <c r="I384" s="210">
        <f t="shared" si="5"/>
        <v>0</v>
      </c>
      <c r="J384" s="162"/>
      <c r="K384" s="162"/>
      <c r="L384" s="141"/>
      <c r="M384" s="141"/>
      <c r="N384" s="141"/>
      <c r="O384" s="141"/>
      <c r="P384" s="141"/>
      <c r="Q384" s="141"/>
      <c r="R384" s="141"/>
      <c r="S384" s="141"/>
      <c r="T384" s="141" t="s">
        <v>374</v>
      </c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</row>
    <row r="385" spans="1:49" outlineLevel="1">
      <c r="A385" s="168"/>
      <c r="B385" s="170"/>
      <c r="C385" s="177" t="s">
        <v>418</v>
      </c>
      <c r="D385" s="190"/>
      <c r="E385" s="183"/>
      <c r="F385" s="210"/>
      <c r="G385" s="142"/>
      <c r="H385" s="162">
        <v>0</v>
      </c>
      <c r="I385" s="210">
        <f t="shared" si="5"/>
        <v>0</v>
      </c>
      <c r="J385" s="162"/>
      <c r="K385" s="162"/>
      <c r="L385" s="141"/>
      <c r="M385" s="141"/>
      <c r="N385" s="141"/>
      <c r="O385" s="141"/>
      <c r="P385" s="141"/>
      <c r="Q385" s="141"/>
      <c r="R385" s="141"/>
      <c r="S385" s="141"/>
      <c r="T385" s="141" t="s">
        <v>117</v>
      </c>
      <c r="U385" s="141">
        <v>0</v>
      </c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</row>
    <row r="386" spans="1:49" outlineLevel="1">
      <c r="A386" s="168"/>
      <c r="B386" s="170"/>
      <c r="C386" s="178" t="s">
        <v>317</v>
      </c>
      <c r="D386" s="191"/>
      <c r="E386" s="184"/>
      <c r="F386" s="210"/>
      <c r="G386" s="142"/>
      <c r="H386" s="162">
        <v>0</v>
      </c>
      <c r="I386" s="210">
        <f t="shared" si="5"/>
        <v>0</v>
      </c>
      <c r="J386" s="162"/>
      <c r="K386" s="162"/>
      <c r="L386" s="141"/>
      <c r="M386" s="141"/>
      <c r="N386" s="141"/>
      <c r="O386" s="141"/>
      <c r="P386" s="141"/>
      <c r="Q386" s="141"/>
      <c r="R386" s="141"/>
      <c r="S386" s="141"/>
      <c r="T386" s="141" t="s">
        <v>117</v>
      </c>
      <c r="U386" s="141">
        <v>2</v>
      </c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</row>
    <row r="387" spans="1:49" outlineLevel="1">
      <c r="A387" s="168"/>
      <c r="B387" s="170"/>
      <c r="C387" s="179" t="s">
        <v>426</v>
      </c>
      <c r="D387" s="191"/>
      <c r="E387" s="184">
        <v>2.0735999999999999</v>
      </c>
      <c r="F387" s="210"/>
      <c r="G387" s="142"/>
      <c r="H387" s="162">
        <v>0</v>
      </c>
      <c r="I387" s="210">
        <f t="shared" si="5"/>
        <v>0</v>
      </c>
      <c r="J387" s="162"/>
      <c r="K387" s="162"/>
      <c r="L387" s="141"/>
      <c r="M387" s="141"/>
      <c r="N387" s="141"/>
      <c r="O387" s="141"/>
      <c r="P387" s="141"/>
      <c r="Q387" s="141"/>
      <c r="R387" s="141"/>
      <c r="S387" s="141"/>
      <c r="T387" s="141" t="s">
        <v>117</v>
      </c>
      <c r="U387" s="141">
        <v>2</v>
      </c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</row>
    <row r="388" spans="1:49" outlineLevel="1">
      <c r="A388" s="168"/>
      <c r="B388" s="170"/>
      <c r="C388" s="179" t="s">
        <v>427</v>
      </c>
      <c r="D388" s="191"/>
      <c r="E388" s="184">
        <v>5.6448</v>
      </c>
      <c r="F388" s="210"/>
      <c r="G388" s="142"/>
      <c r="H388" s="162">
        <v>0</v>
      </c>
      <c r="I388" s="210">
        <f t="shared" si="5"/>
        <v>0</v>
      </c>
      <c r="J388" s="162"/>
      <c r="K388" s="162"/>
      <c r="L388" s="141"/>
      <c r="M388" s="141"/>
      <c r="N388" s="141"/>
      <c r="O388" s="141"/>
      <c r="P388" s="141"/>
      <c r="Q388" s="141"/>
      <c r="R388" s="141"/>
      <c r="S388" s="141"/>
      <c r="T388" s="141" t="s">
        <v>117</v>
      </c>
      <c r="U388" s="141">
        <v>2</v>
      </c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</row>
    <row r="389" spans="1:49" outlineLevel="1">
      <c r="A389" s="168"/>
      <c r="B389" s="170"/>
      <c r="C389" s="179" t="s">
        <v>428</v>
      </c>
      <c r="D389" s="191"/>
      <c r="E389" s="184"/>
      <c r="F389" s="210"/>
      <c r="G389" s="142"/>
      <c r="H389" s="162">
        <v>0</v>
      </c>
      <c r="I389" s="210">
        <f t="shared" si="5"/>
        <v>0</v>
      </c>
      <c r="J389" s="162"/>
      <c r="K389" s="162"/>
      <c r="L389" s="141"/>
      <c r="M389" s="141"/>
      <c r="N389" s="141"/>
      <c r="O389" s="141"/>
      <c r="P389" s="141"/>
      <c r="Q389" s="141"/>
      <c r="R389" s="141"/>
      <c r="S389" s="141"/>
      <c r="T389" s="141" t="s">
        <v>117</v>
      </c>
      <c r="U389" s="141">
        <v>2</v>
      </c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</row>
    <row r="390" spans="1:49" outlineLevel="1">
      <c r="A390" s="168"/>
      <c r="B390" s="170"/>
      <c r="C390" s="179" t="s">
        <v>429</v>
      </c>
      <c r="D390" s="191"/>
      <c r="E390" s="184">
        <v>110.88</v>
      </c>
      <c r="F390" s="210"/>
      <c r="G390" s="142"/>
      <c r="H390" s="162">
        <v>0</v>
      </c>
      <c r="I390" s="210">
        <f t="shared" si="5"/>
        <v>0</v>
      </c>
      <c r="J390" s="162"/>
      <c r="K390" s="162"/>
      <c r="L390" s="141"/>
      <c r="M390" s="141"/>
      <c r="N390" s="141"/>
      <c r="O390" s="141"/>
      <c r="P390" s="141"/>
      <c r="Q390" s="141"/>
      <c r="R390" s="141"/>
      <c r="S390" s="141"/>
      <c r="T390" s="141" t="s">
        <v>117</v>
      </c>
      <c r="U390" s="141">
        <v>2</v>
      </c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</row>
    <row r="391" spans="1:49" outlineLevel="1">
      <c r="A391" s="168"/>
      <c r="B391" s="170"/>
      <c r="C391" s="178" t="s">
        <v>322</v>
      </c>
      <c r="D391" s="191"/>
      <c r="E391" s="184"/>
      <c r="F391" s="210"/>
      <c r="G391" s="142"/>
      <c r="H391" s="162">
        <v>0</v>
      </c>
      <c r="I391" s="210">
        <f t="shared" si="5"/>
        <v>0</v>
      </c>
      <c r="J391" s="162"/>
      <c r="K391" s="162"/>
      <c r="L391" s="141"/>
      <c r="M391" s="141"/>
      <c r="N391" s="141"/>
      <c r="O391" s="141"/>
      <c r="P391" s="141"/>
      <c r="Q391" s="141"/>
      <c r="R391" s="141"/>
      <c r="S391" s="141"/>
      <c r="T391" s="141" t="s">
        <v>117</v>
      </c>
      <c r="U391" s="141">
        <v>0</v>
      </c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</row>
    <row r="392" spans="1:49" outlineLevel="1">
      <c r="A392" s="168"/>
      <c r="B392" s="170"/>
      <c r="C392" s="177" t="s">
        <v>430</v>
      </c>
      <c r="D392" s="190"/>
      <c r="E392" s="183">
        <v>130.45823999999999</v>
      </c>
      <c r="F392" s="210"/>
      <c r="G392" s="142"/>
      <c r="H392" s="162">
        <v>0</v>
      </c>
      <c r="I392" s="210">
        <f t="shared" si="5"/>
        <v>0</v>
      </c>
      <c r="J392" s="162"/>
      <c r="K392" s="162"/>
      <c r="L392" s="141"/>
      <c r="M392" s="141"/>
      <c r="N392" s="141"/>
      <c r="O392" s="141"/>
      <c r="P392" s="141"/>
      <c r="Q392" s="141"/>
      <c r="R392" s="141"/>
      <c r="S392" s="141"/>
      <c r="T392" s="141" t="s">
        <v>117</v>
      </c>
      <c r="U392" s="141">
        <v>0</v>
      </c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</row>
    <row r="393" spans="1:49" outlineLevel="1">
      <c r="A393" s="168">
        <v>91</v>
      </c>
      <c r="B393" s="170" t="s">
        <v>431</v>
      </c>
      <c r="C393" s="175" t="s">
        <v>432</v>
      </c>
      <c r="D393" s="188" t="s">
        <v>114</v>
      </c>
      <c r="E393" s="153">
        <v>504</v>
      </c>
      <c r="F393" s="210"/>
      <c r="G393" s="142">
        <f>ROUND(E393*F393,2)</f>
        <v>0</v>
      </c>
      <c r="H393" s="162" t="s">
        <v>772</v>
      </c>
      <c r="I393" s="210">
        <f t="shared" ref="I393:I456" si="6">G393</f>
        <v>0</v>
      </c>
      <c r="J393" s="162"/>
      <c r="K393" s="162"/>
      <c r="L393" s="141"/>
      <c r="M393" s="141"/>
      <c r="N393" s="141"/>
      <c r="O393" s="141"/>
      <c r="P393" s="141"/>
      <c r="Q393" s="141"/>
      <c r="R393" s="141"/>
      <c r="S393" s="141"/>
      <c r="T393" s="141" t="s">
        <v>115</v>
      </c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</row>
    <row r="394" spans="1:49" outlineLevel="1">
      <c r="A394" s="168"/>
      <c r="B394" s="170"/>
      <c r="C394" s="177" t="s">
        <v>385</v>
      </c>
      <c r="D394" s="190"/>
      <c r="E394" s="183"/>
      <c r="F394" s="210"/>
      <c r="G394" s="142"/>
      <c r="H394" s="162">
        <v>0</v>
      </c>
      <c r="I394" s="210">
        <f t="shared" si="6"/>
        <v>0</v>
      </c>
      <c r="J394" s="162"/>
      <c r="K394" s="162"/>
      <c r="L394" s="141"/>
      <c r="M394" s="141"/>
      <c r="N394" s="141"/>
      <c r="O394" s="141"/>
      <c r="P394" s="141"/>
      <c r="Q394" s="141"/>
      <c r="R394" s="141"/>
      <c r="S394" s="141"/>
      <c r="T394" s="141" t="s">
        <v>117</v>
      </c>
      <c r="U394" s="141">
        <v>0</v>
      </c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</row>
    <row r="395" spans="1:49" outlineLevel="1">
      <c r="A395" s="168"/>
      <c r="B395" s="170"/>
      <c r="C395" s="177" t="s">
        <v>433</v>
      </c>
      <c r="D395" s="190"/>
      <c r="E395" s="183">
        <v>59</v>
      </c>
      <c r="F395" s="210"/>
      <c r="G395" s="142"/>
      <c r="H395" s="162">
        <v>0</v>
      </c>
      <c r="I395" s="210">
        <f t="shared" si="6"/>
        <v>0</v>
      </c>
      <c r="J395" s="162"/>
      <c r="K395" s="162"/>
      <c r="L395" s="141"/>
      <c r="M395" s="141"/>
      <c r="N395" s="141"/>
      <c r="O395" s="141"/>
      <c r="P395" s="141"/>
      <c r="Q395" s="141"/>
      <c r="R395" s="141"/>
      <c r="S395" s="141"/>
      <c r="T395" s="141" t="s">
        <v>117</v>
      </c>
      <c r="U395" s="141">
        <v>0</v>
      </c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</row>
    <row r="396" spans="1:49" outlineLevel="1">
      <c r="A396" s="168"/>
      <c r="B396" s="170"/>
      <c r="C396" s="177" t="s">
        <v>434</v>
      </c>
      <c r="D396" s="190"/>
      <c r="E396" s="183">
        <v>10.3</v>
      </c>
      <c r="F396" s="210"/>
      <c r="G396" s="142"/>
      <c r="H396" s="162">
        <v>0</v>
      </c>
      <c r="I396" s="210">
        <f t="shared" si="6"/>
        <v>0</v>
      </c>
      <c r="J396" s="162"/>
      <c r="K396" s="162"/>
      <c r="L396" s="141"/>
      <c r="M396" s="141"/>
      <c r="N396" s="141"/>
      <c r="O396" s="141"/>
      <c r="P396" s="141"/>
      <c r="Q396" s="141"/>
      <c r="R396" s="141"/>
      <c r="S396" s="141"/>
      <c r="T396" s="141" t="s">
        <v>117</v>
      </c>
      <c r="U396" s="141">
        <v>0</v>
      </c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</row>
    <row r="397" spans="1:49" outlineLevel="1">
      <c r="A397" s="168"/>
      <c r="B397" s="170"/>
      <c r="C397" s="177" t="s">
        <v>387</v>
      </c>
      <c r="D397" s="190"/>
      <c r="E397" s="183"/>
      <c r="F397" s="210"/>
      <c r="G397" s="142"/>
      <c r="H397" s="162">
        <v>0</v>
      </c>
      <c r="I397" s="210">
        <f t="shared" si="6"/>
        <v>0</v>
      </c>
      <c r="J397" s="162"/>
      <c r="K397" s="162"/>
      <c r="L397" s="141"/>
      <c r="M397" s="141"/>
      <c r="N397" s="141"/>
      <c r="O397" s="141"/>
      <c r="P397" s="141"/>
      <c r="Q397" s="141"/>
      <c r="R397" s="141"/>
      <c r="S397" s="141"/>
      <c r="T397" s="141" t="s">
        <v>117</v>
      </c>
      <c r="U397" s="141">
        <v>0</v>
      </c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</row>
    <row r="398" spans="1:49" outlineLevel="1">
      <c r="A398" s="168"/>
      <c r="B398" s="170"/>
      <c r="C398" s="177" t="s">
        <v>435</v>
      </c>
      <c r="D398" s="190"/>
      <c r="E398" s="183">
        <v>64.400000000000006</v>
      </c>
      <c r="F398" s="210"/>
      <c r="G398" s="142"/>
      <c r="H398" s="162">
        <v>0</v>
      </c>
      <c r="I398" s="210">
        <f t="shared" si="6"/>
        <v>0</v>
      </c>
      <c r="J398" s="162"/>
      <c r="K398" s="162"/>
      <c r="L398" s="141"/>
      <c r="M398" s="141"/>
      <c r="N398" s="141"/>
      <c r="O398" s="141"/>
      <c r="P398" s="141"/>
      <c r="Q398" s="141"/>
      <c r="R398" s="141"/>
      <c r="S398" s="141"/>
      <c r="T398" s="141" t="s">
        <v>117</v>
      </c>
      <c r="U398" s="141">
        <v>0</v>
      </c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</row>
    <row r="399" spans="1:49" outlineLevel="1">
      <c r="A399" s="168"/>
      <c r="B399" s="170"/>
      <c r="C399" s="177" t="s">
        <v>436</v>
      </c>
      <c r="D399" s="190"/>
      <c r="E399" s="183">
        <v>328.8</v>
      </c>
      <c r="F399" s="210"/>
      <c r="G399" s="142"/>
      <c r="H399" s="162">
        <v>0</v>
      </c>
      <c r="I399" s="210">
        <f t="shared" si="6"/>
        <v>0</v>
      </c>
      <c r="J399" s="162"/>
      <c r="K399" s="162"/>
      <c r="L399" s="141"/>
      <c r="M399" s="141"/>
      <c r="N399" s="141"/>
      <c r="O399" s="141"/>
      <c r="P399" s="141"/>
      <c r="Q399" s="141"/>
      <c r="R399" s="141"/>
      <c r="S399" s="141"/>
      <c r="T399" s="141" t="s">
        <v>117</v>
      </c>
      <c r="U399" s="141">
        <v>0</v>
      </c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</row>
    <row r="400" spans="1:49" outlineLevel="1">
      <c r="A400" s="168"/>
      <c r="B400" s="170"/>
      <c r="C400" s="177" t="s">
        <v>437</v>
      </c>
      <c r="D400" s="190"/>
      <c r="E400" s="183">
        <v>41.5</v>
      </c>
      <c r="F400" s="210"/>
      <c r="G400" s="142"/>
      <c r="H400" s="162">
        <v>0</v>
      </c>
      <c r="I400" s="210">
        <f t="shared" si="6"/>
        <v>0</v>
      </c>
      <c r="J400" s="162"/>
      <c r="K400" s="162"/>
      <c r="L400" s="141"/>
      <c r="M400" s="141"/>
      <c r="N400" s="141"/>
      <c r="O400" s="141"/>
      <c r="P400" s="141"/>
      <c r="Q400" s="141"/>
      <c r="R400" s="141"/>
      <c r="S400" s="141"/>
      <c r="T400" s="141" t="s">
        <v>117</v>
      </c>
      <c r="U400" s="141">
        <v>0</v>
      </c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</row>
    <row r="401" spans="1:49" outlineLevel="1">
      <c r="A401" s="168">
        <v>92</v>
      </c>
      <c r="B401" s="170" t="s">
        <v>438</v>
      </c>
      <c r="C401" s="175" t="s">
        <v>439</v>
      </c>
      <c r="D401" s="188" t="s">
        <v>114</v>
      </c>
      <c r="E401" s="153">
        <v>2406</v>
      </c>
      <c r="F401" s="210"/>
      <c r="G401" s="142">
        <f>ROUND(E401*F401,2)</f>
        <v>0</v>
      </c>
      <c r="H401" s="162" t="s">
        <v>770</v>
      </c>
      <c r="I401" s="210">
        <f t="shared" si="6"/>
        <v>0</v>
      </c>
      <c r="J401" s="162"/>
      <c r="K401" s="162"/>
      <c r="L401" s="141"/>
      <c r="M401" s="141"/>
      <c r="N401" s="141"/>
      <c r="O401" s="141"/>
      <c r="P401" s="141"/>
      <c r="Q401" s="141"/>
      <c r="R401" s="141"/>
      <c r="S401" s="141"/>
      <c r="T401" s="141" t="s">
        <v>115</v>
      </c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</row>
    <row r="402" spans="1:49" outlineLevel="1">
      <c r="A402" s="168"/>
      <c r="B402" s="170"/>
      <c r="C402" s="177" t="s">
        <v>385</v>
      </c>
      <c r="D402" s="190"/>
      <c r="E402" s="183"/>
      <c r="F402" s="210"/>
      <c r="G402" s="142"/>
      <c r="H402" s="162">
        <v>0</v>
      </c>
      <c r="I402" s="210">
        <f t="shared" si="6"/>
        <v>0</v>
      </c>
      <c r="J402" s="162"/>
      <c r="K402" s="162"/>
      <c r="L402" s="141"/>
      <c r="M402" s="141"/>
      <c r="N402" s="141"/>
      <c r="O402" s="141"/>
      <c r="P402" s="141"/>
      <c r="Q402" s="141"/>
      <c r="R402" s="141"/>
      <c r="S402" s="141"/>
      <c r="T402" s="141" t="s">
        <v>117</v>
      </c>
      <c r="U402" s="141">
        <v>0</v>
      </c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</row>
    <row r="403" spans="1:49" outlineLevel="1">
      <c r="A403" s="168"/>
      <c r="B403" s="170"/>
      <c r="C403" s="177" t="s">
        <v>386</v>
      </c>
      <c r="D403" s="190"/>
      <c r="E403" s="183">
        <v>820</v>
      </c>
      <c r="F403" s="210"/>
      <c r="G403" s="142"/>
      <c r="H403" s="162">
        <v>0</v>
      </c>
      <c r="I403" s="210">
        <f t="shared" si="6"/>
        <v>0</v>
      </c>
      <c r="J403" s="162"/>
      <c r="K403" s="162"/>
      <c r="L403" s="141"/>
      <c r="M403" s="141"/>
      <c r="N403" s="141"/>
      <c r="O403" s="141"/>
      <c r="P403" s="141"/>
      <c r="Q403" s="141"/>
      <c r="R403" s="141"/>
      <c r="S403" s="141"/>
      <c r="T403" s="141" t="s">
        <v>117</v>
      </c>
      <c r="U403" s="141">
        <v>0</v>
      </c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</row>
    <row r="404" spans="1:49" outlineLevel="1">
      <c r="A404" s="168"/>
      <c r="B404" s="170"/>
      <c r="C404" s="177" t="s">
        <v>440</v>
      </c>
      <c r="D404" s="190"/>
      <c r="E404" s="183">
        <v>1586</v>
      </c>
      <c r="F404" s="210"/>
      <c r="G404" s="142"/>
      <c r="H404" s="162">
        <v>0</v>
      </c>
      <c r="I404" s="210">
        <f t="shared" si="6"/>
        <v>0</v>
      </c>
      <c r="J404" s="162"/>
      <c r="K404" s="162"/>
      <c r="L404" s="141"/>
      <c r="M404" s="141"/>
      <c r="N404" s="141"/>
      <c r="O404" s="141"/>
      <c r="P404" s="141"/>
      <c r="Q404" s="141"/>
      <c r="R404" s="141"/>
      <c r="S404" s="141"/>
      <c r="T404" s="141" t="s">
        <v>117</v>
      </c>
      <c r="U404" s="141">
        <v>0</v>
      </c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</row>
    <row r="405" spans="1:49" ht="22.5" outlineLevel="1">
      <c r="A405" s="168">
        <v>93</v>
      </c>
      <c r="B405" s="170" t="s">
        <v>441</v>
      </c>
      <c r="C405" s="175" t="s">
        <v>442</v>
      </c>
      <c r="D405" s="188" t="s">
        <v>114</v>
      </c>
      <c r="E405" s="153">
        <v>2506.5</v>
      </c>
      <c r="F405" s="210"/>
      <c r="G405" s="142">
        <f>ROUND(E405*F405,2)</f>
        <v>0</v>
      </c>
      <c r="H405" s="162" t="s">
        <v>772</v>
      </c>
      <c r="I405" s="210">
        <f t="shared" si="6"/>
        <v>0</v>
      </c>
      <c r="J405" s="162"/>
      <c r="K405" s="162"/>
      <c r="L405" s="141"/>
      <c r="M405" s="141"/>
      <c r="N405" s="141"/>
      <c r="O405" s="141"/>
      <c r="P405" s="141"/>
      <c r="Q405" s="141"/>
      <c r="R405" s="141"/>
      <c r="S405" s="141"/>
      <c r="T405" s="141" t="s">
        <v>115</v>
      </c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</row>
    <row r="406" spans="1:49" outlineLevel="1">
      <c r="A406" s="168"/>
      <c r="B406" s="170"/>
      <c r="C406" s="177" t="s">
        <v>385</v>
      </c>
      <c r="D406" s="190"/>
      <c r="E406" s="183"/>
      <c r="F406" s="210"/>
      <c r="G406" s="142"/>
      <c r="H406" s="162">
        <v>0</v>
      </c>
      <c r="I406" s="210">
        <f t="shared" si="6"/>
        <v>0</v>
      </c>
      <c r="J406" s="162"/>
      <c r="K406" s="162"/>
      <c r="L406" s="141"/>
      <c r="M406" s="141"/>
      <c r="N406" s="141"/>
      <c r="O406" s="141"/>
      <c r="P406" s="141"/>
      <c r="Q406" s="141"/>
      <c r="R406" s="141"/>
      <c r="S406" s="141"/>
      <c r="T406" s="141" t="s">
        <v>117</v>
      </c>
      <c r="U406" s="141">
        <v>0</v>
      </c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</row>
    <row r="407" spans="1:49" outlineLevel="1">
      <c r="A407" s="168"/>
      <c r="B407" s="170"/>
      <c r="C407" s="177" t="s">
        <v>386</v>
      </c>
      <c r="D407" s="190"/>
      <c r="E407" s="183">
        <v>820</v>
      </c>
      <c r="F407" s="210"/>
      <c r="G407" s="142"/>
      <c r="H407" s="162">
        <v>0</v>
      </c>
      <c r="I407" s="210">
        <f t="shared" si="6"/>
        <v>0</v>
      </c>
      <c r="J407" s="162"/>
      <c r="K407" s="162"/>
      <c r="L407" s="141"/>
      <c r="M407" s="141"/>
      <c r="N407" s="141"/>
      <c r="O407" s="141"/>
      <c r="P407" s="141"/>
      <c r="Q407" s="141"/>
      <c r="R407" s="141"/>
      <c r="S407" s="141"/>
      <c r="T407" s="141" t="s">
        <v>117</v>
      </c>
      <c r="U407" s="141">
        <v>0</v>
      </c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</row>
    <row r="408" spans="1:49" outlineLevel="1">
      <c r="A408" s="168"/>
      <c r="B408" s="170"/>
      <c r="C408" s="177" t="s">
        <v>440</v>
      </c>
      <c r="D408" s="190"/>
      <c r="E408" s="183">
        <v>1586</v>
      </c>
      <c r="F408" s="210"/>
      <c r="G408" s="142"/>
      <c r="H408" s="162">
        <v>0</v>
      </c>
      <c r="I408" s="210">
        <f t="shared" si="6"/>
        <v>0</v>
      </c>
      <c r="J408" s="162"/>
      <c r="K408" s="162"/>
      <c r="L408" s="141"/>
      <c r="M408" s="141"/>
      <c r="N408" s="141"/>
      <c r="O408" s="141"/>
      <c r="P408" s="141"/>
      <c r="Q408" s="141"/>
      <c r="R408" s="141"/>
      <c r="S408" s="141"/>
      <c r="T408" s="141" t="s">
        <v>117</v>
      </c>
      <c r="U408" s="141">
        <v>0</v>
      </c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</row>
    <row r="409" spans="1:49" outlineLevel="1">
      <c r="A409" s="168"/>
      <c r="B409" s="170"/>
      <c r="C409" s="177" t="s">
        <v>433</v>
      </c>
      <c r="D409" s="190"/>
      <c r="E409" s="183">
        <v>59</v>
      </c>
      <c r="F409" s="210"/>
      <c r="G409" s="142"/>
      <c r="H409" s="162">
        <v>0</v>
      </c>
      <c r="I409" s="210">
        <f t="shared" si="6"/>
        <v>0</v>
      </c>
      <c r="J409" s="162"/>
      <c r="K409" s="162"/>
      <c r="L409" s="141"/>
      <c r="M409" s="141"/>
      <c r="N409" s="141"/>
      <c r="O409" s="141"/>
      <c r="P409" s="141"/>
      <c r="Q409" s="141"/>
      <c r="R409" s="141"/>
      <c r="S409" s="141"/>
      <c r="T409" s="141" t="s">
        <v>117</v>
      </c>
      <c r="U409" s="141">
        <v>0</v>
      </c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</row>
    <row r="410" spans="1:49" outlineLevel="1">
      <c r="A410" s="168"/>
      <c r="B410" s="170"/>
      <c r="C410" s="177" t="s">
        <v>387</v>
      </c>
      <c r="D410" s="190"/>
      <c r="E410" s="183"/>
      <c r="F410" s="210"/>
      <c r="G410" s="142"/>
      <c r="H410" s="162">
        <v>0</v>
      </c>
      <c r="I410" s="210">
        <f t="shared" si="6"/>
        <v>0</v>
      </c>
      <c r="J410" s="162"/>
      <c r="K410" s="162"/>
      <c r="L410" s="141"/>
      <c r="M410" s="141"/>
      <c r="N410" s="141"/>
      <c r="O410" s="141"/>
      <c r="P410" s="141"/>
      <c r="Q410" s="141"/>
      <c r="R410" s="141"/>
      <c r="S410" s="141"/>
      <c r="T410" s="141" t="s">
        <v>117</v>
      </c>
      <c r="U410" s="141">
        <v>0</v>
      </c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</row>
    <row r="411" spans="1:49" outlineLevel="1">
      <c r="A411" s="168"/>
      <c r="B411" s="170"/>
      <c r="C411" s="177" t="s">
        <v>437</v>
      </c>
      <c r="D411" s="190"/>
      <c r="E411" s="183">
        <v>41.5</v>
      </c>
      <c r="F411" s="210"/>
      <c r="G411" s="142"/>
      <c r="H411" s="162">
        <v>0</v>
      </c>
      <c r="I411" s="210">
        <f t="shared" si="6"/>
        <v>0</v>
      </c>
      <c r="J411" s="162"/>
      <c r="K411" s="162"/>
      <c r="L411" s="141"/>
      <c r="M411" s="141"/>
      <c r="N411" s="141"/>
      <c r="O411" s="141"/>
      <c r="P411" s="141"/>
      <c r="Q411" s="141"/>
      <c r="R411" s="141"/>
      <c r="S411" s="141"/>
      <c r="T411" s="141" t="s">
        <v>117</v>
      </c>
      <c r="U411" s="141">
        <v>0</v>
      </c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</row>
    <row r="412" spans="1:49" outlineLevel="1">
      <c r="A412" s="168">
        <v>94</v>
      </c>
      <c r="B412" s="170" t="s">
        <v>443</v>
      </c>
      <c r="C412" s="175" t="s">
        <v>444</v>
      </c>
      <c r="D412" s="188" t="s">
        <v>114</v>
      </c>
      <c r="E412" s="153">
        <v>1479.5989999999999</v>
      </c>
      <c r="F412" s="210"/>
      <c r="G412" s="142">
        <f>ROUND(E412*F412,2)</f>
        <v>0</v>
      </c>
      <c r="H412" s="162" t="s">
        <v>772</v>
      </c>
      <c r="I412" s="210">
        <f t="shared" si="6"/>
        <v>0</v>
      </c>
      <c r="J412" s="162"/>
      <c r="K412" s="162"/>
      <c r="L412" s="141"/>
      <c r="M412" s="141"/>
      <c r="N412" s="141"/>
      <c r="O412" s="141"/>
      <c r="P412" s="141"/>
      <c r="Q412" s="141"/>
      <c r="R412" s="141"/>
      <c r="S412" s="141"/>
      <c r="T412" s="141" t="s">
        <v>115</v>
      </c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</row>
    <row r="413" spans="1:49" outlineLevel="1">
      <c r="A413" s="168"/>
      <c r="B413" s="170"/>
      <c r="C413" s="177" t="s">
        <v>445</v>
      </c>
      <c r="D413" s="190"/>
      <c r="E413" s="183">
        <v>45.36</v>
      </c>
      <c r="F413" s="210"/>
      <c r="G413" s="142"/>
      <c r="H413" s="162">
        <v>0</v>
      </c>
      <c r="I413" s="210">
        <f t="shared" si="6"/>
        <v>0</v>
      </c>
      <c r="J413" s="162"/>
      <c r="K413" s="162"/>
      <c r="L413" s="141"/>
      <c r="M413" s="141"/>
      <c r="N413" s="141"/>
      <c r="O413" s="141"/>
      <c r="P413" s="141"/>
      <c r="Q413" s="141"/>
      <c r="R413" s="141"/>
      <c r="S413" s="141"/>
      <c r="T413" s="141" t="s">
        <v>117</v>
      </c>
      <c r="U413" s="141">
        <v>0</v>
      </c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</row>
    <row r="414" spans="1:49" outlineLevel="1">
      <c r="A414" s="168"/>
      <c r="B414" s="170"/>
      <c r="C414" s="177" t="s">
        <v>446</v>
      </c>
      <c r="D414" s="190"/>
      <c r="E414" s="183">
        <v>59</v>
      </c>
      <c r="F414" s="210"/>
      <c r="G414" s="142"/>
      <c r="H414" s="162">
        <v>0</v>
      </c>
      <c r="I414" s="210">
        <f t="shared" si="6"/>
        <v>0</v>
      </c>
      <c r="J414" s="162"/>
      <c r="K414" s="162"/>
      <c r="L414" s="141"/>
      <c r="M414" s="141"/>
      <c r="N414" s="141"/>
      <c r="O414" s="141"/>
      <c r="P414" s="141"/>
      <c r="Q414" s="141"/>
      <c r="R414" s="141"/>
      <c r="S414" s="141"/>
      <c r="T414" s="141" t="s">
        <v>117</v>
      </c>
      <c r="U414" s="141">
        <v>0</v>
      </c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</row>
    <row r="415" spans="1:49" outlineLevel="1">
      <c r="A415" s="168"/>
      <c r="B415" s="170"/>
      <c r="C415" s="177" t="s">
        <v>447</v>
      </c>
      <c r="D415" s="190"/>
      <c r="E415" s="183">
        <v>67.8</v>
      </c>
      <c r="F415" s="210"/>
      <c r="G415" s="142"/>
      <c r="H415" s="162">
        <v>0</v>
      </c>
      <c r="I415" s="210">
        <f t="shared" si="6"/>
        <v>0</v>
      </c>
      <c r="J415" s="162"/>
      <c r="K415" s="162"/>
      <c r="L415" s="141"/>
      <c r="M415" s="141"/>
      <c r="N415" s="141"/>
      <c r="O415" s="141"/>
      <c r="P415" s="141"/>
      <c r="Q415" s="141"/>
      <c r="R415" s="141"/>
      <c r="S415" s="141"/>
      <c r="T415" s="141" t="s">
        <v>117</v>
      </c>
      <c r="U415" s="141">
        <v>0</v>
      </c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</row>
    <row r="416" spans="1:49" outlineLevel="1">
      <c r="A416" s="168"/>
      <c r="B416" s="170"/>
      <c r="C416" s="177" t="s">
        <v>448</v>
      </c>
      <c r="D416" s="190"/>
      <c r="E416" s="183">
        <v>29.15</v>
      </c>
      <c r="F416" s="210"/>
      <c r="G416" s="142"/>
      <c r="H416" s="162">
        <v>0</v>
      </c>
      <c r="I416" s="210">
        <f t="shared" si="6"/>
        <v>0</v>
      </c>
      <c r="J416" s="162"/>
      <c r="K416" s="162"/>
      <c r="L416" s="141"/>
      <c r="M416" s="141"/>
      <c r="N416" s="141"/>
      <c r="O416" s="141"/>
      <c r="P416" s="141"/>
      <c r="Q416" s="141"/>
      <c r="R416" s="141"/>
      <c r="S416" s="141"/>
      <c r="T416" s="141" t="s">
        <v>117</v>
      </c>
      <c r="U416" s="141">
        <v>0</v>
      </c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</row>
    <row r="417" spans="1:49" outlineLevel="1">
      <c r="A417" s="168"/>
      <c r="B417" s="170"/>
      <c r="C417" s="177" t="s">
        <v>449</v>
      </c>
      <c r="D417" s="190"/>
      <c r="E417" s="183">
        <v>141.4</v>
      </c>
      <c r="F417" s="210"/>
      <c r="G417" s="142"/>
      <c r="H417" s="162">
        <v>0</v>
      </c>
      <c r="I417" s="210">
        <f t="shared" si="6"/>
        <v>0</v>
      </c>
      <c r="J417" s="162"/>
      <c r="K417" s="162"/>
      <c r="L417" s="141"/>
      <c r="M417" s="141"/>
      <c r="N417" s="141"/>
      <c r="O417" s="141"/>
      <c r="P417" s="141"/>
      <c r="Q417" s="141"/>
      <c r="R417" s="141"/>
      <c r="S417" s="141"/>
      <c r="T417" s="141" t="s">
        <v>117</v>
      </c>
      <c r="U417" s="141">
        <v>0</v>
      </c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</row>
    <row r="418" spans="1:49" outlineLevel="1">
      <c r="A418" s="168"/>
      <c r="B418" s="170"/>
      <c r="C418" s="177" t="s">
        <v>450</v>
      </c>
      <c r="D418" s="190"/>
      <c r="E418" s="183">
        <v>44.2</v>
      </c>
      <c r="F418" s="210"/>
      <c r="G418" s="142"/>
      <c r="H418" s="162">
        <v>0</v>
      </c>
      <c r="I418" s="210">
        <f t="shared" si="6"/>
        <v>0</v>
      </c>
      <c r="J418" s="162"/>
      <c r="K418" s="162"/>
      <c r="L418" s="141"/>
      <c r="M418" s="141"/>
      <c r="N418" s="141"/>
      <c r="O418" s="141"/>
      <c r="P418" s="141"/>
      <c r="Q418" s="141"/>
      <c r="R418" s="141"/>
      <c r="S418" s="141"/>
      <c r="T418" s="141" t="s">
        <v>117</v>
      </c>
      <c r="U418" s="141">
        <v>0</v>
      </c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</row>
    <row r="419" spans="1:49" outlineLevel="1">
      <c r="A419" s="168"/>
      <c r="B419" s="170"/>
      <c r="C419" s="177" t="s">
        <v>209</v>
      </c>
      <c r="D419" s="190"/>
      <c r="E419" s="183"/>
      <c r="F419" s="210"/>
      <c r="G419" s="142"/>
      <c r="H419" s="162">
        <v>0</v>
      </c>
      <c r="I419" s="210">
        <f t="shared" si="6"/>
        <v>0</v>
      </c>
      <c r="J419" s="162"/>
      <c r="K419" s="162"/>
      <c r="L419" s="141"/>
      <c r="M419" s="141"/>
      <c r="N419" s="141"/>
      <c r="O419" s="141"/>
      <c r="P419" s="141"/>
      <c r="Q419" s="141"/>
      <c r="R419" s="141"/>
      <c r="S419" s="141"/>
      <c r="T419" s="141" t="s">
        <v>117</v>
      </c>
      <c r="U419" s="141">
        <v>0</v>
      </c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</row>
    <row r="420" spans="1:49" outlineLevel="1">
      <c r="A420" s="168"/>
      <c r="B420" s="170"/>
      <c r="C420" s="177" t="s">
        <v>385</v>
      </c>
      <c r="D420" s="190"/>
      <c r="E420" s="183"/>
      <c r="F420" s="210"/>
      <c r="G420" s="142"/>
      <c r="H420" s="162">
        <v>0</v>
      </c>
      <c r="I420" s="210">
        <f t="shared" si="6"/>
        <v>0</v>
      </c>
      <c r="J420" s="162"/>
      <c r="K420" s="162"/>
      <c r="L420" s="141"/>
      <c r="M420" s="141"/>
      <c r="N420" s="141"/>
      <c r="O420" s="141"/>
      <c r="P420" s="141"/>
      <c r="Q420" s="141"/>
      <c r="R420" s="141"/>
      <c r="S420" s="141"/>
      <c r="T420" s="141" t="s">
        <v>117</v>
      </c>
      <c r="U420" s="141">
        <v>0</v>
      </c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</row>
    <row r="421" spans="1:49" outlineLevel="1">
      <c r="A421" s="168"/>
      <c r="B421" s="170"/>
      <c r="C421" s="177" t="s">
        <v>434</v>
      </c>
      <c r="D421" s="190"/>
      <c r="E421" s="183">
        <v>10.3</v>
      </c>
      <c r="F421" s="210"/>
      <c r="G421" s="142"/>
      <c r="H421" s="162">
        <v>0</v>
      </c>
      <c r="I421" s="210">
        <f t="shared" si="6"/>
        <v>0</v>
      </c>
      <c r="J421" s="162"/>
      <c r="K421" s="162"/>
      <c r="L421" s="141"/>
      <c r="M421" s="141"/>
      <c r="N421" s="141"/>
      <c r="O421" s="141"/>
      <c r="P421" s="141"/>
      <c r="Q421" s="141"/>
      <c r="R421" s="141"/>
      <c r="S421" s="141"/>
      <c r="T421" s="141" t="s">
        <v>117</v>
      </c>
      <c r="U421" s="141">
        <v>0</v>
      </c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</row>
    <row r="422" spans="1:49" outlineLevel="1">
      <c r="A422" s="168"/>
      <c r="B422" s="170"/>
      <c r="C422" s="177" t="s">
        <v>387</v>
      </c>
      <c r="D422" s="190"/>
      <c r="E422" s="183"/>
      <c r="F422" s="210"/>
      <c r="G422" s="142"/>
      <c r="H422" s="162">
        <v>0</v>
      </c>
      <c r="I422" s="210">
        <f t="shared" si="6"/>
        <v>0</v>
      </c>
      <c r="J422" s="162"/>
      <c r="K422" s="162"/>
      <c r="L422" s="141"/>
      <c r="M422" s="141"/>
      <c r="N422" s="141"/>
      <c r="O422" s="141"/>
      <c r="P422" s="141"/>
      <c r="Q422" s="141"/>
      <c r="R422" s="141"/>
      <c r="S422" s="141"/>
      <c r="T422" s="141" t="s">
        <v>117</v>
      </c>
      <c r="U422" s="141">
        <v>0</v>
      </c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</row>
    <row r="423" spans="1:49" outlineLevel="1">
      <c r="A423" s="168"/>
      <c r="B423" s="170"/>
      <c r="C423" s="177" t="s">
        <v>435</v>
      </c>
      <c r="D423" s="190"/>
      <c r="E423" s="183">
        <v>64.400000000000006</v>
      </c>
      <c r="F423" s="210"/>
      <c r="G423" s="142"/>
      <c r="H423" s="162">
        <v>0</v>
      </c>
      <c r="I423" s="210">
        <f t="shared" si="6"/>
        <v>0</v>
      </c>
      <c r="J423" s="162"/>
      <c r="K423" s="162"/>
      <c r="L423" s="141"/>
      <c r="M423" s="141"/>
      <c r="N423" s="141"/>
      <c r="O423" s="141"/>
      <c r="P423" s="141"/>
      <c r="Q423" s="141"/>
      <c r="R423" s="141"/>
      <c r="S423" s="141"/>
      <c r="T423" s="141" t="s">
        <v>117</v>
      </c>
      <c r="U423" s="141">
        <v>0</v>
      </c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</row>
    <row r="424" spans="1:49" outlineLevel="1">
      <c r="A424" s="168"/>
      <c r="B424" s="170"/>
      <c r="C424" s="177" t="s">
        <v>451</v>
      </c>
      <c r="D424" s="190"/>
      <c r="E424" s="183">
        <v>657.6</v>
      </c>
      <c r="F424" s="210"/>
      <c r="G424" s="142"/>
      <c r="H424" s="162">
        <v>0</v>
      </c>
      <c r="I424" s="210">
        <f t="shared" si="6"/>
        <v>0</v>
      </c>
      <c r="J424" s="162"/>
      <c r="K424" s="162"/>
      <c r="L424" s="141"/>
      <c r="M424" s="141"/>
      <c r="N424" s="141"/>
      <c r="O424" s="141"/>
      <c r="P424" s="141"/>
      <c r="Q424" s="141"/>
      <c r="R424" s="141"/>
      <c r="S424" s="141"/>
      <c r="T424" s="141" t="s">
        <v>117</v>
      </c>
      <c r="U424" s="141">
        <v>0</v>
      </c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</row>
    <row r="425" spans="1:49" outlineLevel="1">
      <c r="A425" s="168"/>
      <c r="B425" s="170"/>
      <c r="C425" s="177" t="s">
        <v>209</v>
      </c>
      <c r="D425" s="190"/>
      <c r="E425" s="183"/>
      <c r="F425" s="210"/>
      <c r="G425" s="142"/>
      <c r="H425" s="162">
        <v>0</v>
      </c>
      <c r="I425" s="210">
        <f t="shared" si="6"/>
        <v>0</v>
      </c>
      <c r="J425" s="162"/>
      <c r="K425" s="162"/>
      <c r="L425" s="141"/>
      <c r="M425" s="141"/>
      <c r="N425" s="141"/>
      <c r="O425" s="141"/>
      <c r="P425" s="141"/>
      <c r="Q425" s="141"/>
      <c r="R425" s="141"/>
      <c r="S425" s="141"/>
      <c r="T425" s="141" t="s">
        <v>117</v>
      </c>
      <c r="U425" s="141">
        <v>0</v>
      </c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</row>
    <row r="426" spans="1:49" ht="33.75" outlineLevel="1">
      <c r="A426" s="168"/>
      <c r="B426" s="170"/>
      <c r="C426" s="177" t="s">
        <v>452</v>
      </c>
      <c r="D426" s="190"/>
      <c r="E426" s="183">
        <v>360.38900000000001</v>
      </c>
      <c r="F426" s="210"/>
      <c r="G426" s="142"/>
      <c r="H426" s="162">
        <v>0</v>
      </c>
      <c r="I426" s="210">
        <f t="shared" si="6"/>
        <v>0</v>
      </c>
      <c r="J426" s="162"/>
      <c r="K426" s="162"/>
      <c r="L426" s="141"/>
      <c r="M426" s="141"/>
      <c r="N426" s="141"/>
      <c r="O426" s="141"/>
      <c r="P426" s="141"/>
      <c r="Q426" s="141"/>
      <c r="R426" s="141"/>
      <c r="S426" s="141"/>
      <c r="T426" s="141" t="s">
        <v>117</v>
      </c>
      <c r="U426" s="141">
        <v>0</v>
      </c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</row>
    <row r="427" spans="1:49" ht="22.5" outlineLevel="1">
      <c r="A427" s="168">
        <v>95</v>
      </c>
      <c r="B427" s="170" t="s">
        <v>453</v>
      </c>
      <c r="C427" s="175" t="s">
        <v>1120</v>
      </c>
      <c r="D427" s="188" t="s">
        <v>114</v>
      </c>
      <c r="E427" s="153">
        <v>1883.0889</v>
      </c>
      <c r="F427" s="210"/>
      <c r="G427" s="142">
        <f>ROUND(E427*F427,2)</f>
        <v>0</v>
      </c>
      <c r="H427" s="162" t="s">
        <v>772</v>
      </c>
      <c r="I427" s="210">
        <f t="shared" si="6"/>
        <v>0</v>
      </c>
      <c r="J427" s="162"/>
      <c r="K427" s="162"/>
      <c r="L427" s="141"/>
      <c r="M427" s="141"/>
      <c r="N427" s="141"/>
      <c r="O427" s="141"/>
      <c r="P427" s="141"/>
      <c r="Q427" s="141"/>
      <c r="R427" s="141"/>
      <c r="S427" s="141"/>
      <c r="T427" s="141" t="s">
        <v>374</v>
      </c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</row>
    <row r="428" spans="1:49" outlineLevel="1">
      <c r="A428" s="168"/>
      <c r="B428" s="170"/>
      <c r="C428" s="177" t="s">
        <v>454</v>
      </c>
      <c r="D428" s="190"/>
      <c r="E428" s="183">
        <v>49.896000000000001</v>
      </c>
      <c r="F428" s="210"/>
      <c r="G428" s="142"/>
      <c r="H428" s="162">
        <v>0</v>
      </c>
      <c r="I428" s="210">
        <f t="shared" si="6"/>
        <v>0</v>
      </c>
      <c r="J428" s="162"/>
      <c r="K428" s="162"/>
      <c r="L428" s="141"/>
      <c r="M428" s="141"/>
      <c r="N428" s="141"/>
      <c r="O428" s="141"/>
      <c r="P428" s="141"/>
      <c r="Q428" s="141"/>
      <c r="R428" s="141"/>
      <c r="S428" s="141"/>
      <c r="T428" s="141" t="s">
        <v>117</v>
      </c>
      <c r="U428" s="141">
        <v>0</v>
      </c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</row>
    <row r="429" spans="1:49" outlineLevel="1">
      <c r="A429" s="168"/>
      <c r="B429" s="170"/>
      <c r="C429" s="177" t="s">
        <v>455</v>
      </c>
      <c r="D429" s="190"/>
      <c r="E429" s="183">
        <v>64.900000000000006</v>
      </c>
      <c r="F429" s="210"/>
      <c r="G429" s="142"/>
      <c r="H429" s="162">
        <v>0</v>
      </c>
      <c r="I429" s="210">
        <f t="shared" si="6"/>
        <v>0</v>
      </c>
      <c r="J429" s="162"/>
      <c r="K429" s="162"/>
      <c r="L429" s="141"/>
      <c r="M429" s="141"/>
      <c r="N429" s="141"/>
      <c r="O429" s="141"/>
      <c r="P429" s="141"/>
      <c r="Q429" s="141"/>
      <c r="R429" s="141"/>
      <c r="S429" s="141"/>
      <c r="T429" s="141" t="s">
        <v>117</v>
      </c>
      <c r="U429" s="141">
        <v>0</v>
      </c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</row>
    <row r="430" spans="1:49" outlineLevel="1">
      <c r="A430" s="168"/>
      <c r="B430" s="170"/>
      <c r="C430" s="177" t="s">
        <v>456</v>
      </c>
      <c r="D430" s="190"/>
      <c r="E430" s="183">
        <v>74.58</v>
      </c>
      <c r="F430" s="210"/>
      <c r="G430" s="142"/>
      <c r="H430" s="162">
        <v>0</v>
      </c>
      <c r="I430" s="210">
        <f t="shared" si="6"/>
        <v>0</v>
      </c>
      <c r="J430" s="162"/>
      <c r="K430" s="162"/>
      <c r="L430" s="141"/>
      <c r="M430" s="141"/>
      <c r="N430" s="141"/>
      <c r="O430" s="141"/>
      <c r="P430" s="141"/>
      <c r="Q430" s="141"/>
      <c r="R430" s="141"/>
      <c r="S430" s="141"/>
      <c r="T430" s="141" t="s">
        <v>117</v>
      </c>
      <c r="U430" s="141">
        <v>0</v>
      </c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</row>
    <row r="431" spans="1:49" outlineLevel="1">
      <c r="A431" s="168"/>
      <c r="B431" s="170"/>
      <c r="C431" s="177" t="s">
        <v>457</v>
      </c>
      <c r="D431" s="190"/>
      <c r="E431" s="183">
        <v>32.064999999999998</v>
      </c>
      <c r="F431" s="210"/>
      <c r="G431" s="142"/>
      <c r="H431" s="162">
        <v>0</v>
      </c>
      <c r="I431" s="210">
        <f t="shared" si="6"/>
        <v>0</v>
      </c>
      <c r="J431" s="162"/>
      <c r="K431" s="162"/>
      <c r="L431" s="141"/>
      <c r="M431" s="141"/>
      <c r="N431" s="141"/>
      <c r="O431" s="141"/>
      <c r="P431" s="141"/>
      <c r="Q431" s="141"/>
      <c r="R431" s="141"/>
      <c r="S431" s="141"/>
      <c r="T431" s="141" t="s">
        <v>117</v>
      </c>
      <c r="U431" s="141">
        <v>0</v>
      </c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</row>
    <row r="432" spans="1:49" outlineLevel="1">
      <c r="A432" s="168"/>
      <c r="B432" s="170"/>
      <c r="C432" s="177" t="s">
        <v>458</v>
      </c>
      <c r="D432" s="190"/>
      <c r="E432" s="183">
        <v>155.54</v>
      </c>
      <c r="F432" s="210"/>
      <c r="G432" s="142"/>
      <c r="H432" s="162">
        <v>0</v>
      </c>
      <c r="I432" s="210">
        <f t="shared" si="6"/>
        <v>0</v>
      </c>
      <c r="J432" s="162"/>
      <c r="K432" s="162"/>
      <c r="L432" s="141"/>
      <c r="M432" s="141"/>
      <c r="N432" s="141"/>
      <c r="O432" s="141"/>
      <c r="P432" s="141"/>
      <c r="Q432" s="141"/>
      <c r="R432" s="141"/>
      <c r="S432" s="141"/>
      <c r="T432" s="141" t="s">
        <v>117</v>
      </c>
      <c r="U432" s="141">
        <v>0</v>
      </c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</row>
    <row r="433" spans="1:49" outlineLevel="1">
      <c r="A433" s="168"/>
      <c r="B433" s="170"/>
      <c r="C433" s="177" t="s">
        <v>459</v>
      </c>
      <c r="D433" s="190"/>
      <c r="E433" s="183">
        <v>48.62</v>
      </c>
      <c r="F433" s="210"/>
      <c r="G433" s="142"/>
      <c r="H433" s="162">
        <v>0</v>
      </c>
      <c r="I433" s="210">
        <f t="shared" si="6"/>
        <v>0</v>
      </c>
      <c r="J433" s="162"/>
      <c r="K433" s="162"/>
      <c r="L433" s="141"/>
      <c r="M433" s="141"/>
      <c r="N433" s="141"/>
      <c r="O433" s="141"/>
      <c r="P433" s="141"/>
      <c r="Q433" s="141"/>
      <c r="R433" s="141"/>
      <c r="S433" s="141"/>
      <c r="T433" s="141" t="s">
        <v>117</v>
      </c>
      <c r="U433" s="141">
        <v>0</v>
      </c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</row>
    <row r="434" spans="1:49" outlineLevel="1">
      <c r="A434" s="168"/>
      <c r="B434" s="170"/>
      <c r="C434" s="177" t="s">
        <v>209</v>
      </c>
      <c r="D434" s="190"/>
      <c r="E434" s="183"/>
      <c r="F434" s="210"/>
      <c r="G434" s="142"/>
      <c r="H434" s="162">
        <v>0</v>
      </c>
      <c r="I434" s="210">
        <f t="shared" si="6"/>
        <v>0</v>
      </c>
      <c r="J434" s="162"/>
      <c r="K434" s="162"/>
      <c r="L434" s="141"/>
      <c r="M434" s="141"/>
      <c r="N434" s="141"/>
      <c r="O434" s="141"/>
      <c r="P434" s="141"/>
      <c r="Q434" s="141"/>
      <c r="R434" s="141"/>
      <c r="S434" s="141"/>
      <c r="T434" s="141" t="s">
        <v>117</v>
      </c>
      <c r="U434" s="141">
        <v>0</v>
      </c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</row>
    <row r="435" spans="1:49" outlineLevel="1">
      <c r="A435" s="168"/>
      <c r="B435" s="170"/>
      <c r="C435" s="177" t="s">
        <v>385</v>
      </c>
      <c r="D435" s="190"/>
      <c r="E435" s="183"/>
      <c r="F435" s="210"/>
      <c r="G435" s="142"/>
      <c r="H435" s="162">
        <v>0</v>
      </c>
      <c r="I435" s="210">
        <f t="shared" si="6"/>
        <v>0</v>
      </c>
      <c r="J435" s="162"/>
      <c r="K435" s="162"/>
      <c r="L435" s="141"/>
      <c r="M435" s="141"/>
      <c r="N435" s="141"/>
      <c r="O435" s="141"/>
      <c r="P435" s="141"/>
      <c r="Q435" s="141"/>
      <c r="R435" s="141"/>
      <c r="S435" s="141"/>
      <c r="T435" s="141" t="s">
        <v>117</v>
      </c>
      <c r="U435" s="141">
        <v>0</v>
      </c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</row>
    <row r="436" spans="1:49" outlineLevel="1">
      <c r="A436" s="168"/>
      <c r="B436" s="170"/>
      <c r="C436" s="177" t="s">
        <v>460</v>
      </c>
      <c r="D436" s="190"/>
      <c r="E436" s="183">
        <v>11.33</v>
      </c>
      <c r="F436" s="210"/>
      <c r="G436" s="142"/>
      <c r="H436" s="162">
        <v>0</v>
      </c>
      <c r="I436" s="210">
        <f t="shared" si="6"/>
        <v>0</v>
      </c>
      <c r="J436" s="162"/>
      <c r="K436" s="162"/>
      <c r="L436" s="141"/>
      <c r="M436" s="141"/>
      <c r="N436" s="141"/>
      <c r="O436" s="141"/>
      <c r="P436" s="141"/>
      <c r="Q436" s="141"/>
      <c r="R436" s="141"/>
      <c r="S436" s="141"/>
      <c r="T436" s="141" t="s">
        <v>117</v>
      </c>
      <c r="U436" s="141">
        <v>0</v>
      </c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</row>
    <row r="437" spans="1:49" outlineLevel="1">
      <c r="A437" s="168"/>
      <c r="B437" s="170"/>
      <c r="C437" s="177" t="s">
        <v>387</v>
      </c>
      <c r="D437" s="190"/>
      <c r="E437" s="183"/>
      <c r="F437" s="210"/>
      <c r="G437" s="142"/>
      <c r="H437" s="162">
        <v>0</v>
      </c>
      <c r="I437" s="210">
        <f t="shared" si="6"/>
        <v>0</v>
      </c>
      <c r="J437" s="162"/>
      <c r="K437" s="162"/>
      <c r="L437" s="141"/>
      <c r="M437" s="141"/>
      <c r="N437" s="141"/>
      <c r="O437" s="141"/>
      <c r="P437" s="141"/>
      <c r="Q437" s="141"/>
      <c r="R437" s="141"/>
      <c r="S437" s="141"/>
      <c r="T437" s="141" t="s">
        <v>117</v>
      </c>
      <c r="U437" s="141">
        <v>0</v>
      </c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</row>
    <row r="438" spans="1:49" outlineLevel="1">
      <c r="A438" s="168"/>
      <c r="B438" s="170"/>
      <c r="C438" s="177" t="s">
        <v>461</v>
      </c>
      <c r="D438" s="190"/>
      <c r="E438" s="183">
        <v>70.84</v>
      </c>
      <c r="F438" s="210"/>
      <c r="G438" s="142"/>
      <c r="H438" s="162">
        <v>0</v>
      </c>
      <c r="I438" s="210">
        <f t="shared" si="6"/>
        <v>0</v>
      </c>
      <c r="J438" s="162"/>
      <c r="K438" s="162"/>
      <c r="L438" s="141"/>
      <c r="M438" s="141"/>
      <c r="N438" s="141"/>
      <c r="O438" s="141"/>
      <c r="P438" s="141"/>
      <c r="Q438" s="141"/>
      <c r="R438" s="141"/>
      <c r="S438" s="141"/>
      <c r="T438" s="141" t="s">
        <v>117</v>
      </c>
      <c r="U438" s="141">
        <v>0</v>
      </c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</row>
    <row r="439" spans="1:49" outlineLevel="1">
      <c r="A439" s="168"/>
      <c r="B439" s="170"/>
      <c r="C439" s="177" t="s">
        <v>462</v>
      </c>
      <c r="D439" s="190"/>
      <c r="E439" s="183">
        <v>723.36</v>
      </c>
      <c r="F439" s="210"/>
      <c r="G439" s="142"/>
      <c r="H439" s="162">
        <v>0</v>
      </c>
      <c r="I439" s="210">
        <f t="shared" si="6"/>
        <v>0</v>
      </c>
      <c r="J439" s="162"/>
      <c r="K439" s="162"/>
      <c r="L439" s="141"/>
      <c r="M439" s="141"/>
      <c r="N439" s="141"/>
      <c r="O439" s="141"/>
      <c r="P439" s="141"/>
      <c r="Q439" s="141"/>
      <c r="R439" s="141"/>
      <c r="S439" s="141"/>
      <c r="T439" s="141" t="s">
        <v>117</v>
      </c>
      <c r="U439" s="141">
        <v>0</v>
      </c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</row>
    <row r="440" spans="1:49" outlineLevel="1">
      <c r="A440" s="168"/>
      <c r="B440" s="170"/>
      <c r="C440" s="177" t="s">
        <v>387</v>
      </c>
      <c r="D440" s="190"/>
      <c r="E440" s="183"/>
      <c r="F440" s="210"/>
      <c r="G440" s="142"/>
      <c r="H440" s="162">
        <v>0</v>
      </c>
      <c r="I440" s="210">
        <f t="shared" si="6"/>
        <v>0</v>
      </c>
      <c r="J440" s="162"/>
      <c r="K440" s="162"/>
      <c r="L440" s="141"/>
      <c r="M440" s="141"/>
      <c r="N440" s="141"/>
      <c r="O440" s="141"/>
      <c r="P440" s="141"/>
      <c r="Q440" s="141"/>
      <c r="R440" s="141"/>
      <c r="S440" s="141"/>
      <c r="T440" s="141" t="s">
        <v>117</v>
      </c>
      <c r="U440" s="141">
        <v>0</v>
      </c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</row>
    <row r="441" spans="1:49" outlineLevel="1">
      <c r="A441" s="168"/>
      <c r="B441" s="170"/>
      <c r="C441" s="177" t="s">
        <v>402</v>
      </c>
      <c r="D441" s="190"/>
      <c r="E441" s="183">
        <v>255.53</v>
      </c>
      <c r="F441" s="210"/>
      <c r="G441" s="142"/>
      <c r="H441" s="162">
        <v>0</v>
      </c>
      <c r="I441" s="210">
        <f t="shared" si="6"/>
        <v>0</v>
      </c>
      <c r="J441" s="162"/>
      <c r="K441" s="162"/>
      <c r="L441" s="141"/>
      <c r="M441" s="141"/>
      <c r="N441" s="141"/>
      <c r="O441" s="141"/>
      <c r="P441" s="141"/>
      <c r="Q441" s="141"/>
      <c r="R441" s="141"/>
      <c r="S441" s="141"/>
      <c r="T441" s="141" t="s">
        <v>117</v>
      </c>
      <c r="U441" s="141">
        <v>0</v>
      </c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</row>
    <row r="442" spans="1:49" outlineLevel="1">
      <c r="A442" s="168"/>
      <c r="B442" s="170"/>
      <c r="C442" s="177" t="s">
        <v>209</v>
      </c>
      <c r="D442" s="190"/>
      <c r="E442" s="183"/>
      <c r="F442" s="210"/>
      <c r="G442" s="142"/>
      <c r="H442" s="162">
        <v>0</v>
      </c>
      <c r="I442" s="210">
        <f t="shared" si="6"/>
        <v>0</v>
      </c>
      <c r="J442" s="162"/>
      <c r="K442" s="162"/>
      <c r="L442" s="141"/>
      <c r="M442" s="141"/>
      <c r="N442" s="141"/>
      <c r="O442" s="141"/>
      <c r="P442" s="141"/>
      <c r="Q442" s="141"/>
      <c r="R442" s="141"/>
      <c r="S442" s="141"/>
      <c r="T442" s="141" t="s">
        <v>117</v>
      </c>
      <c r="U442" s="141">
        <v>0</v>
      </c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</row>
    <row r="443" spans="1:49" ht="33.75" outlineLevel="1">
      <c r="A443" s="168"/>
      <c r="B443" s="170"/>
      <c r="C443" s="177" t="s">
        <v>463</v>
      </c>
      <c r="D443" s="190"/>
      <c r="E443" s="183">
        <v>396.42790000000002</v>
      </c>
      <c r="F443" s="210"/>
      <c r="G443" s="142"/>
      <c r="H443" s="162">
        <v>0</v>
      </c>
      <c r="I443" s="210">
        <f t="shared" si="6"/>
        <v>0</v>
      </c>
      <c r="J443" s="162"/>
      <c r="K443" s="162"/>
      <c r="L443" s="141"/>
      <c r="M443" s="141"/>
      <c r="N443" s="141"/>
      <c r="O443" s="141"/>
      <c r="P443" s="141"/>
      <c r="Q443" s="141"/>
      <c r="R443" s="141"/>
      <c r="S443" s="141"/>
      <c r="T443" s="141" t="s">
        <v>117</v>
      </c>
      <c r="U443" s="141">
        <v>0</v>
      </c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</row>
    <row r="444" spans="1:49" outlineLevel="1">
      <c r="A444" s="168">
        <v>96</v>
      </c>
      <c r="B444" s="170" t="s">
        <v>464</v>
      </c>
      <c r="C444" s="175" t="s">
        <v>465</v>
      </c>
      <c r="D444" s="188" t="s">
        <v>127</v>
      </c>
      <c r="E444" s="153">
        <v>168.14284000000001</v>
      </c>
      <c r="F444" s="210"/>
      <c r="G444" s="142">
        <f>ROUND(E444*F444,2)</f>
        <v>0</v>
      </c>
      <c r="H444" s="162" t="s">
        <v>772</v>
      </c>
      <c r="I444" s="210">
        <f t="shared" si="6"/>
        <v>0</v>
      </c>
      <c r="J444" s="162"/>
      <c r="K444" s="162"/>
      <c r="L444" s="141"/>
      <c r="M444" s="141"/>
      <c r="N444" s="141"/>
      <c r="O444" s="141"/>
      <c r="P444" s="141"/>
      <c r="Q444" s="141"/>
      <c r="R444" s="141"/>
      <c r="S444" s="141"/>
      <c r="T444" s="141" t="s">
        <v>115</v>
      </c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</row>
    <row r="445" spans="1:49" outlineLevel="1">
      <c r="A445" s="168"/>
      <c r="B445" s="170"/>
      <c r="C445" s="177" t="s">
        <v>418</v>
      </c>
      <c r="D445" s="190"/>
      <c r="E445" s="183"/>
      <c r="F445" s="210"/>
      <c r="G445" s="142"/>
      <c r="H445" s="162">
        <v>0</v>
      </c>
      <c r="I445" s="210">
        <f t="shared" si="6"/>
        <v>0</v>
      </c>
      <c r="J445" s="162"/>
      <c r="K445" s="162"/>
      <c r="L445" s="141"/>
      <c r="M445" s="141"/>
      <c r="N445" s="141"/>
      <c r="O445" s="141"/>
      <c r="P445" s="141"/>
      <c r="Q445" s="141"/>
      <c r="R445" s="141"/>
      <c r="S445" s="141"/>
      <c r="T445" s="141" t="s">
        <v>117</v>
      </c>
      <c r="U445" s="141">
        <v>0</v>
      </c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</row>
    <row r="446" spans="1:49" outlineLevel="1">
      <c r="A446" s="168"/>
      <c r="B446" s="170"/>
      <c r="C446" s="178" t="s">
        <v>317</v>
      </c>
      <c r="D446" s="191"/>
      <c r="E446" s="184"/>
      <c r="F446" s="210"/>
      <c r="G446" s="142"/>
      <c r="H446" s="162">
        <v>0</v>
      </c>
      <c r="I446" s="210">
        <f t="shared" si="6"/>
        <v>0</v>
      </c>
      <c r="J446" s="162"/>
      <c r="K446" s="162"/>
      <c r="L446" s="141"/>
      <c r="M446" s="141"/>
      <c r="N446" s="141"/>
      <c r="O446" s="141"/>
      <c r="P446" s="141"/>
      <c r="Q446" s="141"/>
      <c r="R446" s="141"/>
      <c r="S446" s="141"/>
      <c r="T446" s="141" t="s">
        <v>117</v>
      </c>
      <c r="U446" s="141">
        <v>2</v>
      </c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</row>
    <row r="447" spans="1:49" outlineLevel="1">
      <c r="A447" s="168"/>
      <c r="B447" s="170"/>
      <c r="C447" s="179" t="s">
        <v>426</v>
      </c>
      <c r="D447" s="191"/>
      <c r="E447" s="184">
        <v>2.0735999999999999</v>
      </c>
      <c r="F447" s="210"/>
      <c r="G447" s="142"/>
      <c r="H447" s="162">
        <v>0</v>
      </c>
      <c r="I447" s="210">
        <f t="shared" si="6"/>
        <v>0</v>
      </c>
      <c r="J447" s="162"/>
      <c r="K447" s="162"/>
      <c r="L447" s="141"/>
      <c r="M447" s="141"/>
      <c r="N447" s="141"/>
      <c r="O447" s="141"/>
      <c r="P447" s="141"/>
      <c r="Q447" s="141"/>
      <c r="R447" s="141"/>
      <c r="S447" s="141"/>
      <c r="T447" s="141" t="s">
        <v>117</v>
      </c>
      <c r="U447" s="141">
        <v>2</v>
      </c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</row>
    <row r="448" spans="1:49" outlineLevel="1">
      <c r="A448" s="168"/>
      <c r="B448" s="170"/>
      <c r="C448" s="179" t="s">
        <v>427</v>
      </c>
      <c r="D448" s="191"/>
      <c r="E448" s="184">
        <v>5.6448</v>
      </c>
      <c r="F448" s="210"/>
      <c r="G448" s="142"/>
      <c r="H448" s="162">
        <v>0</v>
      </c>
      <c r="I448" s="210">
        <f t="shared" si="6"/>
        <v>0</v>
      </c>
      <c r="J448" s="162"/>
      <c r="K448" s="162"/>
      <c r="L448" s="141"/>
      <c r="M448" s="141"/>
      <c r="N448" s="141"/>
      <c r="O448" s="141"/>
      <c r="P448" s="141"/>
      <c r="Q448" s="141"/>
      <c r="R448" s="141"/>
      <c r="S448" s="141"/>
      <c r="T448" s="141" t="s">
        <v>117</v>
      </c>
      <c r="U448" s="141">
        <v>2</v>
      </c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</row>
    <row r="449" spans="1:49" outlineLevel="1">
      <c r="A449" s="168"/>
      <c r="B449" s="170"/>
      <c r="C449" s="179" t="s">
        <v>428</v>
      </c>
      <c r="D449" s="191"/>
      <c r="E449" s="184"/>
      <c r="F449" s="210"/>
      <c r="G449" s="142"/>
      <c r="H449" s="162">
        <v>0</v>
      </c>
      <c r="I449" s="210">
        <f t="shared" si="6"/>
        <v>0</v>
      </c>
      <c r="J449" s="162"/>
      <c r="K449" s="162"/>
      <c r="L449" s="141"/>
      <c r="M449" s="141"/>
      <c r="N449" s="141"/>
      <c r="O449" s="141"/>
      <c r="P449" s="141"/>
      <c r="Q449" s="141"/>
      <c r="R449" s="141"/>
      <c r="S449" s="141"/>
      <c r="T449" s="141" t="s">
        <v>117</v>
      </c>
      <c r="U449" s="141">
        <v>2</v>
      </c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</row>
    <row r="450" spans="1:49" outlineLevel="1">
      <c r="A450" s="168"/>
      <c r="B450" s="170"/>
      <c r="C450" s="179" t="s">
        <v>429</v>
      </c>
      <c r="D450" s="191"/>
      <c r="E450" s="184">
        <v>110.88</v>
      </c>
      <c r="F450" s="210"/>
      <c r="G450" s="142"/>
      <c r="H450" s="162">
        <v>0</v>
      </c>
      <c r="I450" s="210">
        <f t="shared" si="6"/>
        <v>0</v>
      </c>
      <c r="J450" s="162"/>
      <c r="K450" s="162"/>
      <c r="L450" s="141"/>
      <c r="M450" s="141"/>
      <c r="N450" s="141"/>
      <c r="O450" s="141"/>
      <c r="P450" s="141"/>
      <c r="Q450" s="141"/>
      <c r="R450" s="141"/>
      <c r="S450" s="141"/>
      <c r="T450" s="141" t="s">
        <v>117</v>
      </c>
      <c r="U450" s="141">
        <v>2</v>
      </c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</row>
    <row r="451" spans="1:49" outlineLevel="1">
      <c r="A451" s="168"/>
      <c r="B451" s="170"/>
      <c r="C451" s="178" t="s">
        <v>322</v>
      </c>
      <c r="D451" s="191"/>
      <c r="E451" s="184"/>
      <c r="F451" s="210"/>
      <c r="G451" s="142"/>
      <c r="H451" s="162">
        <v>0</v>
      </c>
      <c r="I451" s="210">
        <f t="shared" si="6"/>
        <v>0</v>
      </c>
      <c r="J451" s="162"/>
      <c r="K451" s="162"/>
      <c r="L451" s="141"/>
      <c r="M451" s="141"/>
      <c r="N451" s="141"/>
      <c r="O451" s="141"/>
      <c r="P451" s="141"/>
      <c r="Q451" s="141"/>
      <c r="R451" s="141"/>
      <c r="S451" s="141"/>
      <c r="T451" s="141" t="s">
        <v>117</v>
      </c>
      <c r="U451" s="141">
        <v>0</v>
      </c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</row>
    <row r="452" spans="1:49" outlineLevel="1">
      <c r="A452" s="168"/>
      <c r="B452" s="170"/>
      <c r="C452" s="177" t="s">
        <v>430</v>
      </c>
      <c r="D452" s="190"/>
      <c r="E452" s="183">
        <v>130.45823999999999</v>
      </c>
      <c r="F452" s="210"/>
      <c r="G452" s="142"/>
      <c r="H452" s="162">
        <v>0</v>
      </c>
      <c r="I452" s="210">
        <f t="shared" si="6"/>
        <v>0</v>
      </c>
      <c r="J452" s="162"/>
      <c r="K452" s="162"/>
      <c r="L452" s="141"/>
      <c r="M452" s="141"/>
      <c r="N452" s="141"/>
      <c r="O452" s="141"/>
      <c r="P452" s="141"/>
      <c r="Q452" s="141"/>
      <c r="R452" s="141"/>
      <c r="S452" s="141"/>
      <c r="T452" s="141" t="s">
        <v>117</v>
      </c>
      <c r="U452" s="141">
        <v>0</v>
      </c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</row>
    <row r="453" spans="1:49" outlineLevel="1">
      <c r="A453" s="168"/>
      <c r="B453" s="170"/>
      <c r="C453" s="177" t="s">
        <v>209</v>
      </c>
      <c r="D453" s="190"/>
      <c r="E453" s="183"/>
      <c r="F453" s="210"/>
      <c r="G453" s="142"/>
      <c r="H453" s="162">
        <v>0</v>
      </c>
      <c r="I453" s="210">
        <f t="shared" si="6"/>
        <v>0</v>
      </c>
      <c r="J453" s="162"/>
      <c r="K453" s="162"/>
      <c r="L453" s="141"/>
      <c r="M453" s="141"/>
      <c r="N453" s="141"/>
      <c r="O453" s="141"/>
      <c r="P453" s="141"/>
      <c r="Q453" s="141"/>
      <c r="R453" s="141"/>
      <c r="S453" s="141"/>
      <c r="T453" s="141" t="s">
        <v>117</v>
      </c>
      <c r="U453" s="141">
        <v>0</v>
      </c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</row>
    <row r="454" spans="1:49" outlineLevel="1">
      <c r="A454" s="168"/>
      <c r="B454" s="170"/>
      <c r="C454" s="178" t="s">
        <v>317</v>
      </c>
      <c r="D454" s="191"/>
      <c r="E454" s="184"/>
      <c r="F454" s="210"/>
      <c r="G454" s="142"/>
      <c r="H454" s="162">
        <v>0</v>
      </c>
      <c r="I454" s="210">
        <f t="shared" si="6"/>
        <v>0</v>
      </c>
      <c r="J454" s="162"/>
      <c r="K454" s="162"/>
      <c r="L454" s="141"/>
      <c r="M454" s="141"/>
      <c r="N454" s="141"/>
      <c r="O454" s="141"/>
      <c r="P454" s="141"/>
      <c r="Q454" s="141"/>
      <c r="R454" s="141"/>
      <c r="S454" s="141"/>
      <c r="T454" s="141" t="s">
        <v>117</v>
      </c>
      <c r="U454" s="141">
        <v>2</v>
      </c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</row>
    <row r="455" spans="1:49" outlineLevel="1">
      <c r="A455" s="168"/>
      <c r="B455" s="170"/>
      <c r="C455" s="179" t="s">
        <v>466</v>
      </c>
      <c r="D455" s="191"/>
      <c r="E455" s="184">
        <v>49.896000000000001</v>
      </c>
      <c r="F455" s="210"/>
      <c r="G455" s="142"/>
      <c r="H455" s="162">
        <v>0</v>
      </c>
      <c r="I455" s="210">
        <f t="shared" si="6"/>
        <v>0</v>
      </c>
      <c r="J455" s="162"/>
      <c r="K455" s="162"/>
      <c r="L455" s="141"/>
      <c r="M455" s="141"/>
      <c r="N455" s="141"/>
      <c r="O455" s="141"/>
      <c r="P455" s="141"/>
      <c r="Q455" s="141"/>
      <c r="R455" s="141"/>
      <c r="S455" s="141"/>
      <c r="T455" s="141" t="s">
        <v>117</v>
      </c>
      <c r="U455" s="141">
        <v>2</v>
      </c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</row>
    <row r="456" spans="1:49" outlineLevel="1">
      <c r="A456" s="168"/>
      <c r="B456" s="170"/>
      <c r="C456" s="179" t="s">
        <v>467</v>
      </c>
      <c r="D456" s="191"/>
      <c r="E456" s="184"/>
      <c r="F456" s="210"/>
      <c r="G456" s="142"/>
      <c r="H456" s="162">
        <v>0</v>
      </c>
      <c r="I456" s="210">
        <f t="shared" si="6"/>
        <v>0</v>
      </c>
      <c r="J456" s="162"/>
      <c r="K456" s="162"/>
      <c r="L456" s="141"/>
      <c r="M456" s="141"/>
      <c r="N456" s="141"/>
      <c r="O456" s="141"/>
      <c r="P456" s="141"/>
      <c r="Q456" s="141"/>
      <c r="R456" s="141"/>
      <c r="S456" s="141"/>
      <c r="T456" s="141" t="s">
        <v>117</v>
      </c>
      <c r="U456" s="141">
        <v>2</v>
      </c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</row>
    <row r="457" spans="1:49" outlineLevel="1">
      <c r="A457" s="168"/>
      <c r="B457" s="170"/>
      <c r="C457" s="179" t="s">
        <v>468</v>
      </c>
      <c r="D457" s="191"/>
      <c r="E457" s="184">
        <v>11.33</v>
      </c>
      <c r="F457" s="210"/>
      <c r="G457" s="142"/>
      <c r="H457" s="162">
        <v>0</v>
      </c>
      <c r="I457" s="210">
        <f t="shared" ref="I457:I520" si="7">G457</f>
        <v>0</v>
      </c>
      <c r="J457" s="162"/>
      <c r="K457" s="162"/>
      <c r="L457" s="141"/>
      <c r="M457" s="141"/>
      <c r="N457" s="141"/>
      <c r="O457" s="141"/>
      <c r="P457" s="141"/>
      <c r="Q457" s="141"/>
      <c r="R457" s="141"/>
      <c r="S457" s="141"/>
      <c r="T457" s="141" t="s">
        <v>117</v>
      </c>
      <c r="U457" s="141">
        <v>2</v>
      </c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</row>
    <row r="458" spans="1:49" outlineLevel="1">
      <c r="A458" s="168"/>
      <c r="B458" s="170"/>
      <c r="C458" s="179" t="s">
        <v>469</v>
      </c>
      <c r="D458" s="191"/>
      <c r="E458" s="184"/>
      <c r="F458" s="210"/>
      <c r="G458" s="142"/>
      <c r="H458" s="162">
        <v>0</v>
      </c>
      <c r="I458" s="210">
        <f t="shared" si="7"/>
        <v>0</v>
      </c>
      <c r="J458" s="162"/>
      <c r="K458" s="162"/>
      <c r="L458" s="141"/>
      <c r="M458" s="141"/>
      <c r="N458" s="141"/>
      <c r="O458" s="141"/>
      <c r="P458" s="141"/>
      <c r="Q458" s="141"/>
      <c r="R458" s="141"/>
      <c r="S458" s="141"/>
      <c r="T458" s="141" t="s">
        <v>117</v>
      </c>
      <c r="U458" s="141">
        <v>2</v>
      </c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</row>
    <row r="459" spans="1:49" outlineLevel="1">
      <c r="A459" s="168"/>
      <c r="B459" s="170"/>
      <c r="C459" s="179" t="s">
        <v>470</v>
      </c>
      <c r="D459" s="191"/>
      <c r="E459" s="184">
        <v>70.84</v>
      </c>
      <c r="F459" s="210"/>
      <c r="G459" s="142"/>
      <c r="H459" s="162">
        <v>0</v>
      </c>
      <c r="I459" s="210">
        <f t="shared" si="7"/>
        <v>0</v>
      </c>
      <c r="J459" s="162"/>
      <c r="K459" s="162"/>
      <c r="L459" s="141"/>
      <c r="M459" s="141"/>
      <c r="N459" s="141"/>
      <c r="O459" s="141"/>
      <c r="P459" s="141"/>
      <c r="Q459" s="141"/>
      <c r="R459" s="141"/>
      <c r="S459" s="141"/>
      <c r="T459" s="141" t="s">
        <v>117</v>
      </c>
      <c r="U459" s="141">
        <v>2</v>
      </c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</row>
    <row r="460" spans="1:49" outlineLevel="1">
      <c r="A460" s="168"/>
      <c r="B460" s="170"/>
      <c r="C460" s="179" t="s">
        <v>471</v>
      </c>
      <c r="D460" s="191"/>
      <c r="E460" s="184">
        <v>723.36</v>
      </c>
      <c r="F460" s="210"/>
      <c r="G460" s="142"/>
      <c r="H460" s="162">
        <v>0</v>
      </c>
      <c r="I460" s="210">
        <f t="shared" si="7"/>
        <v>0</v>
      </c>
      <c r="J460" s="162"/>
      <c r="K460" s="162"/>
      <c r="L460" s="141"/>
      <c r="M460" s="141"/>
      <c r="N460" s="141"/>
      <c r="O460" s="141"/>
      <c r="P460" s="141"/>
      <c r="Q460" s="141"/>
      <c r="R460" s="141"/>
      <c r="S460" s="141"/>
      <c r="T460" s="141" t="s">
        <v>117</v>
      </c>
      <c r="U460" s="141">
        <v>2</v>
      </c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</row>
    <row r="461" spans="1:49" outlineLevel="1">
      <c r="A461" s="168"/>
      <c r="B461" s="170"/>
      <c r="C461" s="179" t="s">
        <v>469</v>
      </c>
      <c r="D461" s="191"/>
      <c r="E461" s="184"/>
      <c r="F461" s="210"/>
      <c r="G461" s="142"/>
      <c r="H461" s="162">
        <v>0</v>
      </c>
      <c r="I461" s="210">
        <f t="shared" si="7"/>
        <v>0</v>
      </c>
      <c r="J461" s="162"/>
      <c r="K461" s="162"/>
      <c r="L461" s="141"/>
      <c r="M461" s="141"/>
      <c r="N461" s="141"/>
      <c r="O461" s="141"/>
      <c r="P461" s="141"/>
      <c r="Q461" s="141"/>
      <c r="R461" s="141"/>
      <c r="S461" s="141"/>
      <c r="T461" s="141" t="s">
        <v>117</v>
      </c>
      <c r="U461" s="141">
        <v>2</v>
      </c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</row>
    <row r="462" spans="1:49" outlineLevel="1">
      <c r="A462" s="168"/>
      <c r="B462" s="170"/>
      <c r="C462" s="179" t="s">
        <v>472</v>
      </c>
      <c r="D462" s="191"/>
      <c r="E462" s="184">
        <v>255.53</v>
      </c>
      <c r="F462" s="210"/>
      <c r="G462" s="142"/>
      <c r="H462" s="162">
        <v>0</v>
      </c>
      <c r="I462" s="210">
        <f t="shared" si="7"/>
        <v>0</v>
      </c>
      <c r="J462" s="162"/>
      <c r="K462" s="162"/>
      <c r="L462" s="141"/>
      <c r="M462" s="141"/>
      <c r="N462" s="141"/>
      <c r="O462" s="141"/>
      <c r="P462" s="141"/>
      <c r="Q462" s="141"/>
      <c r="R462" s="141"/>
      <c r="S462" s="141"/>
      <c r="T462" s="141" t="s">
        <v>117</v>
      </c>
      <c r="U462" s="141">
        <v>2</v>
      </c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</row>
    <row r="463" spans="1:49" ht="33.75" outlineLevel="1">
      <c r="A463" s="168"/>
      <c r="B463" s="170"/>
      <c r="C463" s="179" t="s">
        <v>473</v>
      </c>
      <c r="D463" s="191"/>
      <c r="E463" s="184">
        <v>396.42790000000002</v>
      </c>
      <c r="F463" s="210"/>
      <c r="G463" s="142"/>
      <c r="H463" s="162">
        <v>0</v>
      </c>
      <c r="I463" s="210">
        <f t="shared" si="7"/>
        <v>0</v>
      </c>
      <c r="J463" s="162"/>
      <c r="K463" s="162"/>
      <c r="L463" s="141"/>
      <c r="M463" s="141"/>
      <c r="N463" s="141"/>
      <c r="O463" s="141"/>
      <c r="P463" s="141"/>
      <c r="Q463" s="141"/>
      <c r="R463" s="141"/>
      <c r="S463" s="141"/>
      <c r="T463" s="141" t="s">
        <v>117</v>
      </c>
      <c r="U463" s="141">
        <v>2</v>
      </c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</row>
    <row r="464" spans="1:49" outlineLevel="1">
      <c r="A464" s="168"/>
      <c r="B464" s="170"/>
      <c r="C464" s="178" t="s">
        <v>322</v>
      </c>
      <c r="D464" s="191"/>
      <c r="E464" s="184"/>
      <c r="F464" s="210"/>
      <c r="G464" s="142"/>
      <c r="H464" s="162">
        <v>0</v>
      </c>
      <c r="I464" s="210">
        <f t="shared" si="7"/>
        <v>0</v>
      </c>
      <c r="J464" s="162"/>
      <c r="K464" s="162"/>
      <c r="L464" s="141"/>
      <c r="M464" s="141"/>
      <c r="N464" s="141"/>
      <c r="O464" s="141"/>
      <c r="P464" s="141"/>
      <c r="Q464" s="141"/>
      <c r="R464" s="141"/>
      <c r="S464" s="141"/>
      <c r="T464" s="141" t="s">
        <v>117</v>
      </c>
      <c r="U464" s="141">
        <v>0</v>
      </c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</row>
    <row r="465" spans="1:49" outlineLevel="1">
      <c r="A465" s="168"/>
      <c r="B465" s="170"/>
      <c r="C465" s="177" t="s">
        <v>474</v>
      </c>
      <c r="D465" s="190"/>
      <c r="E465" s="183">
        <v>37.684600000000003</v>
      </c>
      <c r="F465" s="210"/>
      <c r="G465" s="142"/>
      <c r="H465" s="162">
        <v>0</v>
      </c>
      <c r="I465" s="210">
        <f t="shared" si="7"/>
        <v>0</v>
      </c>
      <c r="J465" s="162"/>
      <c r="K465" s="162"/>
      <c r="L465" s="141"/>
      <c r="M465" s="141"/>
      <c r="N465" s="141"/>
      <c r="O465" s="141"/>
      <c r="P465" s="141"/>
      <c r="Q465" s="141"/>
      <c r="R465" s="141"/>
      <c r="S465" s="141"/>
      <c r="T465" s="141" t="s">
        <v>117</v>
      </c>
      <c r="U465" s="141">
        <v>0</v>
      </c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</row>
    <row r="466" spans="1:49" outlineLevel="1">
      <c r="A466" s="168">
        <v>97</v>
      </c>
      <c r="B466" s="170" t="s">
        <v>475</v>
      </c>
      <c r="C466" s="175" t="s">
        <v>476</v>
      </c>
      <c r="D466" s="188" t="s">
        <v>0</v>
      </c>
      <c r="E466" s="153">
        <v>7.4</v>
      </c>
      <c r="F466" s="210"/>
      <c r="G466" s="142">
        <f>ROUND(E466*F466,2)</f>
        <v>0</v>
      </c>
      <c r="H466" s="162" t="s">
        <v>772</v>
      </c>
      <c r="I466" s="210">
        <f t="shared" si="7"/>
        <v>0</v>
      </c>
      <c r="J466" s="162"/>
      <c r="K466" s="162"/>
      <c r="L466" s="141"/>
      <c r="M466" s="141"/>
      <c r="N466" s="141"/>
      <c r="O466" s="141"/>
      <c r="P466" s="141"/>
      <c r="Q466" s="141"/>
      <c r="R466" s="141"/>
      <c r="S466" s="141"/>
      <c r="T466" s="141" t="s">
        <v>115</v>
      </c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</row>
    <row r="467" spans="1:49">
      <c r="A467" s="169" t="s">
        <v>110</v>
      </c>
      <c r="B467" s="171" t="s">
        <v>76</v>
      </c>
      <c r="C467" s="176" t="s">
        <v>77</v>
      </c>
      <c r="D467" s="189"/>
      <c r="E467" s="154"/>
      <c r="F467" s="211"/>
      <c r="G467" s="143">
        <f>SUMIF(T468:T675,"&lt;&gt;NOR",G468:G675)</f>
        <v>0</v>
      </c>
      <c r="H467" s="163"/>
      <c r="I467" s="211">
        <f t="shared" si="7"/>
        <v>0</v>
      </c>
      <c r="J467" s="163"/>
      <c r="K467" s="163"/>
      <c r="L467" s="141"/>
      <c r="T467" t="s">
        <v>111</v>
      </c>
    </row>
    <row r="468" spans="1:49" outlineLevel="1">
      <c r="A468" s="168">
        <v>98</v>
      </c>
      <c r="B468" s="170" t="s">
        <v>477</v>
      </c>
      <c r="C468" s="175" t="s">
        <v>478</v>
      </c>
      <c r="D468" s="188" t="s">
        <v>114</v>
      </c>
      <c r="E468" s="153">
        <v>1914.92</v>
      </c>
      <c r="F468" s="210"/>
      <c r="G468" s="142">
        <f>ROUND(E468*F468,2)</f>
        <v>0</v>
      </c>
      <c r="H468" s="162" t="s">
        <v>772</v>
      </c>
      <c r="I468" s="210">
        <f t="shared" si="7"/>
        <v>0</v>
      </c>
      <c r="J468" s="162"/>
      <c r="K468" s="162"/>
      <c r="L468" s="141"/>
      <c r="M468" s="141"/>
      <c r="N468" s="141"/>
      <c r="O468" s="141"/>
      <c r="P468" s="141"/>
      <c r="Q468" s="141"/>
      <c r="R468" s="141"/>
      <c r="S468" s="141"/>
      <c r="T468" s="141" t="s">
        <v>115</v>
      </c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</row>
    <row r="469" spans="1:49" outlineLevel="1">
      <c r="A469" s="168"/>
      <c r="B469" s="170"/>
      <c r="C469" s="177" t="s">
        <v>446</v>
      </c>
      <c r="D469" s="190"/>
      <c r="E469" s="183">
        <v>59</v>
      </c>
      <c r="F469" s="210"/>
      <c r="G469" s="142"/>
      <c r="H469" s="162">
        <v>0</v>
      </c>
      <c r="I469" s="210">
        <f t="shared" si="7"/>
        <v>0</v>
      </c>
      <c r="J469" s="162"/>
      <c r="K469" s="162"/>
      <c r="L469" s="141"/>
      <c r="M469" s="141"/>
      <c r="N469" s="141"/>
      <c r="O469" s="141"/>
      <c r="P469" s="141"/>
      <c r="Q469" s="141"/>
      <c r="R469" s="141"/>
      <c r="S469" s="141"/>
      <c r="T469" s="141" t="s">
        <v>117</v>
      </c>
      <c r="U469" s="141">
        <v>0</v>
      </c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</row>
    <row r="470" spans="1:49" outlineLevel="1">
      <c r="A470" s="168"/>
      <c r="B470" s="170"/>
      <c r="C470" s="177" t="s">
        <v>447</v>
      </c>
      <c r="D470" s="190"/>
      <c r="E470" s="183">
        <v>67.8</v>
      </c>
      <c r="F470" s="210"/>
      <c r="G470" s="142"/>
      <c r="H470" s="162">
        <v>0</v>
      </c>
      <c r="I470" s="210">
        <f t="shared" si="7"/>
        <v>0</v>
      </c>
      <c r="J470" s="162"/>
      <c r="K470" s="162"/>
      <c r="L470" s="141"/>
      <c r="M470" s="141"/>
      <c r="N470" s="141"/>
      <c r="O470" s="141"/>
      <c r="P470" s="141"/>
      <c r="Q470" s="141"/>
      <c r="R470" s="141"/>
      <c r="S470" s="141"/>
      <c r="T470" s="141" t="s">
        <v>117</v>
      </c>
      <c r="U470" s="141">
        <v>0</v>
      </c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</row>
    <row r="471" spans="1:49" outlineLevel="1">
      <c r="A471" s="168"/>
      <c r="B471" s="170"/>
      <c r="C471" s="177" t="s">
        <v>448</v>
      </c>
      <c r="D471" s="190"/>
      <c r="E471" s="183">
        <v>29.15</v>
      </c>
      <c r="F471" s="210"/>
      <c r="G471" s="142"/>
      <c r="H471" s="162">
        <v>0</v>
      </c>
      <c r="I471" s="210">
        <f t="shared" si="7"/>
        <v>0</v>
      </c>
      <c r="J471" s="162"/>
      <c r="K471" s="162"/>
      <c r="L471" s="141"/>
      <c r="M471" s="141"/>
      <c r="N471" s="141"/>
      <c r="O471" s="141"/>
      <c r="P471" s="141"/>
      <c r="Q471" s="141"/>
      <c r="R471" s="141"/>
      <c r="S471" s="141"/>
      <c r="T471" s="141" t="s">
        <v>117</v>
      </c>
      <c r="U471" s="141">
        <v>0</v>
      </c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</row>
    <row r="472" spans="1:49" outlineLevel="1">
      <c r="A472" s="168"/>
      <c r="B472" s="170"/>
      <c r="C472" s="177" t="s">
        <v>479</v>
      </c>
      <c r="D472" s="190"/>
      <c r="E472" s="183">
        <v>308</v>
      </c>
      <c r="F472" s="210"/>
      <c r="G472" s="142"/>
      <c r="H472" s="162">
        <v>0</v>
      </c>
      <c r="I472" s="210">
        <f t="shared" si="7"/>
        <v>0</v>
      </c>
      <c r="J472" s="162"/>
      <c r="K472" s="162"/>
      <c r="L472" s="141"/>
      <c r="M472" s="141"/>
      <c r="N472" s="141"/>
      <c r="O472" s="141"/>
      <c r="P472" s="141"/>
      <c r="Q472" s="141"/>
      <c r="R472" s="141"/>
      <c r="S472" s="141"/>
      <c r="T472" s="141" t="s">
        <v>117</v>
      </c>
      <c r="U472" s="141">
        <v>0</v>
      </c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</row>
    <row r="473" spans="1:49" outlineLevel="1">
      <c r="A473" s="168"/>
      <c r="B473" s="170"/>
      <c r="C473" s="177" t="s">
        <v>450</v>
      </c>
      <c r="D473" s="190"/>
      <c r="E473" s="183">
        <v>44.2</v>
      </c>
      <c r="F473" s="210"/>
      <c r="G473" s="142"/>
      <c r="H473" s="162">
        <v>0</v>
      </c>
      <c r="I473" s="210">
        <f t="shared" si="7"/>
        <v>0</v>
      </c>
      <c r="J473" s="162"/>
      <c r="K473" s="162"/>
      <c r="L473" s="141"/>
      <c r="M473" s="141"/>
      <c r="N473" s="141"/>
      <c r="O473" s="141"/>
      <c r="P473" s="141"/>
      <c r="Q473" s="141"/>
      <c r="R473" s="141"/>
      <c r="S473" s="141"/>
      <c r="T473" s="141" t="s">
        <v>117</v>
      </c>
      <c r="U473" s="141">
        <v>0</v>
      </c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</row>
    <row r="474" spans="1:49" outlineLevel="1">
      <c r="A474" s="168"/>
      <c r="B474" s="170"/>
      <c r="C474" s="177" t="s">
        <v>209</v>
      </c>
      <c r="D474" s="190"/>
      <c r="E474" s="183"/>
      <c r="F474" s="210"/>
      <c r="G474" s="142"/>
      <c r="H474" s="162">
        <v>0</v>
      </c>
      <c r="I474" s="210">
        <f t="shared" si="7"/>
        <v>0</v>
      </c>
      <c r="J474" s="162"/>
      <c r="K474" s="162"/>
      <c r="L474" s="141"/>
      <c r="M474" s="141"/>
      <c r="N474" s="141"/>
      <c r="O474" s="141"/>
      <c r="P474" s="141"/>
      <c r="Q474" s="141"/>
      <c r="R474" s="141"/>
      <c r="S474" s="141"/>
      <c r="T474" s="141" t="s">
        <v>117</v>
      </c>
      <c r="U474" s="141">
        <v>0</v>
      </c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</row>
    <row r="475" spans="1:49" outlineLevel="1">
      <c r="A475" s="168"/>
      <c r="B475" s="170"/>
      <c r="C475" s="177" t="s">
        <v>385</v>
      </c>
      <c r="D475" s="190"/>
      <c r="E475" s="183"/>
      <c r="F475" s="210"/>
      <c r="G475" s="142"/>
      <c r="H475" s="162">
        <v>0</v>
      </c>
      <c r="I475" s="210">
        <f t="shared" si="7"/>
        <v>0</v>
      </c>
      <c r="J475" s="162"/>
      <c r="K475" s="162"/>
      <c r="L475" s="141"/>
      <c r="M475" s="141"/>
      <c r="N475" s="141"/>
      <c r="O475" s="141"/>
      <c r="P475" s="141"/>
      <c r="Q475" s="141"/>
      <c r="R475" s="141"/>
      <c r="S475" s="141"/>
      <c r="T475" s="141" t="s">
        <v>117</v>
      </c>
      <c r="U475" s="141">
        <v>0</v>
      </c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</row>
    <row r="476" spans="1:49" outlineLevel="1">
      <c r="A476" s="168"/>
      <c r="B476" s="170"/>
      <c r="C476" s="177" t="s">
        <v>434</v>
      </c>
      <c r="D476" s="190"/>
      <c r="E476" s="183">
        <v>10.3</v>
      </c>
      <c r="F476" s="210"/>
      <c r="G476" s="142"/>
      <c r="H476" s="162">
        <v>0</v>
      </c>
      <c r="I476" s="210">
        <f t="shared" si="7"/>
        <v>0</v>
      </c>
      <c r="J476" s="162"/>
      <c r="K476" s="162"/>
      <c r="L476" s="141"/>
      <c r="M476" s="141"/>
      <c r="N476" s="141"/>
      <c r="O476" s="141"/>
      <c r="P476" s="141"/>
      <c r="Q476" s="141"/>
      <c r="R476" s="141"/>
      <c r="S476" s="141"/>
      <c r="T476" s="141" t="s">
        <v>117</v>
      </c>
      <c r="U476" s="141">
        <v>0</v>
      </c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</row>
    <row r="477" spans="1:49" outlineLevel="1">
      <c r="A477" s="168"/>
      <c r="B477" s="170"/>
      <c r="C477" s="177" t="s">
        <v>387</v>
      </c>
      <c r="D477" s="190"/>
      <c r="E477" s="183"/>
      <c r="F477" s="210"/>
      <c r="G477" s="142"/>
      <c r="H477" s="162">
        <v>0</v>
      </c>
      <c r="I477" s="210">
        <f t="shared" si="7"/>
        <v>0</v>
      </c>
      <c r="J477" s="162"/>
      <c r="K477" s="162"/>
      <c r="L477" s="141"/>
      <c r="M477" s="141"/>
      <c r="N477" s="141"/>
      <c r="O477" s="141"/>
      <c r="P477" s="141"/>
      <c r="Q477" s="141"/>
      <c r="R477" s="141"/>
      <c r="S477" s="141"/>
      <c r="T477" s="141" t="s">
        <v>117</v>
      </c>
      <c r="U477" s="141">
        <v>0</v>
      </c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</row>
    <row r="478" spans="1:49" outlineLevel="1">
      <c r="A478" s="168"/>
      <c r="B478" s="170"/>
      <c r="C478" s="177" t="s">
        <v>435</v>
      </c>
      <c r="D478" s="190"/>
      <c r="E478" s="183">
        <v>64.400000000000006</v>
      </c>
      <c r="F478" s="210"/>
      <c r="G478" s="142"/>
      <c r="H478" s="162">
        <v>0</v>
      </c>
      <c r="I478" s="210">
        <f t="shared" si="7"/>
        <v>0</v>
      </c>
      <c r="J478" s="162"/>
      <c r="K478" s="162"/>
      <c r="L478" s="141"/>
      <c r="M478" s="141"/>
      <c r="N478" s="141"/>
      <c r="O478" s="141"/>
      <c r="P478" s="141"/>
      <c r="Q478" s="141"/>
      <c r="R478" s="141"/>
      <c r="S478" s="141"/>
      <c r="T478" s="141" t="s">
        <v>117</v>
      </c>
      <c r="U478" s="141">
        <v>0</v>
      </c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</row>
    <row r="479" spans="1:49" outlineLevel="1">
      <c r="A479" s="168"/>
      <c r="B479" s="170"/>
      <c r="C479" s="177" t="s">
        <v>436</v>
      </c>
      <c r="D479" s="190"/>
      <c r="E479" s="183">
        <v>328.8</v>
      </c>
      <c r="F479" s="210"/>
      <c r="G479" s="142"/>
      <c r="H479" s="162">
        <v>0</v>
      </c>
      <c r="I479" s="210">
        <f t="shared" si="7"/>
        <v>0</v>
      </c>
      <c r="J479" s="162"/>
      <c r="K479" s="162"/>
      <c r="L479" s="141"/>
      <c r="M479" s="141"/>
      <c r="N479" s="141"/>
      <c r="O479" s="141"/>
      <c r="P479" s="141"/>
      <c r="Q479" s="141"/>
      <c r="R479" s="141"/>
      <c r="S479" s="141"/>
      <c r="T479" s="141" t="s">
        <v>117</v>
      </c>
      <c r="U479" s="141">
        <v>0</v>
      </c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</row>
    <row r="480" spans="1:49" outlineLevel="1">
      <c r="A480" s="168"/>
      <c r="B480" s="170"/>
      <c r="C480" s="177" t="s">
        <v>209</v>
      </c>
      <c r="D480" s="190"/>
      <c r="E480" s="183"/>
      <c r="F480" s="210"/>
      <c r="G480" s="142"/>
      <c r="H480" s="162">
        <v>0</v>
      </c>
      <c r="I480" s="210">
        <f t="shared" si="7"/>
        <v>0</v>
      </c>
      <c r="J480" s="162"/>
      <c r="K480" s="162"/>
      <c r="L480" s="141"/>
      <c r="M480" s="141"/>
      <c r="N480" s="141"/>
      <c r="O480" s="141"/>
      <c r="P480" s="141"/>
      <c r="Q480" s="141"/>
      <c r="R480" s="141"/>
      <c r="S480" s="141"/>
      <c r="T480" s="141" t="s">
        <v>117</v>
      </c>
      <c r="U480" s="141">
        <v>0</v>
      </c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</row>
    <row r="481" spans="1:49" ht="33.75" outlineLevel="1">
      <c r="A481" s="168"/>
      <c r="B481" s="170"/>
      <c r="C481" s="177" t="s">
        <v>480</v>
      </c>
      <c r="D481" s="190"/>
      <c r="E481" s="183">
        <v>900.92</v>
      </c>
      <c r="F481" s="210"/>
      <c r="G481" s="142"/>
      <c r="H481" s="162">
        <v>0</v>
      </c>
      <c r="I481" s="210">
        <f t="shared" si="7"/>
        <v>0</v>
      </c>
      <c r="J481" s="162"/>
      <c r="K481" s="162"/>
      <c r="L481" s="141"/>
      <c r="M481" s="141"/>
      <c r="N481" s="141"/>
      <c r="O481" s="141"/>
      <c r="P481" s="141"/>
      <c r="Q481" s="141"/>
      <c r="R481" s="141"/>
      <c r="S481" s="141"/>
      <c r="T481" s="141" t="s">
        <v>117</v>
      </c>
      <c r="U481" s="141">
        <v>0</v>
      </c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</row>
    <row r="482" spans="1:49" ht="22.5" outlineLevel="1">
      <c r="A482" s="168"/>
      <c r="B482" s="170"/>
      <c r="C482" s="177" t="s">
        <v>481</v>
      </c>
      <c r="D482" s="190"/>
      <c r="E482" s="183">
        <v>102.35</v>
      </c>
      <c r="F482" s="210"/>
      <c r="G482" s="142"/>
      <c r="H482" s="162">
        <v>0</v>
      </c>
      <c r="I482" s="210">
        <f t="shared" si="7"/>
        <v>0</v>
      </c>
      <c r="J482" s="162"/>
      <c r="K482" s="162"/>
      <c r="L482" s="141"/>
      <c r="M482" s="141"/>
      <c r="N482" s="141"/>
      <c r="O482" s="141"/>
      <c r="P482" s="141"/>
      <c r="Q482" s="141"/>
      <c r="R482" s="141"/>
      <c r="S482" s="141"/>
      <c r="T482" s="141" t="s">
        <v>117</v>
      </c>
      <c r="U482" s="141">
        <v>0</v>
      </c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</row>
    <row r="483" spans="1:49" ht="33.75" outlineLevel="1">
      <c r="A483" s="168">
        <v>99</v>
      </c>
      <c r="B483" s="170" t="s">
        <v>482</v>
      </c>
      <c r="C483" s="175" t="s">
        <v>1121</v>
      </c>
      <c r="D483" s="188" t="s">
        <v>114</v>
      </c>
      <c r="E483" s="153">
        <v>10.3</v>
      </c>
      <c r="F483" s="210"/>
      <c r="G483" s="142">
        <f>ROUND(E483*F483,2)</f>
        <v>0</v>
      </c>
      <c r="H483" s="162" t="s">
        <v>772</v>
      </c>
      <c r="I483" s="210">
        <f t="shared" si="7"/>
        <v>0</v>
      </c>
      <c r="J483" s="162"/>
      <c r="K483" s="162"/>
      <c r="L483" s="141"/>
      <c r="M483" s="141"/>
      <c r="N483" s="141"/>
      <c r="O483" s="141"/>
      <c r="P483" s="141"/>
      <c r="Q483" s="141"/>
      <c r="R483" s="141"/>
      <c r="S483" s="141"/>
      <c r="T483" s="141" t="s">
        <v>115</v>
      </c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</row>
    <row r="484" spans="1:49" outlineLevel="1">
      <c r="A484" s="168"/>
      <c r="B484" s="170"/>
      <c r="C484" s="177" t="s">
        <v>385</v>
      </c>
      <c r="D484" s="190"/>
      <c r="E484" s="183"/>
      <c r="F484" s="210"/>
      <c r="G484" s="142"/>
      <c r="H484" s="162">
        <v>0</v>
      </c>
      <c r="I484" s="210">
        <f t="shared" si="7"/>
        <v>0</v>
      </c>
      <c r="J484" s="162"/>
      <c r="K484" s="162"/>
      <c r="L484" s="141"/>
      <c r="M484" s="141"/>
      <c r="N484" s="141"/>
      <c r="O484" s="141"/>
      <c r="P484" s="141"/>
      <c r="Q484" s="141"/>
      <c r="R484" s="141"/>
      <c r="S484" s="141"/>
      <c r="T484" s="141" t="s">
        <v>117</v>
      </c>
      <c r="U484" s="141">
        <v>0</v>
      </c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</row>
    <row r="485" spans="1:49" outlineLevel="1">
      <c r="A485" s="168"/>
      <c r="B485" s="170"/>
      <c r="C485" s="177" t="s">
        <v>434</v>
      </c>
      <c r="D485" s="190"/>
      <c r="E485" s="183">
        <v>10.3</v>
      </c>
      <c r="F485" s="210"/>
      <c r="G485" s="142"/>
      <c r="H485" s="162">
        <v>0</v>
      </c>
      <c r="I485" s="210">
        <f t="shared" si="7"/>
        <v>0</v>
      </c>
      <c r="J485" s="162"/>
      <c r="K485" s="162"/>
      <c r="L485" s="141"/>
      <c r="M485" s="141"/>
      <c r="N485" s="141"/>
      <c r="O485" s="141"/>
      <c r="P485" s="141"/>
      <c r="Q485" s="141"/>
      <c r="R485" s="141"/>
      <c r="S485" s="141"/>
      <c r="T485" s="141" t="s">
        <v>117</v>
      </c>
      <c r="U485" s="141">
        <v>0</v>
      </c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</row>
    <row r="486" spans="1:49" outlineLevel="1">
      <c r="A486" s="168"/>
      <c r="B486" s="170"/>
      <c r="C486" s="177" t="s">
        <v>387</v>
      </c>
      <c r="D486" s="190"/>
      <c r="E486" s="183"/>
      <c r="F486" s="210"/>
      <c r="G486" s="142"/>
      <c r="H486" s="162">
        <v>0</v>
      </c>
      <c r="I486" s="210">
        <f t="shared" si="7"/>
        <v>0</v>
      </c>
      <c r="J486" s="162"/>
      <c r="K486" s="162"/>
      <c r="L486" s="141"/>
      <c r="M486" s="141"/>
      <c r="N486" s="141"/>
      <c r="O486" s="141"/>
      <c r="P486" s="141"/>
      <c r="Q486" s="141"/>
      <c r="R486" s="141"/>
      <c r="S486" s="141"/>
      <c r="T486" s="141" t="s">
        <v>117</v>
      </c>
      <c r="U486" s="141">
        <v>0</v>
      </c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</row>
    <row r="487" spans="1:49" outlineLevel="1">
      <c r="A487" s="168"/>
      <c r="B487" s="170"/>
      <c r="C487" s="177" t="s">
        <v>484</v>
      </c>
      <c r="D487" s="190"/>
      <c r="E487" s="183"/>
      <c r="F487" s="210"/>
      <c r="G487" s="142"/>
      <c r="H487" s="162">
        <v>0</v>
      </c>
      <c r="I487" s="210">
        <f t="shared" si="7"/>
        <v>0</v>
      </c>
      <c r="J487" s="162"/>
      <c r="K487" s="162"/>
      <c r="L487" s="141"/>
      <c r="M487" s="141"/>
      <c r="N487" s="141"/>
      <c r="O487" s="141"/>
      <c r="P487" s="141"/>
      <c r="Q487" s="141"/>
      <c r="R487" s="141"/>
      <c r="S487" s="141"/>
      <c r="T487" s="141" t="s">
        <v>117</v>
      </c>
      <c r="U487" s="141">
        <v>0</v>
      </c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</row>
    <row r="488" spans="1:49" outlineLevel="1">
      <c r="A488" s="168"/>
      <c r="B488" s="170"/>
      <c r="C488" s="177" t="s">
        <v>485</v>
      </c>
      <c r="D488" s="190"/>
      <c r="E488" s="183"/>
      <c r="F488" s="210"/>
      <c r="G488" s="142"/>
      <c r="H488" s="162">
        <v>0</v>
      </c>
      <c r="I488" s="210">
        <f t="shared" si="7"/>
        <v>0</v>
      </c>
      <c r="J488" s="162"/>
      <c r="K488" s="162"/>
      <c r="L488" s="141"/>
      <c r="M488" s="141"/>
      <c r="N488" s="141"/>
      <c r="O488" s="141"/>
      <c r="P488" s="141"/>
      <c r="Q488" s="141"/>
      <c r="R488" s="141"/>
      <c r="S488" s="141"/>
      <c r="T488" s="141" t="s">
        <v>117</v>
      </c>
      <c r="U488" s="141">
        <v>0</v>
      </c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</row>
    <row r="489" spans="1:49" outlineLevel="1">
      <c r="A489" s="168"/>
      <c r="B489" s="170"/>
      <c r="C489" s="177" t="s">
        <v>387</v>
      </c>
      <c r="D489" s="190"/>
      <c r="E489" s="183"/>
      <c r="F489" s="210"/>
      <c r="G489" s="142"/>
      <c r="H489" s="162">
        <v>0</v>
      </c>
      <c r="I489" s="210">
        <f t="shared" si="7"/>
        <v>0</v>
      </c>
      <c r="J489" s="162"/>
      <c r="K489" s="162"/>
      <c r="L489" s="141"/>
      <c r="M489" s="141"/>
      <c r="N489" s="141"/>
      <c r="O489" s="141"/>
      <c r="P489" s="141"/>
      <c r="Q489" s="141"/>
      <c r="R489" s="141"/>
      <c r="S489" s="141"/>
      <c r="T489" s="141" t="s">
        <v>117</v>
      </c>
      <c r="U489" s="141">
        <v>0</v>
      </c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</row>
    <row r="490" spans="1:49" outlineLevel="1">
      <c r="A490" s="168"/>
      <c r="B490" s="170"/>
      <c r="C490" s="177" t="s">
        <v>486</v>
      </c>
      <c r="D490" s="190"/>
      <c r="E490" s="183"/>
      <c r="F490" s="210"/>
      <c r="G490" s="142"/>
      <c r="H490" s="162">
        <v>0</v>
      </c>
      <c r="I490" s="210">
        <f t="shared" si="7"/>
        <v>0</v>
      </c>
      <c r="J490" s="162"/>
      <c r="K490" s="162"/>
      <c r="L490" s="141"/>
      <c r="M490" s="141"/>
      <c r="N490" s="141"/>
      <c r="O490" s="141"/>
      <c r="P490" s="141"/>
      <c r="Q490" s="141"/>
      <c r="R490" s="141"/>
      <c r="S490" s="141"/>
      <c r="T490" s="141" t="s">
        <v>117</v>
      </c>
      <c r="U490" s="141">
        <v>0</v>
      </c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</row>
    <row r="491" spans="1:49" outlineLevel="1">
      <c r="A491" s="168"/>
      <c r="B491" s="170"/>
      <c r="C491" s="177" t="s">
        <v>487</v>
      </c>
      <c r="D491" s="190"/>
      <c r="E491" s="183"/>
      <c r="F491" s="210"/>
      <c r="G491" s="142"/>
      <c r="H491" s="162">
        <v>0</v>
      </c>
      <c r="I491" s="210">
        <f t="shared" si="7"/>
        <v>0</v>
      </c>
      <c r="J491" s="162"/>
      <c r="K491" s="162"/>
      <c r="L491" s="141"/>
      <c r="M491" s="141"/>
      <c r="N491" s="141"/>
      <c r="O491" s="141"/>
      <c r="P491" s="141"/>
      <c r="Q491" s="141"/>
      <c r="R491" s="141"/>
      <c r="S491" s="141"/>
      <c r="T491" s="141" t="s">
        <v>117</v>
      </c>
      <c r="U491" s="141">
        <v>0</v>
      </c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</row>
    <row r="492" spans="1:49" outlineLevel="1">
      <c r="A492" s="168">
        <v>100</v>
      </c>
      <c r="B492" s="170" t="s">
        <v>488</v>
      </c>
      <c r="C492" s="175" t="s">
        <v>489</v>
      </c>
      <c r="D492" s="188" t="s">
        <v>159</v>
      </c>
      <c r="E492" s="153">
        <v>188</v>
      </c>
      <c r="F492" s="210"/>
      <c r="G492" s="142">
        <f>ROUND(E492*F492,2)</f>
        <v>0</v>
      </c>
      <c r="H492" s="162" t="s">
        <v>770</v>
      </c>
      <c r="I492" s="210">
        <f t="shared" si="7"/>
        <v>0</v>
      </c>
      <c r="J492" s="162"/>
      <c r="K492" s="162"/>
      <c r="L492" s="141"/>
      <c r="M492" s="141"/>
      <c r="N492" s="141"/>
      <c r="O492" s="141"/>
      <c r="P492" s="141"/>
      <c r="Q492" s="141"/>
      <c r="R492" s="141"/>
      <c r="S492" s="141"/>
      <c r="T492" s="141" t="s">
        <v>115</v>
      </c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</row>
    <row r="493" spans="1:49" outlineLevel="1">
      <c r="A493" s="168"/>
      <c r="B493" s="170"/>
      <c r="C493" s="177" t="s">
        <v>490</v>
      </c>
      <c r="D493" s="190"/>
      <c r="E493" s="183">
        <v>188</v>
      </c>
      <c r="F493" s="210"/>
      <c r="G493" s="142"/>
      <c r="H493" s="162">
        <v>0</v>
      </c>
      <c r="I493" s="210">
        <f t="shared" si="7"/>
        <v>0</v>
      </c>
      <c r="J493" s="162"/>
      <c r="K493" s="162"/>
      <c r="L493" s="141"/>
      <c r="M493" s="141"/>
      <c r="N493" s="141"/>
      <c r="O493" s="141"/>
      <c r="P493" s="141"/>
      <c r="Q493" s="141"/>
      <c r="R493" s="141"/>
      <c r="S493" s="141"/>
      <c r="T493" s="141" t="s">
        <v>117</v>
      </c>
      <c r="U493" s="141">
        <v>0</v>
      </c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</row>
    <row r="494" spans="1:49" ht="22.5" outlineLevel="1">
      <c r="A494" s="168">
        <v>101</v>
      </c>
      <c r="B494" s="170" t="s">
        <v>491</v>
      </c>
      <c r="C494" s="175" t="s">
        <v>492</v>
      </c>
      <c r="D494" s="188" t="s">
        <v>159</v>
      </c>
      <c r="E494" s="153">
        <v>82.6</v>
      </c>
      <c r="F494" s="210"/>
      <c r="G494" s="142">
        <f t="shared" ref="G494:G508" si="8">ROUND(E494*F494,2)</f>
        <v>0</v>
      </c>
      <c r="H494" s="162" t="s">
        <v>770</v>
      </c>
      <c r="I494" s="210">
        <f t="shared" si="7"/>
        <v>0</v>
      </c>
      <c r="J494" s="162"/>
      <c r="K494" s="162"/>
      <c r="L494" s="141"/>
      <c r="M494" s="141"/>
      <c r="N494" s="141"/>
      <c r="O494" s="141"/>
      <c r="P494" s="141"/>
      <c r="Q494" s="141"/>
      <c r="R494" s="141"/>
      <c r="S494" s="141"/>
      <c r="T494" s="141" t="s">
        <v>115</v>
      </c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</row>
    <row r="495" spans="1:49" ht="22.5" outlineLevel="1">
      <c r="A495" s="168">
        <v>102</v>
      </c>
      <c r="B495" s="170" t="s">
        <v>493</v>
      </c>
      <c r="C495" s="175" t="s">
        <v>494</v>
      </c>
      <c r="D495" s="188" t="s">
        <v>159</v>
      </c>
      <c r="E495" s="153">
        <v>25.4</v>
      </c>
      <c r="F495" s="210"/>
      <c r="G495" s="142">
        <f t="shared" si="8"/>
        <v>0</v>
      </c>
      <c r="H495" s="162" t="s">
        <v>770</v>
      </c>
      <c r="I495" s="210">
        <f t="shared" si="7"/>
        <v>0</v>
      </c>
      <c r="J495" s="162"/>
      <c r="K495" s="162"/>
      <c r="L495" s="141"/>
      <c r="M495" s="141"/>
      <c r="N495" s="141"/>
      <c r="O495" s="141"/>
      <c r="P495" s="141"/>
      <c r="Q495" s="141"/>
      <c r="R495" s="141"/>
      <c r="S495" s="141"/>
      <c r="T495" s="141" t="s">
        <v>115</v>
      </c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</row>
    <row r="496" spans="1:49" ht="22.5" outlineLevel="1">
      <c r="A496" s="168">
        <v>103</v>
      </c>
      <c r="B496" s="170" t="s">
        <v>495</v>
      </c>
      <c r="C496" s="175" t="s">
        <v>496</v>
      </c>
      <c r="D496" s="188" t="s">
        <v>159</v>
      </c>
      <c r="E496" s="153">
        <v>82.6</v>
      </c>
      <c r="F496" s="210"/>
      <c r="G496" s="142">
        <f t="shared" si="8"/>
        <v>0</v>
      </c>
      <c r="H496" s="162" t="s">
        <v>770</v>
      </c>
      <c r="I496" s="210">
        <f t="shared" si="7"/>
        <v>0</v>
      </c>
      <c r="J496" s="162"/>
      <c r="K496" s="162"/>
      <c r="L496" s="141"/>
      <c r="M496" s="141"/>
      <c r="N496" s="141"/>
      <c r="O496" s="141"/>
      <c r="P496" s="141"/>
      <c r="Q496" s="141"/>
      <c r="R496" s="141"/>
      <c r="S496" s="141"/>
      <c r="T496" s="141" t="s">
        <v>115</v>
      </c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</row>
    <row r="497" spans="1:49" ht="22.5" outlineLevel="1">
      <c r="A497" s="168">
        <v>104</v>
      </c>
      <c r="B497" s="170" t="s">
        <v>497</v>
      </c>
      <c r="C497" s="175" t="s">
        <v>498</v>
      </c>
      <c r="D497" s="188" t="s">
        <v>159</v>
      </c>
      <c r="E497" s="153">
        <v>25.4</v>
      </c>
      <c r="F497" s="210"/>
      <c r="G497" s="142">
        <f t="shared" si="8"/>
        <v>0</v>
      </c>
      <c r="H497" s="162" t="s">
        <v>770</v>
      </c>
      <c r="I497" s="210">
        <f t="shared" si="7"/>
        <v>0</v>
      </c>
      <c r="J497" s="162"/>
      <c r="K497" s="162"/>
      <c r="L497" s="141"/>
      <c r="M497" s="141"/>
      <c r="N497" s="141"/>
      <c r="O497" s="141"/>
      <c r="P497" s="141"/>
      <c r="Q497" s="141"/>
      <c r="R497" s="141"/>
      <c r="S497" s="141"/>
      <c r="T497" s="141" t="s">
        <v>115</v>
      </c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</row>
    <row r="498" spans="1:49" ht="22.5" outlineLevel="1">
      <c r="A498" s="168">
        <v>105</v>
      </c>
      <c r="B498" s="170" t="s">
        <v>499</v>
      </c>
      <c r="C498" s="175" t="s">
        <v>500</v>
      </c>
      <c r="D498" s="188" t="s">
        <v>159</v>
      </c>
      <c r="E498" s="153">
        <v>108</v>
      </c>
      <c r="F498" s="210"/>
      <c r="G498" s="142">
        <f t="shared" si="8"/>
        <v>0</v>
      </c>
      <c r="H498" s="162" t="s">
        <v>770</v>
      </c>
      <c r="I498" s="210">
        <f t="shared" si="7"/>
        <v>0</v>
      </c>
      <c r="J498" s="162"/>
      <c r="K498" s="162"/>
      <c r="L498" s="141"/>
      <c r="M498" s="141"/>
      <c r="N498" s="141"/>
      <c r="O498" s="141"/>
      <c r="P498" s="141"/>
      <c r="Q498" s="141"/>
      <c r="R498" s="141"/>
      <c r="S498" s="141"/>
      <c r="T498" s="141" t="s">
        <v>115</v>
      </c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</row>
    <row r="499" spans="1:49" ht="22.5" outlineLevel="1">
      <c r="A499" s="168">
        <v>106</v>
      </c>
      <c r="B499" s="170" t="s">
        <v>501</v>
      </c>
      <c r="C499" s="175" t="s">
        <v>502</v>
      </c>
      <c r="D499" s="188" t="s">
        <v>159</v>
      </c>
      <c r="E499" s="153">
        <v>59</v>
      </c>
      <c r="F499" s="210"/>
      <c r="G499" s="142">
        <f t="shared" si="8"/>
        <v>0</v>
      </c>
      <c r="H499" s="162" t="s">
        <v>770</v>
      </c>
      <c r="I499" s="210">
        <f t="shared" si="7"/>
        <v>0</v>
      </c>
      <c r="J499" s="162"/>
      <c r="K499" s="162"/>
      <c r="L499" s="141"/>
      <c r="M499" s="141"/>
      <c r="N499" s="141"/>
      <c r="O499" s="141"/>
      <c r="P499" s="141"/>
      <c r="Q499" s="141"/>
      <c r="R499" s="141"/>
      <c r="S499" s="141"/>
      <c r="T499" s="141" t="s">
        <v>115</v>
      </c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</row>
    <row r="500" spans="1:49" ht="22.5" outlineLevel="1">
      <c r="A500" s="168">
        <v>107</v>
      </c>
      <c r="B500" s="170" t="s">
        <v>503</v>
      </c>
      <c r="C500" s="175" t="s">
        <v>504</v>
      </c>
      <c r="D500" s="188" t="s">
        <v>159</v>
      </c>
      <c r="E500" s="153">
        <v>226</v>
      </c>
      <c r="F500" s="210"/>
      <c r="G500" s="142">
        <f t="shared" si="8"/>
        <v>0</v>
      </c>
      <c r="H500" s="162" t="s">
        <v>770</v>
      </c>
      <c r="I500" s="210">
        <f t="shared" si="7"/>
        <v>0</v>
      </c>
      <c r="J500" s="162"/>
      <c r="K500" s="162"/>
      <c r="L500" s="141"/>
      <c r="M500" s="141"/>
      <c r="N500" s="141"/>
      <c r="O500" s="141"/>
      <c r="P500" s="141"/>
      <c r="Q500" s="141"/>
      <c r="R500" s="141"/>
      <c r="S500" s="141"/>
      <c r="T500" s="141" t="s">
        <v>115</v>
      </c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</row>
    <row r="501" spans="1:49" ht="22.5" outlineLevel="1">
      <c r="A501" s="168">
        <v>108</v>
      </c>
      <c r="B501" s="170" t="s">
        <v>505</v>
      </c>
      <c r="C501" s="175" t="s">
        <v>506</v>
      </c>
      <c r="D501" s="188" t="s">
        <v>159</v>
      </c>
      <c r="E501" s="153">
        <v>53</v>
      </c>
      <c r="F501" s="210"/>
      <c r="G501" s="142">
        <f t="shared" si="8"/>
        <v>0</v>
      </c>
      <c r="H501" s="162" t="s">
        <v>770</v>
      </c>
      <c r="I501" s="210">
        <f t="shared" si="7"/>
        <v>0</v>
      </c>
      <c r="J501" s="162"/>
      <c r="K501" s="162"/>
      <c r="L501" s="141"/>
      <c r="M501" s="141"/>
      <c r="N501" s="141"/>
      <c r="O501" s="141"/>
      <c r="P501" s="141"/>
      <c r="Q501" s="141"/>
      <c r="R501" s="141"/>
      <c r="S501" s="141"/>
      <c r="T501" s="141" t="s">
        <v>115</v>
      </c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</row>
    <row r="502" spans="1:49" ht="22.5" outlineLevel="1">
      <c r="A502" s="168">
        <v>109</v>
      </c>
      <c r="B502" s="170" t="s">
        <v>507</v>
      </c>
      <c r="C502" s="175" t="s">
        <v>508</v>
      </c>
      <c r="D502" s="188" t="s">
        <v>159</v>
      </c>
      <c r="E502" s="153">
        <v>280</v>
      </c>
      <c r="F502" s="210"/>
      <c r="G502" s="142">
        <f t="shared" si="8"/>
        <v>0</v>
      </c>
      <c r="H502" s="162" t="s">
        <v>770</v>
      </c>
      <c r="I502" s="210">
        <f t="shared" si="7"/>
        <v>0</v>
      </c>
      <c r="J502" s="162"/>
      <c r="K502" s="162"/>
      <c r="L502" s="141"/>
      <c r="M502" s="141"/>
      <c r="N502" s="141"/>
      <c r="O502" s="141"/>
      <c r="P502" s="141"/>
      <c r="Q502" s="141"/>
      <c r="R502" s="141"/>
      <c r="S502" s="141"/>
      <c r="T502" s="141" t="s">
        <v>115</v>
      </c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</row>
    <row r="503" spans="1:49" ht="22.5" outlineLevel="1">
      <c r="A503" s="168">
        <v>110</v>
      </c>
      <c r="B503" s="170" t="s">
        <v>509</v>
      </c>
      <c r="C503" s="175" t="s">
        <v>510</v>
      </c>
      <c r="D503" s="188" t="s">
        <v>159</v>
      </c>
      <c r="E503" s="153">
        <v>59</v>
      </c>
      <c r="F503" s="210"/>
      <c r="G503" s="142">
        <f t="shared" si="8"/>
        <v>0</v>
      </c>
      <c r="H503" s="162" t="s">
        <v>770</v>
      </c>
      <c r="I503" s="210">
        <f t="shared" si="7"/>
        <v>0</v>
      </c>
      <c r="J503" s="162"/>
      <c r="K503" s="162"/>
      <c r="L503" s="141"/>
      <c r="M503" s="141"/>
      <c r="N503" s="141"/>
      <c r="O503" s="141"/>
      <c r="P503" s="141"/>
      <c r="Q503" s="141"/>
      <c r="R503" s="141"/>
      <c r="S503" s="141"/>
      <c r="T503" s="141" t="s">
        <v>115</v>
      </c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</row>
    <row r="504" spans="1:49" ht="22.5" outlineLevel="1">
      <c r="A504" s="168">
        <v>111</v>
      </c>
      <c r="B504" s="170" t="s">
        <v>511</v>
      </c>
      <c r="C504" s="175" t="s">
        <v>510</v>
      </c>
      <c r="D504" s="188" t="s">
        <v>159</v>
      </c>
      <c r="E504" s="153">
        <v>5.5</v>
      </c>
      <c r="F504" s="210"/>
      <c r="G504" s="142">
        <f t="shared" si="8"/>
        <v>0</v>
      </c>
      <c r="H504" s="162" t="s">
        <v>770</v>
      </c>
      <c r="I504" s="210">
        <f t="shared" si="7"/>
        <v>0</v>
      </c>
      <c r="J504" s="162"/>
      <c r="K504" s="162"/>
      <c r="L504" s="141"/>
      <c r="M504" s="141"/>
      <c r="N504" s="141"/>
      <c r="O504" s="141"/>
      <c r="P504" s="141"/>
      <c r="Q504" s="141"/>
      <c r="R504" s="141"/>
      <c r="S504" s="141"/>
      <c r="T504" s="141" t="s">
        <v>115</v>
      </c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</row>
    <row r="505" spans="1:49" ht="22.5" outlineLevel="1">
      <c r="A505" s="168">
        <v>112</v>
      </c>
      <c r="B505" s="170" t="s">
        <v>512</v>
      </c>
      <c r="C505" s="175" t="s">
        <v>513</v>
      </c>
      <c r="D505" s="188" t="s">
        <v>120</v>
      </c>
      <c r="E505" s="153">
        <v>4</v>
      </c>
      <c r="F505" s="210"/>
      <c r="G505" s="142">
        <f t="shared" si="8"/>
        <v>0</v>
      </c>
      <c r="H505" s="162" t="s">
        <v>770</v>
      </c>
      <c r="I505" s="210">
        <f t="shared" si="7"/>
        <v>0</v>
      </c>
      <c r="J505" s="162"/>
      <c r="K505" s="162"/>
      <c r="L505" s="141"/>
      <c r="M505" s="141"/>
      <c r="N505" s="141"/>
      <c r="O505" s="141"/>
      <c r="P505" s="141"/>
      <c r="Q505" s="141"/>
      <c r="R505" s="141"/>
      <c r="S505" s="141"/>
      <c r="T505" s="141" t="s">
        <v>115</v>
      </c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</row>
    <row r="506" spans="1:49" ht="22.5" outlineLevel="1">
      <c r="A506" s="168">
        <v>113</v>
      </c>
      <c r="B506" s="170" t="s">
        <v>514</v>
      </c>
      <c r="C506" s="175" t="s">
        <v>513</v>
      </c>
      <c r="D506" s="188" t="s">
        <v>120</v>
      </c>
      <c r="E506" s="153">
        <v>5</v>
      </c>
      <c r="F506" s="210"/>
      <c r="G506" s="142">
        <f t="shared" si="8"/>
        <v>0</v>
      </c>
      <c r="H506" s="162" t="s">
        <v>770</v>
      </c>
      <c r="I506" s="210">
        <f t="shared" si="7"/>
        <v>0</v>
      </c>
      <c r="J506" s="162"/>
      <c r="K506" s="162"/>
      <c r="L506" s="141"/>
      <c r="M506" s="141"/>
      <c r="N506" s="141"/>
      <c r="O506" s="141"/>
      <c r="P506" s="141"/>
      <c r="Q506" s="141"/>
      <c r="R506" s="141"/>
      <c r="S506" s="141"/>
      <c r="T506" s="141" t="s">
        <v>115</v>
      </c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</row>
    <row r="507" spans="1:49" outlineLevel="1">
      <c r="A507" s="168">
        <v>114</v>
      </c>
      <c r="B507" s="170" t="s">
        <v>515</v>
      </c>
      <c r="C507" s="175" t="s">
        <v>516</v>
      </c>
      <c r="D507" s="188" t="s">
        <v>120</v>
      </c>
      <c r="E507" s="153">
        <v>1</v>
      </c>
      <c r="F507" s="210"/>
      <c r="G507" s="142">
        <f t="shared" si="8"/>
        <v>0</v>
      </c>
      <c r="H507" s="162" t="s">
        <v>770</v>
      </c>
      <c r="I507" s="210">
        <f t="shared" si="7"/>
        <v>0</v>
      </c>
      <c r="J507" s="162"/>
      <c r="K507" s="162"/>
      <c r="L507" s="141"/>
      <c r="M507" s="141"/>
      <c r="N507" s="141"/>
      <c r="O507" s="141"/>
      <c r="P507" s="141"/>
      <c r="Q507" s="141"/>
      <c r="R507" s="141"/>
      <c r="S507" s="141"/>
      <c r="T507" s="141" t="s">
        <v>115</v>
      </c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</row>
    <row r="508" spans="1:49" ht="22.5" outlineLevel="1">
      <c r="A508" s="168">
        <v>115</v>
      </c>
      <c r="B508" s="170" t="s">
        <v>517</v>
      </c>
      <c r="C508" s="175" t="s">
        <v>518</v>
      </c>
      <c r="D508" s="188" t="s">
        <v>159</v>
      </c>
      <c r="E508" s="153">
        <v>68</v>
      </c>
      <c r="F508" s="210"/>
      <c r="G508" s="142">
        <f t="shared" si="8"/>
        <v>0</v>
      </c>
      <c r="H508" s="162" t="s">
        <v>770</v>
      </c>
      <c r="I508" s="210">
        <f t="shared" si="7"/>
        <v>0</v>
      </c>
      <c r="J508" s="162"/>
      <c r="K508" s="162"/>
      <c r="L508" s="141"/>
      <c r="M508" s="141"/>
      <c r="N508" s="141"/>
      <c r="O508" s="141"/>
      <c r="P508" s="141"/>
      <c r="Q508" s="141"/>
      <c r="R508" s="141"/>
      <c r="S508" s="141"/>
      <c r="T508" s="141" t="s">
        <v>115</v>
      </c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</row>
    <row r="509" spans="1:49" outlineLevel="1">
      <c r="A509" s="168"/>
      <c r="B509" s="170"/>
      <c r="C509" s="177" t="s">
        <v>519</v>
      </c>
      <c r="D509" s="190"/>
      <c r="E509" s="183">
        <v>68</v>
      </c>
      <c r="F509" s="210"/>
      <c r="G509" s="142"/>
      <c r="H509" s="162">
        <v>0</v>
      </c>
      <c r="I509" s="210">
        <f t="shared" si="7"/>
        <v>0</v>
      </c>
      <c r="J509" s="162"/>
      <c r="K509" s="162"/>
      <c r="L509" s="141"/>
      <c r="M509" s="141"/>
      <c r="N509" s="141"/>
      <c r="O509" s="141"/>
      <c r="P509" s="141"/>
      <c r="Q509" s="141"/>
      <c r="R509" s="141"/>
      <c r="S509" s="141"/>
      <c r="T509" s="141" t="s">
        <v>117</v>
      </c>
      <c r="U509" s="141">
        <v>0</v>
      </c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</row>
    <row r="510" spans="1:49" ht="22.5" outlineLevel="1">
      <c r="A510" s="168">
        <v>116</v>
      </c>
      <c r="B510" s="170" t="s">
        <v>520</v>
      </c>
      <c r="C510" s="175" t="s">
        <v>483</v>
      </c>
      <c r="D510" s="188" t="s">
        <v>114</v>
      </c>
      <c r="E510" s="153">
        <v>15.5</v>
      </c>
      <c r="F510" s="210"/>
      <c r="G510" s="142">
        <f>ROUND(E510*F510,2)</f>
        <v>0</v>
      </c>
      <c r="H510" s="162" t="s">
        <v>770</v>
      </c>
      <c r="I510" s="210">
        <f t="shared" si="7"/>
        <v>0</v>
      </c>
      <c r="J510" s="162"/>
      <c r="K510" s="162"/>
      <c r="L510" s="141"/>
      <c r="M510" s="141"/>
      <c r="N510" s="141"/>
      <c r="O510" s="141"/>
      <c r="P510" s="141"/>
      <c r="Q510" s="141"/>
      <c r="R510" s="141"/>
      <c r="S510" s="141"/>
      <c r="T510" s="141" t="s">
        <v>115</v>
      </c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</row>
    <row r="511" spans="1:49" ht="22.5" outlineLevel="1">
      <c r="A511" s="168">
        <v>117</v>
      </c>
      <c r="B511" s="170" t="s">
        <v>521</v>
      </c>
      <c r="C511" s="175" t="s">
        <v>522</v>
      </c>
      <c r="D511" s="188" t="s">
        <v>114</v>
      </c>
      <c r="E511" s="153">
        <v>7.4016000000000002</v>
      </c>
      <c r="F511" s="210"/>
      <c r="G511" s="142">
        <f>ROUND(E511*F511,2)</f>
        <v>0</v>
      </c>
      <c r="H511" s="162" t="s">
        <v>770</v>
      </c>
      <c r="I511" s="210">
        <f t="shared" si="7"/>
        <v>0</v>
      </c>
      <c r="J511" s="162"/>
      <c r="K511" s="162"/>
      <c r="L511" s="141"/>
      <c r="M511" s="141"/>
      <c r="N511" s="141"/>
      <c r="O511" s="141"/>
      <c r="P511" s="141"/>
      <c r="Q511" s="141"/>
      <c r="R511" s="141"/>
      <c r="S511" s="141"/>
      <c r="T511" s="141" t="s">
        <v>115</v>
      </c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</row>
    <row r="512" spans="1:49" outlineLevel="1">
      <c r="A512" s="168"/>
      <c r="B512" s="170"/>
      <c r="C512" s="177" t="s">
        <v>523</v>
      </c>
      <c r="D512" s="190"/>
      <c r="E512" s="183">
        <v>7.4016000000000002</v>
      </c>
      <c r="F512" s="210"/>
      <c r="G512" s="142"/>
      <c r="H512" s="162">
        <v>0</v>
      </c>
      <c r="I512" s="210">
        <f t="shared" si="7"/>
        <v>0</v>
      </c>
      <c r="J512" s="162"/>
      <c r="K512" s="162"/>
      <c r="L512" s="141"/>
      <c r="M512" s="141"/>
      <c r="N512" s="141"/>
      <c r="O512" s="141"/>
      <c r="P512" s="141"/>
      <c r="Q512" s="141"/>
      <c r="R512" s="141"/>
      <c r="S512" s="141"/>
      <c r="T512" s="141" t="s">
        <v>117</v>
      </c>
      <c r="U512" s="141">
        <v>0</v>
      </c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</row>
    <row r="513" spans="1:49" ht="22.5" outlineLevel="1">
      <c r="A513" s="168">
        <v>118</v>
      </c>
      <c r="B513" s="170" t="s">
        <v>524</v>
      </c>
      <c r="C513" s="175" t="s">
        <v>522</v>
      </c>
      <c r="D513" s="188" t="s">
        <v>114</v>
      </c>
      <c r="E513" s="153">
        <v>9.1754999999999995</v>
      </c>
      <c r="F513" s="210"/>
      <c r="G513" s="142">
        <f>ROUND(E513*F513,2)</f>
        <v>0</v>
      </c>
      <c r="H513" s="162" t="s">
        <v>770</v>
      </c>
      <c r="I513" s="210">
        <f t="shared" si="7"/>
        <v>0</v>
      </c>
      <c r="J513" s="162"/>
      <c r="K513" s="162"/>
      <c r="L513" s="141"/>
      <c r="M513" s="141"/>
      <c r="N513" s="141"/>
      <c r="O513" s="141"/>
      <c r="P513" s="141"/>
      <c r="Q513" s="141"/>
      <c r="R513" s="141"/>
      <c r="S513" s="141"/>
      <c r="T513" s="141" t="s">
        <v>115</v>
      </c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</row>
    <row r="514" spans="1:49" outlineLevel="1">
      <c r="A514" s="168"/>
      <c r="B514" s="170"/>
      <c r="C514" s="177" t="s">
        <v>525</v>
      </c>
      <c r="D514" s="190"/>
      <c r="E514" s="183">
        <v>9.1754999999999995</v>
      </c>
      <c r="F514" s="210"/>
      <c r="G514" s="142"/>
      <c r="H514" s="162">
        <v>0</v>
      </c>
      <c r="I514" s="210">
        <f t="shared" si="7"/>
        <v>0</v>
      </c>
      <c r="J514" s="162"/>
      <c r="K514" s="162"/>
      <c r="L514" s="141"/>
      <c r="M514" s="141"/>
      <c r="N514" s="141"/>
      <c r="O514" s="141"/>
      <c r="P514" s="141"/>
      <c r="Q514" s="141"/>
      <c r="R514" s="141"/>
      <c r="S514" s="141"/>
      <c r="T514" s="141" t="s">
        <v>117</v>
      </c>
      <c r="U514" s="141">
        <v>0</v>
      </c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</row>
    <row r="515" spans="1:49" ht="22.5" outlineLevel="1">
      <c r="A515" s="168">
        <v>119</v>
      </c>
      <c r="B515" s="170" t="s">
        <v>526</v>
      </c>
      <c r="C515" s="175" t="s">
        <v>522</v>
      </c>
      <c r="D515" s="188" t="s">
        <v>114</v>
      </c>
      <c r="E515" s="153">
        <v>30.920400000000001</v>
      </c>
      <c r="F515" s="210"/>
      <c r="G515" s="142">
        <f>ROUND(E515*F515,2)</f>
        <v>0</v>
      </c>
      <c r="H515" s="162" t="s">
        <v>770</v>
      </c>
      <c r="I515" s="210">
        <f t="shared" si="7"/>
        <v>0</v>
      </c>
      <c r="J515" s="162"/>
      <c r="K515" s="162"/>
      <c r="L515" s="141"/>
      <c r="M515" s="141"/>
      <c r="N515" s="141"/>
      <c r="O515" s="141"/>
      <c r="P515" s="141"/>
      <c r="Q515" s="141"/>
      <c r="R515" s="141"/>
      <c r="S515" s="141"/>
      <c r="T515" s="141" t="s">
        <v>115</v>
      </c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</row>
    <row r="516" spans="1:49" outlineLevel="1">
      <c r="A516" s="168"/>
      <c r="B516" s="170"/>
      <c r="C516" s="177" t="s">
        <v>527</v>
      </c>
      <c r="D516" s="190"/>
      <c r="E516" s="183">
        <v>30.920400000000001</v>
      </c>
      <c r="F516" s="210"/>
      <c r="G516" s="142"/>
      <c r="H516" s="162">
        <v>0</v>
      </c>
      <c r="I516" s="210">
        <f t="shared" si="7"/>
        <v>0</v>
      </c>
      <c r="J516" s="162"/>
      <c r="K516" s="162"/>
      <c r="L516" s="141"/>
      <c r="M516" s="141"/>
      <c r="N516" s="141"/>
      <c r="O516" s="141"/>
      <c r="P516" s="141"/>
      <c r="Q516" s="141"/>
      <c r="R516" s="141"/>
      <c r="S516" s="141"/>
      <c r="T516" s="141" t="s">
        <v>117</v>
      </c>
      <c r="U516" s="141">
        <v>0</v>
      </c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</row>
    <row r="517" spans="1:49" ht="22.5" outlineLevel="1">
      <c r="A517" s="168">
        <v>120</v>
      </c>
      <c r="B517" s="170" t="s">
        <v>528</v>
      </c>
      <c r="C517" s="175" t="s">
        <v>522</v>
      </c>
      <c r="D517" s="188" t="s">
        <v>114</v>
      </c>
      <c r="E517" s="153">
        <v>14.510999999999999</v>
      </c>
      <c r="F517" s="210"/>
      <c r="G517" s="142">
        <f>ROUND(E517*F517,2)</f>
        <v>0</v>
      </c>
      <c r="H517" s="162" t="s">
        <v>770</v>
      </c>
      <c r="I517" s="210">
        <f t="shared" si="7"/>
        <v>0</v>
      </c>
      <c r="J517" s="162"/>
      <c r="K517" s="162"/>
      <c r="L517" s="141"/>
      <c r="M517" s="141"/>
      <c r="N517" s="141"/>
      <c r="O517" s="141"/>
      <c r="P517" s="141"/>
      <c r="Q517" s="141"/>
      <c r="R517" s="141"/>
      <c r="S517" s="141"/>
      <c r="T517" s="141" t="s">
        <v>115</v>
      </c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</row>
    <row r="518" spans="1:49" outlineLevel="1">
      <c r="A518" s="168"/>
      <c r="B518" s="170"/>
      <c r="C518" s="177" t="s">
        <v>529</v>
      </c>
      <c r="D518" s="190"/>
      <c r="E518" s="183">
        <v>14.510999999999999</v>
      </c>
      <c r="F518" s="210"/>
      <c r="G518" s="142"/>
      <c r="H518" s="162">
        <v>0</v>
      </c>
      <c r="I518" s="210">
        <f t="shared" si="7"/>
        <v>0</v>
      </c>
      <c r="J518" s="162"/>
      <c r="K518" s="162"/>
      <c r="L518" s="141"/>
      <c r="M518" s="141"/>
      <c r="N518" s="141"/>
      <c r="O518" s="141"/>
      <c r="P518" s="141"/>
      <c r="Q518" s="141"/>
      <c r="R518" s="141"/>
      <c r="S518" s="141"/>
      <c r="T518" s="141" t="s">
        <v>117</v>
      </c>
      <c r="U518" s="141">
        <v>0</v>
      </c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</row>
    <row r="519" spans="1:49" ht="22.5" outlineLevel="1">
      <c r="A519" s="168">
        <v>121</v>
      </c>
      <c r="B519" s="170" t="s">
        <v>530</v>
      </c>
      <c r="C519" s="175" t="s">
        <v>522</v>
      </c>
      <c r="D519" s="188" t="s">
        <v>114</v>
      </c>
      <c r="E519" s="153">
        <v>5.6639999999999997</v>
      </c>
      <c r="F519" s="210"/>
      <c r="G519" s="142">
        <f>ROUND(E519*F519,2)</f>
        <v>0</v>
      </c>
      <c r="H519" s="162" t="s">
        <v>770</v>
      </c>
      <c r="I519" s="210">
        <f t="shared" si="7"/>
        <v>0</v>
      </c>
      <c r="J519" s="162"/>
      <c r="K519" s="162"/>
      <c r="L519" s="141"/>
      <c r="M519" s="141"/>
      <c r="N519" s="141"/>
      <c r="O519" s="141"/>
      <c r="P519" s="141"/>
      <c r="Q519" s="141"/>
      <c r="R519" s="141"/>
      <c r="S519" s="141"/>
      <c r="T519" s="141" t="s">
        <v>115</v>
      </c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</row>
    <row r="520" spans="1:49" outlineLevel="1">
      <c r="A520" s="168"/>
      <c r="B520" s="170"/>
      <c r="C520" s="177" t="s">
        <v>531</v>
      </c>
      <c r="D520" s="190"/>
      <c r="E520" s="183">
        <v>5.6639999999999997</v>
      </c>
      <c r="F520" s="210"/>
      <c r="G520" s="142"/>
      <c r="H520" s="162">
        <v>0</v>
      </c>
      <c r="I520" s="210">
        <f t="shared" si="7"/>
        <v>0</v>
      </c>
      <c r="J520" s="162"/>
      <c r="K520" s="162"/>
      <c r="L520" s="141"/>
      <c r="M520" s="141"/>
      <c r="N520" s="141"/>
      <c r="O520" s="141"/>
      <c r="P520" s="141"/>
      <c r="Q520" s="141"/>
      <c r="R520" s="141"/>
      <c r="S520" s="141"/>
      <c r="T520" s="141" t="s">
        <v>117</v>
      </c>
      <c r="U520" s="141">
        <v>0</v>
      </c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</row>
    <row r="521" spans="1:49" ht="22.5" outlineLevel="1">
      <c r="A521" s="168">
        <v>122</v>
      </c>
      <c r="B521" s="170" t="s">
        <v>532</v>
      </c>
      <c r="C521" s="175" t="s">
        <v>522</v>
      </c>
      <c r="D521" s="188" t="s">
        <v>114</v>
      </c>
      <c r="E521" s="153">
        <v>5.46</v>
      </c>
      <c r="F521" s="210"/>
      <c r="G521" s="142">
        <f>ROUND(E521*F521,2)</f>
        <v>0</v>
      </c>
      <c r="H521" s="162" t="s">
        <v>770</v>
      </c>
      <c r="I521" s="210">
        <f t="shared" ref="I521:I584" si="9">G521</f>
        <v>0</v>
      </c>
      <c r="J521" s="162"/>
      <c r="K521" s="162"/>
      <c r="L521" s="141"/>
      <c r="M521" s="141"/>
      <c r="N521" s="141"/>
      <c r="O521" s="141"/>
      <c r="P521" s="141"/>
      <c r="Q521" s="141"/>
      <c r="R521" s="141"/>
      <c r="S521" s="141"/>
      <c r="T521" s="141" t="s">
        <v>115</v>
      </c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</row>
    <row r="522" spans="1:49" outlineLevel="1">
      <c r="A522" s="168"/>
      <c r="B522" s="170"/>
      <c r="C522" s="177" t="s">
        <v>533</v>
      </c>
      <c r="D522" s="190"/>
      <c r="E522" s="183">
        <v>5.46</v>
      </c>
      <c r="F522" s="210"/>
      <c r="G522" s="142"/>
      <c r="H522" s="162">
        <v>0</v>
      </c>
      <c r="I522" s="210">
        <f t="shared" si="9"/>
        <v>0</v>
      </c>
      <c r="J522" s="162"/>
      <c r="K522" s="162"/>
      <c r="L522" s="141"/>
      <c r="M522" s="141"/>
      <c r="N522" s="141"/>
      <c r="O522" s="141"/>
      <c r="P522" s="141"/>
      <c r="Q522" s="141"/>
      <c r="R522" s="141"/>
      <c r="S522" s="141"/>
      <c r="T522" s="141" t="s">
        <v>117</v>
      </c>
      <c r="U522" s="141">
        <v>0</v>
      </c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</row>
    <row r="523" spans="1:49" ht="22.5" outlineLevel="1">
      <c r="A523" s="168">
        <v>123</v>
      </c>
      <c r="B523" s="170" t="s">
        <v>534</v>
      </c>
      <c r="C523" s="175" t="s">
        <v>535</v>
      </c>
      <c r="D523" s="188" t="s">
        <v>114</v>
      </c>
      <c r="E523" s="153">
        <v>3.8559999999999999</v>
      </c>
      <c r="F523" s="210"/>
      <c r="G523" s="142">
        <f>ROUND(E523*F523,2)</f>
        <v>0</v>
      </c>
      <c r="H523" s="162" t="s">
        <v>770</v>
      </c>
      <c r="I523" s="210">
        <f t="shared" si="9"/>
        <v>0</v>
      </c>
      <c r="J523" s="162"/>
      <c r="K523" s="162"/>
      <c r="L523" s="141"/>
      <c r="M523" s="141"/>
      <c r="N523" s="141"/>
      <c r="O523" s="141"/>
      <c r="P523" s="141"/>
      <c r="Q523" s="141"/>
      <c r="R523" s="141"/>
      <c r="S523" s="141"/>
      <c r="T523" s="141" t="s">
        <v>115</v>
      </c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</row>
    <row r="524" spans="1:49" outlineLevel="1">
      <c r="A524" s="168"/>
      <c r="B524" s="170"/>
      <c r="C524" s="177" t="s">
        <v>536</v>
      </c>
      <c r="D524" s="190"/>
      <c r="E524" s="183">
        <v>3.8559999999999999</v>
      </c>
      <c r="F524" s="210"/>
      <c r="G524" s="142"/>
      <c r="H524" s="162">
        <v>0</v>
      </c>
      <c r="I524" s="210">
        <f t="shared" si="9"/>
        <v>0</v>
      </c>
      <c r="J524" s="162"/>
      <c r="K524" s="162"/>
      <c r="L524" s="141"/>
      <c r="M524" s="141"/>
      <c r="N524" s="141"/>
      <c r="O524" s="141"/>
      <c r="P524" s="141"/>
      <c r="Q524" s="141"/>
      <c r="R524" s="141"/>
      <c r="S524" s="141"/>
      <c r="T524" s="141" t="s">
        <v>117</v>
      </c>
      <c r="U524" s="141">
        <v>0</v>
      </c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</row>
    <row r="525" spans="1:49" ht="22.5" outlineLevel="1">
      <c r="A525" s="168">
        <v>124</v>
      </c>
      <c r="B525" s="170" t="s">
        <v>537</v>
      </c>
      <c r="C525" s="175" t="s">
        <v>522</v>
      </c>
      <c r="D525" s="188" t="s">
        <v>114</v>
      </c>
      <c r="E525" s="153">
        <v>2.1862499999999998</v>
      </c>
      <c r="F525" s="210"/>
      <c r="G525" s="142">
        <f>ROUND(E525*F525,2)</f>
        <v>0</v>
      </c>
      <c r="H525" s="162" t="s">
        <v>770</v>
      </c>
      <c r="I525" s="210">
        <f t="shared" si="9"/>
        <v>0</v>
      </c>
      <c r="J525" s="162"/>
      <c r="K525" s="162"/>
      <c r="L525" s="141"/>
      <c r="M525" s="141"/>
      <c r="N525" s="141"/>
      <c r="O525" s="141"/>
      <c r="P525" s="141"/>
      <c r="Q525" s="141"/>
      <c r="R525" s="141"/>
      <c r="S525" s="141"/>
      <c r="T525" s="141" t="s">
        <v>115</v>
      </c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</row>
    <row r="526" spans="1:49" outlineLevel="1">
      <c r="A526" s="168"/>
      <c r="B526" s="170"/>
      <c r="C526" s="177" t="s">
        <v>538</v>
      </c>
      <c r="D526" s="190"/>
      <c r="E526" s="183">
        <v>2.1862499999999998</v>
      </c>
      <c r="F526" s="210"/>
      <c r="G526" s="142"/>
      <c r="H526" s="162">
        <v>0</v>
      </c>
      <c r="I526" s="210">
        <f t="shared" si="9"/>
        <v>0</v>
      </c>
      <c r="J526" s="162"/>
      <c r="K526" s="162"/>
      <c r="L526" s="141"/>
      <c r="M526" s="141"/>
      <c r="N526" s="141"/>
      <c r="O526" s="141"/>
      <c r="P526" s="141"/>
      <c r="Q526" s="141"/>
      <c r="R526" s="141"/>
      <c r="S526" s="141"/>
      <c r="T526" s="141" t="s">
        <v>117</v>
      </c>
      <c r="U526" s="141">
        <v>0</v>
      </c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</row>
    <row r="527" spans="1:49" ht="22.5" outlineLevel="1">
      <c r="A527" s="168">
        <v>125</v>
      </c>
      <c r="B527" s="170" t="s">
        <v>539</v>
      </c>
      <c r="C527" s="175" t="s">
        <v>522</v>
      </c>
      <c r="D527" s="188" t="s">
        <v>114</v>
      </c>
      <c r="E527" s="153">
        <v>2.4672000000000001</v>
      </c>
      <c r="F527" s="210"/>
      <c r="G527" s="142">
        <f>ROUND(E527*F527,2)</f>
        <v>0</v>
      </c>
      <c r="H527" s="162" t="s">
        <v>770</v>
      </c>
      <c r="I527" s="210">
        <f t="shared" si="9"/>
        <v>0</v>
      </c>
      <c r="J527" s="162"/>
      <c r="K527" s="162"/>
      <c r="L527" s="141"/>
      <c r="M527" s="141"/>
      <c r="N527" s="141"/>
      <c r="O527" s="141"/>
      <c r="P527" s="141"/>
      <c r="Q527" s="141"/>
      <c r="R527" s="141"/>
      <c r="S527" s="141"/>
      <c r="T527" s="141" t="s">
        <v>115</v>
      </c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</row>
    <row r="528" spans="1:49" outlineLevel="1">
      <c r="A528" s="168"/>
      <c r="B528" s="170"/>
      <c r="C528" s="177" t="s">
        <v>540</v>
      </c>
      <c r="D528" s="190"/>
      <c r="E528" s="183">
        <v>2.4672000000000001</v>
      </c>
      <c r="F528" s="210"/>
      <c r="G528" s="142"/>
      <c r="H528" s="162">
        <v>0</v>
      </c>
      <c r="I528" s="210">
        <f t="shared" si="9"/>
        <v>0</v>
      </c>
      <c r="J528" s="162"/>
      <c r="K528" s="162"/>
      <c r="L528" s="141"/>
      <c r="M528" s="141"/>
      <c r="N528" s="141"/>
      <c r="O528" s="141"/>
      <c r="P528" s="141"/>
      <c r="Q528" s="141"/>
      <c r="R528" s="141"/>
      <c r="S528" s="141"/>
      <c r="T528" s="141" t="s">
        <v>117</v>
      </c>
      <c r="U528" s="141">
        <v>0</v>
      </c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</row>
    <row r="529" spans="1:49" ht="22.5" outlineLevel="1">
      <c r="A529" s="168">
        <v>126</v>
      </c>
      <c r="B529" s="170" t="s">
        <v>541</v>
      </c>
      <c r="C529" s="175" t="s">
        <v>522</v>
      </c>
      <c r="D529" s="188" t="s">
        <v>114</v>
      </c>
      <c r="E529" s="153">
        <v>1.86225</v>
      </c>
      <c r="F529" s="210"/>
      <c r="G529" s="142">
        <f>ROUND(E529*F529,2)</f>
        <v>0</v>
      </c>
      <c r="H529" s="162" t="s">
        <v>770</v>
      </c>
      <c r="I529" s="210">
        <f t="shared" si="9"/>
        <v>0</v>
      </c>
      <c r="J529" s="162"/>
      <c r="K529" s="162"/>
      <c r="L529" s="141"/>
      <c r="M529" s="141"/>
      <c r="N529" s="141"/>
      <c r="O529" s="141"/>
      <c r="P529" s="141"/>
      <c r="Q529" s="141"/>
      <c r="R529" s="141"/>
      <c r="S529" s="141"/>
      <c r="T529" s="141" t="s">
        <v>115</v>
      </c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</row>
    <row r="530" spans="1:49" outlineLevel="1">
      <c r="A530" s="168"/>
      <c r="B530" s="170"/>
      <c r="C530" s="177" t="s">
        <v>542</v>
      </c>
      <c r="D530" s="190"/>
      <c r="E530" s="183">
        <v>1.86225</v>
      </c>
      <c r="F530" s="210"/>
      <c r="G530" s="142"/>
      <c r="H530" s="162">
        <v>0</v>
      </c>
      <c r="I530" s="210">
        <f t="shared" si="9"/>
        <v>0</v>
      </c>
      <c r="J530" s="162"/>
      <c r="K530" s="162"/>
      <c r="L530" s="141"/>
      <c r="M530" s="141"/>
      <c r="N530" s="141"/>
      <c r="O530" s="141"/>
      <c r="P530" s="141"/>
      <c r="Q530" s="141"/>
      <c r="R530" s="141"/>
      <c r="S530" s="141"/>
      <c r="T530" s="141" t="s">
        <v>117</v>
      </c>
      <c r="U530" s="141">
        <v>0</v>
      </c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</row>
    <row r="531" spans="1:49" ht="22.5" outlineLevel="1">
      <c r="A531" s="168">
        <v>127</v>
      </c>
      <c r="B531" s="170" t="s">
        <v>543</v>
      </c>
      <c r="C531" s="175" t="s">
        <v>483</v>
      </c>
      <c r="D531" s="188" t="s">
        <v>114</v>
      </c>
      <c r="E531" s="153">
        <v>66.5</v>
      </c>
      <c r="F531" s="210"/>
      <c r="G531" s="142">
        <f>ROUND(E531*F531,2)</f>
        <v>0</v>
      </c>
      <c r="H531" s="162" t="s">
        <v>770</v>
      </c>
      <c r="I531" s="210">
        <f t="shared" si="9"/>
        <v>0</v>
      </c>
      <c r="J531" s="162"/>
      <c r="K531" s="162"/>
      <c r="L531" s="141"/>
      <c r="M531" s="141"/>
      <c r="N531" s="141"/>
      <c r="O531" s="141"/>
      <c r="P531" s="141"/>
      <c r="Q531" s="141"/>
      <c r="R531" s="141"/>
      <c r="S531" s="141"/>
      <c r="T531" s="141" t="s">
        <v>115</v>
      </c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</row>
    <row r="532" spans="1:49" outlineLevel="1">
      <c r="A532" s="168"/>
      <c r="B532" s="170"/>
      <c r="C532" s="177" t="s">
        <v>544</v>
      </c>
      <c r="D532" s="190"/>
      <c r="E532" s="183">
        <v>66.5</v>
      </c>
      <c r="F532" s="210"/>
      <c r="G532" s="142"/>
      <c r="H532" s="162">
        <v>0</v>
      </c>
      <c r="I532" s="210">
        <f t="shared" si="9"/>
        <v>0</v>
      </c>
      <c r="J532" s="162"/>
      <c r="K532" s="162"/>
      <c r="L532" s="141"/>
      <c r="M532" s="141"/>
      <c r="N532" s="141"/>
      <c r="O532" s="141"/>
      <c r="P532" s="141"/>
      <c r="Q532" s="141"/>
      <c r="R532" s="141"/>
      <c r="S532" s="141"/>
      <c r="T532" s="141" t="s">
        <v>117</v>
      </c>
      <c r="U532" s="141">
        <v>0</v>
      </c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</row>
    <row r="533" spans="1:49" ht="22.5" outlineLevel="1">
      <c r="A533" s="168">
        <v>128</v>
      </c>
      <c r="B533" s="170" t="s">
        <v>545</v>
      </c>
      <c r="C533" s="175" t="s">
        <v>483</v>
      </c>
      <c r="D533" s="188" t="s">
        <v>114</v>
      </c>
      <c r="E533" s="153">
        <v>25</v>
      </c>
      <c r="F533" s="210"/>
      <c r="G533" s="142">
        <f>ROUND(E533*F533,2)</f>
        <v>0</v>
      </c>
      <c r="H533" s="162" t="s">
        <v>770</v>
      </c>
      <c r="I533" s="210">
        <f t="shared" si="9"/>
        <v>0</v>
      </c>
      <c r="J533" s="162"/>
      <c r="K533" s="162"/>
      <c r="L533" s="141"/>
      <c r="M533" s="141"/>
      <c r="N533" s="141"/>
      <c r="O533" s="141"/>
      <c r="P533" s="141"/>
      <c r="Q533" s="141"/>
      <c r="R533" s="141"/>
      <c r="S533" s="141"/>
      <c r="T533" s="141" t="s">
        <v>115</v>
      </c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</row>
    <row r="534" spans="1:49" outlineLevel="1">
      <c r="A534" s="168"/>
      <c r="B534" s="170"/>
      <c r="C534" s="177" t="s">
        <v>546</v>
      </c>
      <c r="D534" s="190"/>
      <c r="E534" s="183">
        <v>25</v>
      </c>
      <c r="F534" s="210"/>
      <c r="G534" s="142"/>
      <c r="H534" s="162">
        <v>0</v>
      </c>
      <c r="I534" s="210">
        <f t="shared" si="9"/>
        <v>0</v>
      </c>
      <c r="J534" s="162"/>
      <c r="K534" s="162"/>
      <c r="L534" s="141"/>
      <c r="M534" s="141"/>
      <c r="N534" s="141"/>
      <c r="O534" s="141"/>
      <c r="P534" s="141"/>
      <c r="Q534" s="141"/>
      <c r="R534" s="141"/>
      <c r="S534" s="141"/>
      <c r="T534" s="141" t="s">
        <v>117</v>
      </c>
      <c r="U534" s="141">
        <v>0</v>
      </c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</row>
    <row r="535" spans="1:49" ht="22.5" outlineLevel="1">
      <c r="A535" s="168">
        <v>129</v>
      </c>
      <c r="B535" s="170" t="s">
        <v>547</v>
      </c>
      <c r="C535" s="175" t="s">
        <v>483</v>
      </c>
      <c r="D535" s="188" t="s">
        <v>114</v>
      </c>
      <c r="E535" s="153">
        <v>25</v>
      </c>
      <c r="F535" s="210"/>
      <c r="G535" s="142">
        <f>ROUND(E535*F535,2)</f>
        <v>0</v>
      </c>
      <c r="H535" s="162" t="s">
        <v>770</v>
      </c>
      <c r="I535" s="210">
        <f t="shared" si="9"/>
        <v>0</v>
      </c>
      <c r="J535" s="162"/>
      <c r="K535" s="162"/>
      <c r="L535" s="141"/>
      <c r="M535" s="141"/>
      <c r="N535" s="141"/>
      <c r="O535" s="141"/>
      <c r="P535" s="141"/>
      <c r="Q535" s="141"/>
      <c r="R535" s="141"/>
      <c r="S535" s="141"/>
      <c r="T535" s="141" t="s">
        <v>115</v>
      </c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</row>
    <row r="536" spans="1:49" outlineLevel="1">
      <c r="A536" s="168"/>
      <c r="B536" s="170"/>
      <c r="C536" s="177" t="s">
        <v>546</v>
      </c>
      <c r="D536" s="190"/>
      <c r="E536" s="183">
        <v>25</v>
      </c>
      <c r="F536" s="210"/>
      <c r="G536" s="142"/>
      <c r="H536" s="162">
        <v>0</v>
      </c>
      <c r="I536" s="210">
        <f t="shared" si="9"/>
        <v>0</v>
      </c>
      <c r="J536" s="162"/>
      <c r="K536" s="162"/>
      <c r="L536" s="141"/>
      <c r="M536" s="141"/>
      <c r="N536" s="141"/>
      <c r="O536" s="141"/>
      <c r="P536" s="141"/>
      <c r="Q536" s="141"/>
      <c r="R536" s="141"/>
      <c r="S536" s="141"/>
      <c r="T536" s="141" t="s">
        <v>117</v>
      </c>
      <c r="U536" s="141">
        <v>0</v>
      </c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</row>
    <row r="537" spans="1:49" ht="22.5" outlineLevel="1">
      <c r="A537" s="168">
        <v>130</v>
      </c>
      <c r="B537" s="170" t="s">
        <v>548</v>
      </c>
      <c r="C537" s="175" t="s">
        <v>483</v>
      </c>
      <c r="D537" s="188" t="s">
        <v>114</v>
      </c>
      <c r="E537" s="153">
        <v>11.984999999999999</v>
      </c>
      <c r="F537" s="210"/>
      <c r="G537" s="142">
        <f>ROUND(E537*F537,2)</f>
        <v>0</v>
      </c>
      <c r="H537" s="162" t="s">
        <v>770</v>
      </c>
      <c r="I537" s="210">
        <f t="shared" si="9"/>
        <v>0</v>
      </c>
      <c r="J537" s="162"/>
      <c r="K537" s="162"/>
      <c r="L537" s="141"/>
      <c r="M537" s="141"/>
      <c r="N537" s="141"/>
      <c r="O537" s="141"/>
      <c r="P537" s="141"/>
      <c r="Q537" s="141"/>
      <c r="R537" s="141"/>
      <c r="S537" s="141"/>
      <c r="T537" s="141" t="s">
        <v>115</v>
      </c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</row>
    <row r="538" spans="1:49" outlineLevel="1">
      <c r="A538" s="168"/>
      <c r="B538" s="170"/>
      <c r="C538" s="177" t="s">
        <v>549</v>
      </c>
      <c r="D538" s="190"/>
      <c r="E538" s="183">
        <v>11.984999999999999</v>
      </c>
      <c r="F538" s="210"/>
      <c r="G538" s="142"/>
      <c r="H538" s="162">
        <v>0</v>
      </c>
      <c r="I538" s="210">
        <f t="shared" si="9"/>
        <v>0</v>
      </c>
      <c r="J538" s="162"/>
      <c r="K538" s="162"/>
      <c r="L538" s="141"/>
      <c r="M538" s="141"/>
      <c r="N538" s="141"/>
      <c r="O538" s="141"/>
      <c r="P538" s="141"/>
      <c r="Q538" s="141"/>
      <c r="R538" s="141"/>
      <c r="S538" s="141"/>
      <c r="T538" s="141" t="s">
        <v>117</v>
      </c>
      <c r="U538" s="141">
        <v>0</v>
      </c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</row>
    <row r="539" spans="1:49" ht="22.5" outlineLevel="1">
      <c r="A539" s="168">
        <v>131</v>
      </c>
      <c r="B539" s="170" t="s">
        <v>548</v>
      </c>
      <c r="C539" s="175" t="s">
        <v>550</v>
      </c>
      <c r="D539" s="188" t="s">
        <v>159</v>
      </c>
      <c r="E539" s="153">
        <v>47</v>
      </c>
      <c r="F539" s="210"/>
      <c r="G539" s="142">
        <f>ROUND(E539*F539,2)</f>
        <v>0</v>
      </c>
      <c r="H539" s="162" t="s">
        <v>770</v>
      </c>
      <c r="I539" s="210">
        <f t="shared" si="9"/>
        <v>0</v>
      </c>
      <c r="J539" s="162"/>
      <c r="K539" s="162"/>
      <c r="L539" s="141"/>
      <c r="M539" s="141"/>
      <c r="N539" s="141"/>
      <c r="O539" s="141"/>
      <c r="P539" s="141"/>
      <c r="Q539" s="141"/>
      <c r="R539" s="141"/>
      <c r="S539" s="141"/>
      <c r="T539" s="141" t="s">
        <v>115</v>
      </c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</row>
    <row r="540" spans="1:49" outlineLevel="1">
      <c r="A540" s="168"/>
      <c r="B540" s="170"/>
      <c r="C540" s="177" t="s">
        <v>551</v>
      </c>
      <c r="D540" s="190"/>
      <c r="E540" s="183">
        <v>47</v>
      </c>
      <c r="F540" s="210"/>
      <c r="G540" s="142"/>
      <c r="H540" s="162">
        <v>0</v>
      </c>
      <c r="I540" s="210">
        <f t="shared" si="9"/>
        <v>0</v>
      </c>
      <c r="J540" s="162"/>
      <c r="K540" s="162"/>
      <c r="L540" s="141"/>
      <c r="M540" s="141"/>
      <c r="N540" s="141"/>
      <c r="O540" s="141"/>
      <c r="P540" s="141"/>
      <c r="Q540" s="141"/>
      <c r="R540" s="141"/>
      <c r="S540" s="141"/>
      <c r="T540" s="141" t="s">
        <v>117</v>
      </c>
      <c r="U540" s="141">
        <v>0</v>
      </c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</row>
    <row r="541" spans="1:49" ht="22.5" outlineLevel="1">
      <c r="A541" s="168">
        <v>132</v>
      </c>
      <c r="B541" s="170" t="s">
        <v>552</v>
      </c>
      <c r="C541" s="175" t="s">
        <v>553</v>
      </c>
      <c r="D541" s="188" t="s">
        <v>159</v>
      </c>
      <c r="E541" s="153">
        <v>19</v>
      </c>
      <c r="F541" s="210"/>
      <c r="G541" s="142">
        <f>ROUND(E541*F541,2)</f>
        <v>0</v>
      </c>
      <c r="H541" s="162" t="s">
        <v>770</v>
      </c>
      <c r="I541" s="210">
        <f t="shared" si="9"/>
        <v>0</v>
      </c>
      <c r="J541" s="162"/>
      <c r="K541" s="162"/>
      <c r="L541" s="141"/>
      <c r="M541" s="141"/>
      <c r="N541" s="141"/>
      <c r="O541" s="141"/>
      <c r="P541" s="141"/>
      <c r="Q541" s="141"/>
      <c r="R541" s="141"/>
      <c r="S541" s="141"/>
      <c r="T541" s="141" t="s">
        <v>115</v>
      </c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</row>
    <row r="542" spans="1:49" outlineLevel="1">
      <c r="A542" s="168"/>
      <c r="B542" s="170"/>
      <c r="C542" s="177" t="s">
        <v>554</v>
      </c>
      <c r="D542" s="190"/>
      <c r="E542" s="183">
        <v>19</v>
      </c>
      <c r="F542" s="210"/>
      <c r="G542" s="142"/>
      <c r="H542" s="162">
        <v>0</v>
      </c>
      <c r="I542" s="210">
        <f t="shared" si="9"/>
        <v>0</v>
      </c>
      <c r="J542" s="162"/>
      <c r="K542" s="162"/>
      <c r="L542" s="141"/>
      <c r="M542" s="141"/>
      <c r="N542" s="141"/>
      <c r="O542" s="141"/>
      <c r="P542" s="141"/>
      <c r="Q542" s="141"/>
      <c r="R542" s="141"/>
      <c r="S542" s="141"/>
      <c r="T542" s="141" t="s">
        <v>117</v>
      </c>
      <c r="U542" s="141">
        <v>0</v>
      </c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</row>
    <row r="543" spans="1:49" ht="22.5" outlineLevel="1">
      <c r="A543" s="168">
        <v>133</v>
      </c>
      <c r="B543" s="170" t="s">
        <v>555</v>
      </c>
      <c r="C543" s="175" t="s">
        <v>556</v>
      </c>
      <c r="D543" s="188" t="s">
        <v>159</v>
      </c>
      <c r="E543" s="153">
        <v>19</v>
      </c>
      <c r="F543" s="210"/>
      <c r="G543" s="142">
        <f>ROUND(E543*F543,2)</f>
        <v>0</v>
      </c>
      <c r="H543" s="162" t="s">
        <v>770</v>
      </c>
      <c r="I543" s="210">
        <f t="shared" si="9"/>
        <v>0</v>
      </c>
      <c r="J543" s="162"/>
      <c r="K543" s="162"/>
      <c r="L543" s="141"/>
      <c r="M543" s="141"/>
      <c r="N543" s="141"/>
      <c r="O543" s="141"/>
      <c r="P543" s="141"/>
      <c r="Q543" s="141"/>
      <c r="R543" s="141"/>
      <c r="S543" s="141"/>
      <c r="T543" s="141" t="s">
        <v>115</v>
      </c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</row>
    <row r="544" spans="1:49" outlineLevel="1">
      <c r="A544" s="168"/>
      <c r="B544" s="170"/>
      <c r="C544" s="177" t="s">
        <v>554</v>
      </c>
      <c r="D544" s="190"/>
      <c r="E544" s="183">
        <v>19</v>
      </c>
      <c r="F544" s="210"/>
      <c r="G544" s="142"/>
      <c r="H544" s="162">
        <v>0</v>
      </c>
      <c r="I544" s="210">
        <f t="shared" si="9"/>
        <v>0</v>
      </c>
      <c r="J544" s="162"/>
      <c r="K544" s="162"/>
      <c r="L544" s="141"/>
      <c r="M544" s="141"/>
      <c r="N544" s="141"/>
      <c r="O544" s="141"/>
      <c r="P544" s="141"/>
      <c r="Q544" s="141"/>
      <c r="R544" s="141"/>
      <c r="S544" s="141"/>
      <c r="T544" s="141" t="s">
        <v>117</v>
      </c>
      <c r="U544" s="141">
        <v>0</v>
      </c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</row>
    <row r="545" spans="1:49" ht="22.5" outlineLevel="1">
      <c r="A545" s="168">
        <v>134</v>
      </c>
      <c r="B545" s="170" t="s">
        <v>557</v>
      </c>
      <c r="C545" s="175" t="s">
        <v>558</v>
      </c>
      <c r="D545" s="188" t="s">
        <v>159</v>
      </c>
      <c r="E545" s="153">
        <v>19</v>
      </c>
      <c r="F545" s="210"/>
      <c r="G545" s="142">
        <f>ROUND(E545*F545,2)</f>
        <v>0</v>
      </c>
      <c r="H545" s="162" t="s">
        <v>770</v>
      </c>
      <c r="I545" s="210">
        <f t="shared" si="9"/>
        <v>0</v>
      </c>
      <c r="J545" s="162"/>
      <c r="K545" s="162"/>
      <c r="L545" s="141"/>
      <c r="M545" s="141"/>
      <c r="N545" s="141"/>
      <c r="O545" s="141"/>
      <c r="P545" s="141"/>
      <c r="Q545" s="141"/>
      <c r="R545" s="141"/>
      <c r="S545" s="141"/>
      <c r="T545" s="141" t="s">
        <v>115</v>
      </c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</row>
    <row r="546" spans="1:49" outlineLevel="1">
      <c r="A546" s="168"/>
      <c r="B546" s="170"/>
      <c r="C546" s="177" t="s">
        <v>554</v>
      </c>
      <c r="D546" s="190"/>
      <c r="E546" s="183">
        <v>19</v>
      </c>
      <c r="F546" s="210"/>
      <c r="G546" s="142"/>
      <c r="H546" s="162">
        <v>0</v>
      </c>
      <c r="I546" s="210">
        <f t="shared" si="9"/>
        <v>0</v>
      </c>
      <c r="J546" s="162"/>
      <c r="K546" s="162"/>
      <c r="L546" s="141"/>
      <c r="M546" s="141"/>
      <c r="N546" s="141"/>
      <c r="O546" s="141"/>
      <c r="P546" s="141"/>
      <c r="Q546" s="141"/>
      <c r="R546" s="141"/>
      <c r="S546" s="141"/>
      <c r="T546" s="141" t="s">
        <v>117</v>
      </c>
      <c r="U546" s="141">
        <v>0</v>
      </c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</row>
    <row r="547" spans="1:49" ht="22.5" outlineLevel="1">
      <c r="A547" s="168">
        <v>135</v>
      </c>
      <c r="B547" s="170" t="s">
        <v>559</v>
      </c>
      <c r="C547" s="175" t="s">
        <v>560</v>
      </c>
      <c r="D547" s="188" t="s">
        <v>159</v>
      </c>
      <c r="E547" s="153">
        <v>142.19999999999999</v>
      </c>
      <c r="F547" s="210"/>
      <c r="G547" s="142">
        <f>ROUND(E547*F547,2)</f>
        <v>0</v>
      </c>
      <c r="H547" s="162" t="s">
        <v>770</v>
      </c>
      <c r="I547" s="210">
        <f t="shared" si="9"/>
        <v>0</v>
      </c>
      <c r="J547" s="162"/>
      <c r="K547" s="162"/>
      <c r="L547" s="141"/>
      <c r="M547" s="141"/>
      <c r="N547" s="141"/>
      <c r="O547" s="141"/>
      <c r="P547" s="141"/>
      <c r="Q547" s="141"/>
      <c r="R547" s="141"/>
      <c r="S547" s="141"/>
      <c r="T547" s="141" t="s">
        <v>115</v>
      </c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</row>
    <row r="548" spans="1:49" outlineLevel="1">
      <c r="A548" s="168"/>
      <c r="B548" s="170"/>
      <c r="C548" s="177" t="s">
        <v>561</v>
      </c>
      <c r="D548" s="190"/>
      <c r="E548" s="183">
        <v>142.19999999999999</v>
      </c>
      <c r="F548" s="210"/>
      <c r="G548" s="142"/>
      <c r="H548" s="162">
        <v>0</v>
      </c>
      <c r="I548" s="210">
        <f t="shared" si="9"/>
        <v>0</v>
      </c>
      <c r="J548" s="162"/>
      <c r="K548" s="162"/>
      <c r="L548" s="141"/>
      <c r="M548" s="141"/>
      <c r="N548" s="141"/>
      <c r="O548" s="141"/>
      <c r="P548" s="141"/>
      <c r="Q548" s="141"/>
      <c r="R548" s="141"/>
      <c r="S548" s="141"/>
      <c r="T548" s="141" t="s">
        <v>117</v>
      </c>
      <c r="U548" s="141">
        <v>0</v>
      </c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</row>
    <row r="549" spans="1:49" ht="22.5" outlineLevel="1">
      <c r="A549" s="168">
        <v>136</v>
      </c>
      <c r="B549" s="170" t="s">
        <v>562</v>
      </c>
      <c r="C549" s="175" t="s">
        <v>483</v>
      </c>
      <c r="D549" s="188" t="s">
        <v>114</v>
      </c>
      <c r="E549" s="153">
        <v>270.57265000000001</v>
      </c>
      <c r="F549" s="210"/>
      <c r="G549" s="142">
        <f>ROUND(E549*F549,2)</f>
        <v>0</v>
      </c>
      <c r="H549" s="162" t="s">
        <v>770</v>
      </c>
      <c r="I549" s="210">
        <f t="shared" si="9"/>
        <v>0</v>
      </c>
      <c r="J549" s="162"/>
      <c r="K549" s="162"/>
      <c r="L549" s="141"/>
      <c r="M549" s="141"/>
      <c r="N549" s="141"/>
      <c r="O549" s="141"/>
      <c r="P549" s="141"/>
      <c r="Q549" s="141"/>
      <c r="R549" s="141"/>
      <c r="S549" s="141"/>
      <c r="T549" s="141" t="s">
        <v>115</v>
      </c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</row>
    <row r="550" spans="1:49" outlineLevel="1">
      <c r="A550" s="168"/>
      <c r="B550" s="170"/>
      <c r="C550" s="177" t="s">
        <v>563</v>
      </c>
      <c r="D550" s="190"/>
      <c r="E550" s="183">
        <v>270.57265000000001</v>
      </c>
      <c r="F550" s="210"/>
      <c r="G550" s="142"/>
      <c r="H550" s="162">
        <v>0</v>
      </c>
      <c r="I550" s="210">
        <f t="shared" si="9"/>
        <v>0</v>
      </c>
      <c r="J550" s="162"/>
      <c r="K550" s="162"/>
      <c r="L550" s="141"/>
      <c r="M550" s="141"/>
      <c r="N550" s="141"/>
      <c r="O550" s="141"/>
      <c r="P550" s="141"/>
      <c r="Q550" s="141"/>
      <c r="R550" s="141"/>
      <c r="S550" s="141"/>
      <c r="T550" s="141" t="s">
        <v>117</v>
      </c>
      <c r="U550" s="141">
        <v>0</v>
      </c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</row>
    <row r="551" spans="1:49" ht="22.5" outlineLevel="1">
      <c r="A551" s="168">
        <v>137</v>
      </c>
      <c r="B551" s="170" t="s">
        <v>564</v>
      </c>
      <c r="C551" s="175" t="s">
        <v>483</v>
      </c>
      <c r="D551" s="188" t="s">
        <v>114</v>
      </c>
      <c r="E551" s="153">
        <v>86.8</v>
      </c>
      <c r="F551" s="210"/>
      <c r="G551" s="142">
        <f>ROUND(E551*F551,2)</f>
        <v>0</v>
      </c>
      <c r="H551" s="162" t="s">
        <v>770</v>
      </c>
      <c r="I551" s="210">
        <f t="shared" si="9"/>
        <v>0</v>
      </c>
      <c r="J551" s="162"/>
      <c r="K551" s="162"/>
      <c r="L551" s="141"/>
      <c r="M551" s="141"/>
      <c r="N551" s="141"/>
      <c r="O551" s="141"/>
      <c r="P551" s="141"/>
      <c r="Q551" s="141"/>
      <c r="R551" s="141"/>
      <c r="S551" s="141"/>
      <c r="T551" s="141" t="s">
        <v>115</v>
      </c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</row>
    <row r="552" spans="1:49" outlineLevel="1">
      <c r="A552" s="168"/>
      <c r="B552" s="170"/>
      <c r="C552" s="177" t="s">
        <v>565</v>
      </c>
      <c r="D552" s="190"/>
      <c r="E552" s="183">
        <v>86.8</v>
      </c>
      <c r="F552" s="210"/>
      <c r="G552" s="142"/>
      <c r="H552" s="162">
        <v>0</v>
      </c>
      <c r="I552" s="210">
        <f t="shared" si="9"/>
        <v>0</v>
      </c>
      <c r="J552" s="162"/>
      <c r="K552" s="162"/>
      <c r="L552" s="141"/>
      <c r="M552" s="141"/>
      <c r="N552" s="141"/>
      <c r="O552" s="141"/>
      <c r="P552" s="141"/>
      <c r="Q552" s="141"/>
      <c r="R552" s="141"/>
      <c r="S552" s="141"/>
      <c r="T552" s="141" t="s">
        <v>117</v>
      </c>
      <c r="U552" s="141">
        <v>0</v>
      </c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</row>
    <row r="553" spans="1:49" ht="22.5" outlineLevel="1">
      <c r="A553" s="168">
        <v>138</v>
      </c>
      <c r="B553" s="170" t="s">
        <v>566</v>
      </c>
      <c r="C553" s="175" t="s">
        <v>483</v>
      </c>
      <c r="D553" s="188" t="s">
        <v>114</v>
      </c>
      <c r="E553" s="153">
        <v>86.8</v>
      </c>
      <c r="F553" s="210"/>
      <c r="G553" s="142">
        <f>ROUND(E553*F553,2)</f>
        <v>0</v>
      </c>
      <c r="H553" s="162" t="s">
        <v>770</v>
      </c>
      <c r="I553" s="210">
        <f t="shared" si="9"/>
        <v>0</v>
      </c>
      <c r="J553" s="162"/>
      <c r="K553" s="162"/>
      <c r="L553" s="141"/>
      <c r="M553" s="141"/>
      <c r="N553" s="141"/>
      <c r="O553" s="141"/>
      <c r="P553" s="141"/>
      <c r="Q553" s="141"/>
      <c r="R553" s="141"/>
      <c r="S553" s="141"/>
      <c r="T553" s="141" t="s">
        <v>115</v>
      </c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</row>
    <row r="554" spans="1:49" outlineLevel="1">
      <c r="A554" s="168"/>
      <c r="B554" s="170"/>
      <c r="C554" s="177" t="s">
        <v>565</v>
      </c>
      <c r="D554" s="190"/>
      <c r="E554" s="183">
        <v>86.8</v>
      </c>
      <c r="F554" s="210"/>
      <c r="G554" s="142"/>
      <c r="H554" s="162">
        <v>0</v>
      </c>
      <c r="I554" s="210">
        <f t="shared" si="9"/>
        <v>0</v>
      </c>
      <c r="J554" s="162"/>
      <c r="K554" s="162"/>
      <c r="L554" s="141"/>
      <c r="M554" s="141"/>
      <c r="N554" s="141"/>
      <c r="O554" s="141"/>
      <c r="P554" s="141"/>
      <c r="Q554" s="141"/>
      <c r="R554" s="141"/>
      <c r="S554" s="141"/>
      <c r="T554" s="141" t="s">
        <v>117</v>
      </c>
      <c r="U554" s="141">
        <v>0</v>
      </c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</row>
    <row r="555" spans="1:49" ht="22.5" outlineLevel="1">
      <c r="A555" s="168">
        <v>139</v>
      </c>
      <c r="B555" s="170" t="s">
        <v>567</v>
      </c>
      <c r="C555" s="175" t="s">
        <v>483</v>
      </c>
      <c r="D555" s="188" t="s">
        <v>114</v>
      </c>
      <c r="E555" s="153">
        <v>66.667050000000003</v>
      </c>
      <c r="F555" s="210"/>
      <c r="G555" s="142">
        <f>ROUND(E555*F555,2)</f>
        <v>0</v>
      </c>
      <c r="H555" s="162" t="s">
        <v>770</v>
      </c>
      <c r="I555" s="210">
        <f t="shared" si="9"/>
        <v>0</v>
      </c>
      <c r="J555" s="162"/>
      <c r="K555" s="162"/>
      <c r="L555" s="141"/>
      <c r="M555" s="141"/>
      <c r="N555" s="141"/>
      <c r="O555" s="141"/>
      <c r="P555" s="141"/>
      <c r="Q555" s="141"/>
      <c r="R555" s="141"/>
      <c r="S555" s="141"/>
      <c r="T555" s="141" t="s">
        <v>115</v>
      </c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</row>
    <row r="556" spans="1:49" outlineLevel="1">
      <c r="A556" s="168"/>
      <c r="B556" s="170"/>
      <c r="C556" s="177" t="s">
        <v>568</v>
      </c>
      <c r="D556" s="190"/>
      <c r="E556" s="183">
        <v>66.667050000000003</v>
      </c>
      <c r="F556" s="210"/>
      <c r="G556" s="142"/>
      <c r="H556" s="162">
        <v>0</v>
      </c>
      <c r="I556" s="210">
        <f t="shared" si="9"/>
        <v>0</v>
      </c>
      <c r="J556" s="162"/>
      <c r="K556" s="162"/>
      <c r="L556" s="141"/>
      <c r="M556" s="141"/>
      <c r="N556" s="141"/>
      <c r="O556" s="141"/>
      <c r="P556" s="141"/>
      <c r="Q556" s="141"/>
      <c r="R556" s="141"/>
      <c r="S556" s="141"/>
      <c r="T556" s="141" t="s">
        <v>117</v>
      </c>
      <c r="U556" s="141">
        <v>0</v>
      </c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</row>
    <row r="557" spans="1:49" ht="22.5" outlineLevel="1">
      <c r="A557" s="168">
        <v>140</v>
      </c>
      <c r="B557" s="170" t="s">
        <v>569</v>
      </c>
      <c r="C557" s="175" t="s">
        <v>570</v>
      </c>
      <c r="D557" s="188" t="s">
        <v>159</v>
      </c>
      <c r="E557" s="153">
        <v>70.37</v>
      </c>
      <c r="F557" s="210"/>
      <c r="G557" s="142">
        <f>ROUND(E557*F557,2)</f>
        <v>0</v>
      </c>
      <c r="H557" s="162" t="s">
        <v>770</v>
      </c>
      <c r="I557" s="210">
        <f t="shared" si="9"/>
        <v>0</v>
      </c>
      <c r="J557" s="162"/>
      <c r="K557" s="162"/>
      <c r="L557" s="141"/>
      <c r="M557" s="141"/>
      <c r="N557" s="141"/>
      <c r="O557" s="141"/>
      <c r="P557" s="141"/>
      <c r="Q557" s="141"/>
      <c r="R557" s="141"/>
      <c r="S557" s="141"/>
      <c r="T557" s="141" t="s">
        <v>115</v>
      </c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</row>
    <row r="558" spans="1:49" outlineLevel="1">
      <c r="A558" s="168"/>
      <c r="B558" s="170"/>
      <c r="C558" s="177" t="s">
        <v>571</v>
      </c>
      <c r="D558" s="190"/>
      <c r="E558" s="183">
        <v>70.37</v>
      </c>
      <c r="F558" s="210"/>
      <c r="G558" s="142"/>
      <c r="H558" s="162">
        <v>0</v>
      </c>
      <c r="I558" s="210">
        <f t="shared" si="9"/>
        <v>0</v>
      </c>
      <c r="J558" s="162"/>
      <c r="K558" s="162"/>
      <c r="L558" s="141"/>
      <c r="M558" s="141"/>
      <c r="N558" s="141"/>
      <c r="O558" s="141"/>
      <c r="P558" s="141"/>
      <c r="Q558" s="141"/>
      <c r="R558" s="141"/>
      <c r="S558" s="141"/>
      <c r="T558" s="141" t="s">
        <v>117</v>
      </c>
      <c r="U558" s="141">
        <v>0</v>
      </c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</row>
    <row r="559" spans="1:49" ht="22.5" outlineLevel="1">
      <c r="A559" s="168">
        <v>141</v>
      </c>
      <c r="B559" s="170" t="s">
        <v>572</v>
      </c>
      <c r="C559" s="175" t="s">
        <v>573</v>
      </c>
      <c r="D559" s="188" t="s">
        <v>159</v>
      </c>
      <c r="E559" s="153">
        <v>70.37</v>
      </c>
      <c r="F559" s="210"/>
      <c r="G559" s="142">
        <f>ROUND(E559*F559,2)</f>
        <v>0</v>
      </c>
      <c r="H559" s="162" t="s">
        <v>770</v>
      </c>
      <c r="I559" s="210">
        <f t="shared" si="9"/>
        <v>0</v>
      </c>
      <c r="J559" s="162"/>
      <c r="K559" s="162"/>
      <c r="L559" s="141"/>
      <c r="M559" s="141"/>
      <c r="N559" s="141"/>
      <c r="O559" s="141"/>
      <c r="P559" s="141"/>
      <c r="Q559" s="141"/>
      <c r="R559" s="141"/>
      <c r="S559" s="141"/>
      <c r="T559" s="141" t="s">
        <v>115</v>
      </c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</row>
    <row r="560" spans="1:49" outlineLevel="1">
      <c r="A560" s="168"/>
      <c r="B560" s="170"/>
      <c r="C560" s="177" t="s">
        <v>571</v>
      </c>
      <c r="D560" s="190"/>
      <c r="E560" s="183">
        <v>70.37</v>
      </c>
      <c r="F560" s="210"/>
      <c r="G560" s="142"/>
      <c r="H560" s="162">
        <v>0</v>
      </c>
      <c r="I560" s="210">
        <f t="shared" si="9"/>
        <v>0</v>
      </c>
      <c r="J560" s="162"/>
      <c r="K560" s="162"/>
      <c r="L560" s="141"/>
      <c r="M560" s="141"/>
      <c r="N560" s="141"/>
      <c r="O560" s="141"/>
      <c r="P560" s="141"/>
      <c r="Q560" s="141"/>
      <c r="R560" s="141"/>
      <c r="S560" s="141"/>
      <c r="T560" s="141" t="s">
        <v>117</v>
      </c>
      <c r="U560" s="141">
        <v>0</v>
      </c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</row>
    <row r="561" spans="1:49" ht="22.5" outlineLevel="1">
      <c r="A561" s="168">
        <v>142</v>
      </c>
      <c r="B561" s="170" t="s">
        <v>574</v>
      </c>
      <c r="C561" s="175" t="s">
        <v>575</v>
      </c>
      <c r="D561" s="188" t="s">
        <v>159</v>
      </c>
      <c r="E561" s="153">
        <v>70.37</v>
      </c>
      <c r="F561" s="210"/>
      <c r="G561" s="142">
        <f>ROUND(E561*F561,2)</f>
        <v>0</v>
      </c>
      <c r="H561" s="162" t="s">
        <v>770</v>
      </c>
      <c r="I561" s="210">
        <f t="shared" si="9"/>
        <v>0</v>
      </c>
      <c r="J561" s="162"/>
      <c r="K561" s="162"/>
      <c r="L561" s="141"/>
      <c r="M561" s="141"/>
      <c r="N561" s="141"/>
      <c r="O561" s="141"/>
      <c r="P561" s="141"/>
      <c r="Q561" s="141"/>
      <c r="R561" s="141"/>
      <c r="S561" s="141"/>
      <c r="T561" s="141" t="s">
        <v>115</v>
      </c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</row>
    <row r="562" spans="1:49" outlineLevel="1">
      <c r="A562" s="168"/>
      <c r="B562" s="170"/>
      <c r="C562" s="177" t="s">
        <v>571</v>
      </c>
      <c r="D562" s="190"/>
      <c r="E562" s="183">
        <v>70.37</v>
      </c>
      <c r="F562" s="210"/>
      <c r="G562" s="142"/>
      <c r="H562" s="162">
        <v>0</v>
      </c>
      <c r="I562" s="210">
        <f t="shared" si="9"/>
        <v>0</v>
      </c>
      <c r="J562" s="162"/>
      <c r="K562" s="162"/>
      <c r="L562" s="141"/>
      <c r="M562" s="141"/>
      <c r="N562" s="141"/>
      <c r="O562" s="141"/>
      <c r="P562" s="141"/>
      <c r="Q562" s="141"/>
      <c r="R562" s="141"/>
      <c r="S562" s="141"/>
      <c r="T562" s="141" t="s">
        <v>117</v>
      </c>
      <c r="U562" s="141">
        <v>0</v>
      </c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</row>
    <row r="563" spans="1:49" ht="22.5" outlineLevel="1">
      <c r="A563" s="168">
        <v>143</v>
      </c>
      <c r="B563" s="170" t="s">
        <v>576</v>
      </c>
      <c r="C563" s="175" t="s">
        <v>577</v>
      </c>
      <c r="D563" s="188" t="s">
        <v>159</v>
      </c>
      <c r="E563" s="153">
        <v>74.400000000000006</v>
      </c>
      <c r="F563" s="210"/>
      <c r="G563" s="142">
        <f>ROUND(E563*F563,2)</f>
        <v>0</v>
      </c>
      <c r="H563" s="162" t="s">
        <v>770</v>
      </c>
      <c r="I563" s="210">
        <f t="shared" si="9"/>
        <v>0</v>
      </c>
      <c r="J563" s="162"/>
      <c r="K563" s="162"/>
      <c r="L563" s="141"/>
      <c r="M563" s="141"/>
      <c r="N563" s="141"/>
      <c r="O563" s="141"/>
      <c r="P563" s="141"/>
      <c r="Q563" s="141"/>
      <c r="R563" s="141"/>
      <c r="S563" s="141"/>
      <c r="T563" s="141" t="s">
        <v>115</v>
      </c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</row>
    <row r="564" spans="1:49" outlineLevel="1">
      <c r="A564" s="168"/>
      <c r="B564" s="170"/>
      <c r="C564" s="177" t="s">
        <v>578</v>
      </c>
      <c r="D564" s="190"/>
      <c r="E564" s="183">
        <v>74.400000000000006</v>
      </c>
      <c r="F564" s="210"/>
      <c r="G564" s="142"/>
      <c r="H564" s="162">
        <v>0</v>
      </c>
      <c r="I564" s="210">
        <f t="shared" si="9"/>
        <v>0</v>
      </c>
      <c r="J564" s="162"/>
      <c r="K564" s="162"/>
      <c r="L564" s="141"/>
      <c r="M564" s="141"/>
      <c r="N564" s="141"/>
      <c r="O564" s="141"/>
      <c r="P564" s="141"/>
      <c r="Q564" s="141"/>
      <c r="R564" s="141"/>
      <c r="S564" s="141"/>
      <c r="T564" s="141" t="s">
        <v>117</v>
      </c>
      <c r="U564" s="141">
        <v>0</v>
      </c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</row>
    <row r="565" spans="1:49" ht="22.5" outlineLevel="1">
      <c r="A565" s="168">
        <v>144</v>
      </c>
      <c r="B565" s="170" t="s">
        <v>579</v>
      </c>
      <c r="C565" s="175" t="s">
        <v>580</v>
      </c>
      <c r="D565" s="188" t="s">
        <v>159</v>
      </c>
      <c r="E565" s="153">
        <v>70.37</v>
      </c>
      <c r="F565" s="210"/>
      <c r="G565" s="142">
        <f>ROUND(E565*F565,2)</f>
        <v>0</v>
      </c>
      <c r="H565" s="162" t="s">
        <v>770</v>
      </c>
      <c r="I565" s="210">
        <f t="shared" si="9"/>
        <v>0</v>
      </c>
      <c r="J565" s="162"/>
      <c r="K565" s="162"/>
      <c r="L565" s="141"/>
      <c r="M565" s="141"/>
      <c r="N565" s="141"/>
      <c r="O565" s="141"/>
      <c r="P565" s="141"/>
      <c r="Q565" s="141"/>
      <c r="R565" s="141"/>
      <c r="S565" s="141"/>
      <c r="T565" s="141" t="s">
        <v>115</v>
      </c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</row>
    <row r="566" spans="1:49" outlineLevel="1">
      <c r="A566" s="168"/>
      <c r="B566" s="170"/>
      <c r="C566" s="177" t="s">
        <v>571</v>
      </c>
      <c r="D566" s="190"/>
      <c r="E566" s="183">
        <v>70.37</v>
      </c>
      <c r="F566" s="210"/>
      <c r="G566" s="142"/>
      <c r="H566" s="162">
        <v>0</v>
      </c>
      <c r="I566" s="210">
        <f t="shared" si="9"/>
        <v>0</v>
      </c>
      <c r="J566" s="162"/>
      <c r="K566" s="162"/>
      <c r="L566" s="141"/>
      <c r="M566" s="141"/>
      <c r="N566" s="141"/>
      <c r="O566" s="141"/>
      <c r="P566" s="141"/>
      <c r="Q566" s="141"/>
      <c r="R566" s="141"/>
      <c r="S566" s="141"/>
      <c r="T566" s="141" t="s">
        <v>117</v>
      </c>
      <c r="U566" s="141">
        <v>0</v>
      </c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</row>
    <row r="567" spans="1:49" ht="22.5" outlineLevel="1">
      <c r="A567" s="168">
        <v>145</v>
      </c>
      <c r="B567" s="170" t="s">
        <v>581</v>
      </c>
      <c r="C567" s="175" t="s">
        <v>560</v>
      </c>
      <c r="D567" s="188" t="s">
        <v>159</v>
      </c>
      <c r="E567" s="153">
        <v>251.1</v>
      </c>
      <c r="F567" s="210"/>
      <c r="G567" s="142">
        <f>ROUND(E567*F567,2)</f>
        <v>0</v>
      </c>
      <c r="H567" s="162" t="s">
        <v>770</v>
      </c>
      <c r="I567" s="210">
        <f t="shared" si="9"/>
        <v>0</v>
      </c>
      <c r="J567" s="162"/>
      <c r="K567" s="162"/>
      <c r="L567" s="141"/>
      <c r="M567" s="141"/>
      <c r="N567" s="141"/>
      <c r="O567" s="141"/>
      <c r="P567" s="141"/>
      <c r="Q567" s="141"/>
      <c r="R567" s="141"/>
      <c r="S567" s="141"/>
      <c r="T567" s="141" t="s">
        <v>115</v>
      </c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</row>
    <row r="568" spans="1:49" outlineLevel="1">
      <c r="A568" s="168"/>
      <c r="B568" s="170"/>
      <c r="C568" s="177" t="s">
        <v>582</v>
      </c>
      <c r="D568" s="190"/>
      <c r="E568" s="183">
        <v>251.1</v>
      </c>
      <c r="F568" s="210"/>
      <c r="G568" s="142"/>
      <c r="H568" s="162">
        <v>0</v>
      </c>
      <c r="I568" s="210">
        <f t="shared" si="9"/>
        <v>0</v>
      </c>
      <c r="J568" s="162"/>
      <c r="K568" s="162"/>
      <c r="L568" s="141"/>
      <c r="M568" s="141"/>
      <c r="N568" s="141"/>
      <c r="O568" s="141"/>
      <c r="P568" s="141"/>
      <c r="Q568" s="141"/>
      <c r="R568" s="141"/>
      <c r="S568" s="141"/>
      <c r="T568" s="141" t="s">
        <v>117</v>
      </c>
      <c r="U568" s="141">
        <v>0</v>
      </c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</row>
    <row r="569" spans="1:49" ht="22.5" outlineLevel="1">
      <c r="A569" s="168">
        <v>146</v>
      </c>
      <c r="B569" s="170" t="s">
        <v>583</v>
      </c>
      <c r="C569" s="175" t="s">
        <v>483</v>
      </c>
      <c r="D569" s="188" t="s">
        <v>114</v>
      </c>
      <c r="E569" s="153">
        <v>31.144500000000001</v>
      </c>
      <c r="F569" s="210"/>
      <c r="G569" s="142">
        <f>ROUND(E569*F569,2)</f>
        <v>0</v>
      </c>
      <c r="H569" s="162" t="s">
        <v>770</v>
      </c>
      <c r="I569" s="210">
        <f t="shared" si="9"/>
        <v>0</v>
      </c>
      <c r="J569" s="162"/>
      <c r="K569" s="162"/>
      <c r="L569" s="141"/>
      <c r="M569" s="141"/>
      <c r="N569" s="141"/>
      <c r="O569" s="141"/>
      <c r="P569" s="141"/>
      <c r="Q569" s="141"/>
      <c r="R569" s="141"/>
      <c r="S569" s="141"/>
      <c r="T569" s="141" t="s">
        <v>115</v>
      </c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</row>
    <row r="570" spans="1:49" outlineLevel="1">
      <c r="A570" s="168"/>
      <c r="B570" s="170"/>
      <c r="C570" s="177" t="s">
        <v>584</v>
      </c>
      <c r="D570" s="190"/>
      <c r="E570" s="183">
        <v>31.144500000000001</v>
      </c>
      <c r="F570" s="210"/>
      <c r="G570" s="142"/>
      <c r="H570" s="162">
        <v>0</v>
      </c>
      <c r="I570" s="210">
        <f t="shared" si="9"/>
        <v>0</v>
      </c>
      <c r="J570" s="162"/>
      <c r="K570" s="162"/>
      <c r="L570" s="141"/>
      <c r="M570" s="141"/>
      <c r="N570" s="141"/>
      <c r="O570" s="141"/>
      <c r="P570" s="141"/>
      <c r="Q570" s="141"/>
      <c r="R570" s="141"/>
      <c r="S570" s="141"/>
      <c r="T570" s="141" t="s">
        <v>117</v>
      </c>
      <c r="U570" s="141">
        <v>0</v>
      </c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</row>
    <row r="571" spans="1:49" ht="22.5" outlineLevel="1">
      <c r="A571" s="168">
        <v>147</v>
      </c>
      <c r="B571" s="170" t="s">
        <v>585</v>
      </c>
      <c r="C571" s="175" t="s">
        <v>483</v>
      </c>
      <c r="D571" s="188" t="s">
        <v>114</v>
      </c>
      <c r="E571" s="153">
        <v>16.8</v>
      </c>
      <c r="F571" s="210"/>
      <c r="G571" s="142">
        <f>ROUND(E571*F571,2)</f>
        <v>0</v>
      </c>
      <c r="H571" s="162" t="s">
        <v>770</v>
      </c>
      <c r="I571" s="210">
        <f t="shared" si="9"/>
        <v>0</v>
      </c>
      <c r="J571" s="162"/>
      <c r="K571" s="162"/>
      <c r="L571" s="141"/>
      <c r="M571" s="141"/>
      <c r="N571" s="141"/>
      <c r="O571" s="141"/>
      <c r="P571" s="141"/>
      <c r="Q571" s="141"/>
      <c r="R571" s="141"/>
      <c r="S571" s="141"/>
      <c r="T571" s="141" t="s">
        <v>115</v>
      </c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</row>
    <row r="572" spans="1:49" outlineLevel="1">
      <c r="A572" s="168"/>
      <c r="B572" s="170"/>
      <c r="C572" s="177" t="s">
        <v>586</v>
      </c>
      <c r="D572" s="190"/>
      <c r="E572" s="183">
        <v>16.8</v>
      </c>
      <c r="F572" s="210"/>
      <c r="G572" s="142"/>
      <c r="H572" s="162">
        <v>0</v>
      </c>
      <c r="I572" s="210">
        <f t="shared" si="9"/>
        <v>0</v>
      </c>
      <c r="J572" s="162"/>
      <c r="K572" s="162"/>
      <c r="L572" s="141"/>
      <c r="M572" s="141"/>
      <c r="N572" s="141"/>
      <c r="O572" s="141"/>
      <c r="P572" s="141"/>
      <c r="Q572" s="141"/>
      <c r="R572" s="141"/>
      <c r="S572" s="141"/>
      <c r="T572" s="141" t="s">
        <v>117</v>
      </c>
      <c r="U572" s="141">
        <v>0</v>
      </c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</row>
    <row r="573" spans="1:49" ht="22.5" outlineLevel="1">
      <c r="A573" s="168">
        <v>148</v>
      </c>
      <c r="B573" s="170" t="s">
        <v>587</v>
      </c>
      <c r="C573" s="175" t="s">
        <v>483</v>
      </c>
      <c r="D573" s="188" t="s">
        <v>114</v>
      </c>
      <c r="E573" s="153">
        <v>16.8</v>
      </c>
      <c r="F573" s="210"/>
      <c r="G573" s="142">
        <f>ROUND(E573*F573,2)</f>
        <v>0</v>
      </c>
      <c r="H573" s="162" t="s">
        <v>770</v>
      </c>
      <c r="I573" s="210">
        <f t="shared" si="9"/>
        <v>0</v>
      </c>
      <c r="J573" s="162"/>
      <c r="K573" s="162"/>
      <c r="L573" s="141"/>
      <c r="M573" s="141"/>
      <c r="N573" s="141"/>
      <c r="O573" s="141"/>
      <c r="P573" s="141"/>
      <c r="Q573" s="141"/>
      <c r="R573" s="141"/>
      <c r="S573" s="141"/>
      <c r="T573" s="141" t="s">
        <v>115</v>
      </c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</row>
    <row r="574" spans="1:49" outlineLevel="1">
      <c r="A574" s="168"/>
      <c r="B574" s="170"/>
      <c r="C574" s="177" t="s">
        <v>586</v>
      </c>
      <c r="D574" s="190"/>
      <c r="E574" s="183">
        <v>16.8</v>
      </c>
      <c r="F574" s="210"/>
      <c r="G574" s="142"/>
      <c r="H574" s="162">
        <v>0</v>
      </c>
      <c r="I574" s="210">
        <f t="shared" si="9"/>
        <v>0</v>
      </c>
      <c r="J574" s="162"/>
      <c r="K574" s="162"/>
      <c r="L574" s="141"/>
      <c r="M574" s="141"/>
      <c r="N574" s="141"/>
      <c r="O574" s="141"/>
      <c r="P574" s="141"/>
      <c r="Q574" s="141"/>
      <c r="R574" s="141"/>
      <c r="S574" s="141"/>
      <c r="T574" s="141" t="s">
        <v>117</v>
      </c>
      <c r="U574" s="141">
        <v>0</v>
      </c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</row>
    <row r="575" spans="1:49" ht="22.5" outlineLevel="1">
      <c r="A575" s="168">
        <v>149</v>
      </c>
      <c r="B575" s="170" t="s">
        <v>588</v>
      </c>
      <c r="C575" s="175" t="s">
        <v>483</v>
      </c>
      <c r="D575" s="188" t="s">
        <v>114</v>
      </c>
      <c r="E575" s="153">
        <v>10.6677</v>
      </c>
      <c r="F575" s="210"/>
      <c r="G575" s="142">
        <f>ROUND(E575*F575,2)</f>
        <v>0</v>
      </c>
      <c r="H575" s="162" t="s">
        <v>770</v>
      </c>
      <c r="I575" s="210">
        <f t="shared" si="9"/>
        <v>0</v>
      </c>
      <c r="J575" s="162"/>
      <c r="K575" s="162"/>
      <c r="L575" s="141"/>
      <c r="M575" s="141"/>
      <c r="N575" s="141"/>
      <c r="O575" s="141"/>
      <c r="P575" s="141"/>
      <c r="Q575" s="141"/>
      <c r="R575" s="141"/>
      <c r="S575" s="141"/>
      <c r="T575" s="141" t="s">
        <v>115</v>
      </c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</row>
    <row r="576" spans="1:49" outlineLevel="1">
      <c r="A576" s="168"/>
      <c r="B576" s="170"/>
      <c r="C576" s="177" t="s">
        <v>589</v>
      </c>
      <c r="D576" s="190"/>
      <c r="E576" s="183">
        <v>10.6677</v>
      </c>
      <c r="F576" s="210"/>
      <c r="G576" s="142"/>
      <c r="H576" s="162">
        <v>0</v>
      </c>
      <c r="I576" s="210">
        <f t="shared" si="9"/>
        <v>0</v>
      </c>
      <c r="J576" s="162"/>
      <c r="K576" s="162"/>
      <c r="L576" s="141"/>
      <c r="M576" s="141"/>
      <c r="N576" s="141"/>
      <c r="O576" s="141"/>
      <c r="P576" s="141"/>
      <c r="Q576" s="141"/>
      <c r="R576" s="141"/>
      <c r="S576" s="141"/>
      <c r="T576" s="141" t="s">
        <v>117</v>
      </c>
      <c r="U576" s="141">
        <v>0</v>
      </c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</row>
    <row r="577" spans="1:49" ht="22.5" outlineLevel="1">
      <c r="A577" s="168">
        <v>150</v>
      </c>
      <c r="B577" s="170" t="s">
        <v>590</v>
      </c>
      <c r="C577" s="175" t="s">
        <v>570</v>
      </c>
      <c r="D577" s="188" t="s">
        <v>159</v>
      </c>
      <c r="E577" s="153">
        <v>8.1</v>
      </c>
      <c r="F577" s="210"/>
      <c r="G577" s="142">
        <f>ROUND(E577*F577,2)</f>
        <v>0</v>
      </c>
      <c r="H577" s="162" t="s">
        <v>770</v>
      </c>
      <c r="I577" s="210">
        <f t="shared" si="9"/>
        <v>0</v>
      </c>
      <c r="J577" s="162"/>
      <c r="K577" s="162"/>
      <c r="L577" s="141"/>
      <c r="M577" s="141"/>
      <c r="N577" s="141"/>
      <c r="O577" s="141"/>
      <c r="P577" s="141"/>
      <c r="Q577" s="141"/>
      <c r="R577" s="141"/>
      <c r="S577" s="141"/>
      <c r="T577" s="141" t="s">
        <v>115</v>
      </c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</row>
    <row r="578" spans="1:49" outlineLevel="1">
      <c r="A578" s="168"/>
      <c r="B578" s="170"/>
      <c r="C578" s="177" t="s">
        <v>591</v>
      </c>
      <c r="D578" s="190"/>
      <c r="E578" s="183">
        <v>8.1</v>
      </c>
      <c r="F578" s="210"/>
      <c r="G578" s="142"/>
      <c r="H578" s="162">
        <v>0</v>
      </c>
      <c r="I578" s="210">
        <f t="shared" si="9"/>
        <v>0</v>
      </c>
      <c r="J578" s="162"/>
      <c r="K578" s="162"/>
      <c r="L578" s="141"/>
      <c r="M578" s="141"/>
      <c r="N578" s="141"/>
      <c r="O578" s="141"/>
      <c r="P578" s="141"/>
      <c r="Q578" s="141"/>
      <c r="R578" s="141"/>
      <c r="S578" s="141"/>
      <c r="T578" s="141" t="s">
        <v>117</v>
      </c>
      <c r="U578" s="141">
        <v>0</v>
      </c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</row>
    <row r="579" spans="1:49" ht="22.5" outlineLevel="1">
      <c r="A579" s="168">
        <v>151</v>
      </c>
      <c r="B579" s="170" t="s">
        <v>592</v>
      </c>
      <c r="C579" s="175" t="s">
        <v>573</v>
      </c>
      <c r="D579" s="188" t="s">
        <v>159</v>
      </c>
      <c r="E579" s="153">
        <v>8.1</v>
      </c>
      <c r="F579" s="210"/>
      <c r="G579" s="142">
        <f>ROUND(E579*F579,2)</f>
        <v>0</v>
      </c>
      <c r="H579" s="162" t="s">
        <v>770</v>
      </c>
      <c r="I579" s="210">
        <f t="shared" si="9"/>
        <v>0</v>
      </c>
      <c r="J579" s="162"/>
      <c r="K579" s="162"/>
      <c r="L579" s="141"/>
      <c r="M579" s="141"/>
      <c r="N579" s="141"/>
      <c r="O579" s="141"/>
      <c r="P579" s="141"/>
      <c r="Q579" s="141"/>
      <c r="R579" s="141"/>
      <c r="S579" s="141"/>
      <c r="T579" s="141" t="s">
        <v>115</v>
      </c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</row>
    <row r="580" spans="1:49" outlineLevel="1">
      <c r="A580" s="168"/>
      <c r="B580" s="170"/>
      <c r="C580" s="177" t="s">
        <v>591</v>
      </c>
      <c r="D580" s="190"/>
      <c r="E580" s="183">
        <v>8.1</v>
      </c>
      <c r="F580" s="210"/>
      <c r="G580" s="142"/>
      <c r="H580" s="162">
        <v>0</v>
      </c>
      <c r="I580" s="210">
        <f t="shared" si="9"/>
        <v>0</v>
      </c>
      <c r="J580" s="162"/>
      <c r="K580" s="162"/>
      <c r="L580" s="141"/>
      <c r="M580" s="141"/>
      <c r="N580" s="141"/>
      <c r="O580" s="141"/>
      <c r="P580" s="141"/>
      <c r="Q580" s="141"/>
      <c r="R580" s="141"/>
      <c r="S580" s="141"/>
      <c r="T580" s="141" t="s">
        <v>117</v>
      </c>
      <c r="U580" s="141">
        <v>0</v>
      </c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</row>
    <row r="581" spans="1:49" ht="22.5" outlineLevel="1">
      <c r="A581" s="168">
        <v>152</v>
      </c>
      <c r="B581" s="170" t="s">
        <v>593</v>
      </c>
      <c r="C581" s="175" t="s">
        <v>575</v>
      </c>
      <c r="D581" s="188" t="s">
        <v>159</v>
      </c>
      <c r="E581" s="153">
        <v>8.1</v>
      </c>
      <c r="F581" s="210"/>
      <c r="G581" s="142">
        <f>ROUND(E581*F581,2)</f>
        <v>0</v>
      </c>
      <c r="H581" s="162" t="s">
        <v>770</v>
      </c>
      <c r="I581" s="210">
        <f t="shared" si="9"/>
        <v>0</v>
      </c>
      <c r="J581" s="162"/>
      <c r="K581" s="162"/>
      <c r="L581" s="141"/>
      <c r="M581" s="141"/>
      <c r="N581" s="141"/>
      <c r="O581" s="141"/>
      <c r="P581" s="141"/>
      <c r="Q581" s="141"/>
      <c r="R581" s="141"/>
      <c r="S581" s="141"/>
      <c r="T581" s="141" t="s">
        <v>115</v>
      </c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</row>
    <row r="582" spans="1:49" outlineLevel="1">
      <c r="A582" s="168"/>
      <c r="B582" s="170"/>
      <c r="C582" s="177" t="s">
        <v>591</v>
      </c>
      <c r="D582" s="190"/>
      <c r="E582" s="183">
        <v>8.1</v>
      </c>
      <c r="F582" s="210"/>
      <c r="G582" s="142"/>
      <c r="H582" s="162">
        <v>0</v>
      </c>
      <c r="I582" s="210">
        <f t="shared" si="9"/>
        <v>0</v>
      </c>
      <c r="J582" s="162"/>
      <c r="K582" s="162"/>
      <c r="L582" s="141"/>
      <c r="M582" s="141"/>
      <c r="N582" s="141"/>
      <c r="O582" s="141"/>
      <c r="P582" s="141"/>
      <c r="Q582" s="141"/>
      <c r="R582" s="141"/>
      <c r="S582" s="141"/>
      <c r="T582" s="141" t="s">
        <v>117</v>
      </c>
      <c r="U582" s="141">
        <v>0</v>
      </c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</row>
    <row r="583" spans="1:49" ht="22.5" outlineLevel="1">
      <c r="A583" s="168">
        <v>153</v>
      </c>
      <c r="B583" s="170" t="s">
        <v>594</v>
      </c>
      <c r="C583" s="175" t="s">
        <v>577</v>
      </c>
      <c r="D583" s="188" t="s">
        <v>159</v>
      </c>
      <c r="E583" s="153">
        <v>14.4</v>
      </c>
      <c r="F583" s="210"/>
      <c r="G583" s="142">
        <f>ROUND(E583*F583,2)</f>
        <v>0</v>
      </c>
      <c r="H583" s="162" t="s">
        <v>770</v>
      </c>
      <c r="I583" s="210">
        <f t="shared" si="9"/>
        <v>0</v>
      </c>
      <c r="J583" s="162"/>
      <c r="K583" s="162"/>
      <c r="L583" s="141"/>
      <c r="M583" s="141"/>
      <c r="N583" s="141"/>
      <c r="O583" s="141"/>
      <c r="P583" s="141"/>
      <c r="Q583" s="141"/>
      <c r="R583" s="141"/>
      <c r="S583" s="141"/>
      <c r="T583" s="141" t="s">
        <v>115</v>
      </c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</row>
    <row r="584" spans="1:49" outlineLevel="1">
      <c r="A584" s="168"/>
      <c r="B584" s="170"/>
      <c r="C584" s="177" t="s">
        <v>595</v>
      </c>
      <c r="D584" s="190"/>
      <c r="E584" s="183">
        <v>14.4</v>
      </c>
      <c r="F584" s="210"/>
      <c r="G584" s="142"/>
      <c r="H584" s="162">
        <v>0</v>
      </c>
      <c r="I584" s="210">
        <f t="shared" si="9"/>
        <v>0</v>
      </c>
      <c r="J584" s="162"/>
      <c r="K584" s="162"/>
      <c r="L584" s="141"/>
      <c r="M584" s="141"/>
      <c r="N584" s="141"/>
      <c r="O584" s="141"/>
      <c r="P584" s="141"/>
      <c r="Q584" s="141"/>
      <c r="R584" s="141"/>
      <c r="S584" s="141"/>
      <c r="T584" s="141" t="s">
        <v>117</v>
      </c>
      <c r="U584" s="141">
        <v>0</v>
      </c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</row>
    <row r="585" spans="1:49" ht="22.5" outlineLevel="1">
      <c r="A585" s="168">
        <v>154</v>
      </c>
      <c r="B585" s="170" t="s">
        <v>596</v>
      </c>
      <c r="C585" s="175" t="s">
        <v>580</v>
      </c>
      <c r="D585" s="188" t="s">
        <v>159</v>
      </c>
      <c r="E585" s="153">
        <v>8.1</v>
      </c>
      <c r="F585" s="210"/>
      <c r="G585" s="142">
        <f>ROUND(E585*F585,2)</f>
        <v>0</v>
      </c>
      <c r="H585" s="162" t="s">
        <v>770</v>
      </c>
      <c r="I585" s="210">
        <f t="shared" ref="I585:I648" si="10">G585</f>
        <v>0</v>
      </c>
      <c r="J585" s="162"/>
      <c r="K585" s="162"/>
      <c r="L585" s="141"/>
      <c r="M585" s="141"/>
      <c r="N585" s="141"/>
      <c r="O585" s="141"/>
      <c r="P585" s="141"/>
      <c r="Q585" s="141"/>
      <c r="R585" s="141"/>
      <c r="S585" s="141"/>
      <c r="T585" s="141" t="s">
        <v>115</v>
      </c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</row>
    <row r="586" spans="1:49" outlineLevel="1">
      <c r="A586" s="168"/>
      <c r="B586" s="170"/>
      <c r="C586" s="177" t="s">
        <v>591</v>
      </c>
      <c r="D586" s="190"/>
      <c r="E586" s="183">
        <v>8.1</v>
      </c>
      <c r="F586" s="210"/>
      <c r="G586" s="142"/>
      <c r="H586" s="162">
        <v>0</v>
      </c>
      <c r="I586" s="210">
        <f t="shared" si="10"/>
        <v>0</v>
      </c>
      <c r="J586" s="162"/>
      <c r="K586" s="162"/>
      <c r="L586" s="141"/>
      <c r="M586" s="141"/>
      <c r="N586" s="141"/>
      <c r="O586" s="141"/>
      <c r="P586" s="141"/>
      <c r="Q586" s="141"/>
      <c r="R586" s="141"/>
      <c r="S586" s="141"/>
      <c r="T586" s="141" t="s">
        <v>117</v>
      </c>
      <c r="U586" s="141">
        <v>0</v>
      </c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</row>
    <row r="587" spans="1:49" ht="22.5" outlineLevel="1">
      <c r="A587" s="168">
        <v>155</v>
      </c>
      <c r="B587" s="170" t="s">
        <v>597</v>
      </c>
      <c r="C587" s="175" t="s">
        <v>560</v>
      </c>
      <c r="D587" s="188" t="s">
        <v>159</v>
      </c>
      <c r="E587" s="153">
        <v>48.6</v>
      </c>
      <c r="F587" s="210"/>
      <c r="G587" s="142">
        <f>ROUND(E587*F587,2)</f>
        <v>0</v>
      </c>
      <c r="H587" s="162" t="s">
        <v>770</v>
      </c>
      <c r="I587" s="210">
        <f t="shared" si="10"/>
        <v>0</v>
      </c>
      <c r="J587" s="162"/>
      <c r="K587" s="162"/>
      <c r="L587" s="141"/>
      <c r="M587" s="141"/>
      <c r="N587" s="141"/>
      <c r="O587" s="141"/>
      <c r="P587" s="141"/>
      <c r="Q587" s="141"/>
      <c r="R587" s="141"/>
      <c r="S587" s="141"/>
      <c r="T587" s="141" t="s">
        <v>115</v>
      </c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</row>
    <row r="588" spans="1:49" outlineLevel="1">
      <c r="A588" s="168"/>
      <c r="B588" s="170"/>
      <c r="C588" s="177" t="s">
        <v>598</v>
      </c>
      <c r="D588" s="190"/>
      <c r="E588" s="183">
        <v>48.6</v>
      </c>
      <c r="F588" s="210"/>
      <c r="G588" s="142"/>
      <c r="H588" s="162">
        <v>0</v>
      </c>
      <c r="I588" s="210">
        <f t="shared" si="10"/>
        <v>0</v>
      </c>
      <c r="J588" s="162"/>
      <c r="K588" s="162"/>
      <c r="L588" s="141"/>
      <c r="M588" s="141"/>
      <c r="N588" s="141"/>
      <c r="O588" s="141"/>
      <c r="P588" s="141"/>
      <c r="Q588" s="141"/>
      <c r="R588" s="141"/>
      <c r="S588" s="141"/>
      <c r="T588" s="141" t="s">
        <v>117</v>
      </c>
      <c r="U588" s="141">
        <v>0</v>
      </c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</row>
    <row r="589" spans="1:49" ht="22.5" outlineLevel="1">
      <c r="A589" s="168">
        <v>156</v>
      </c>
      <c r="B589" s="170" t="s">
        <v>599</v>
      </c>
      <c r="C589" s="175" t="s">
        <v>483</v>
      </c>
      <c r="D589" s="188" t="s">
        <v>114</v>
      </c>
      <c r="E589" s="153">
        <v>3.42205</v>
      </c>
      <c r="F589" s="210"/>
      <c r="G589" s="142">
        <f>ROUND(E589*F589,2)</f>
        <v>0</v>
      </c>
      <c r="H589" s="162" t="s">
        <v>770</v>
      </c>
      <c r="I589" s="210">
        <f t="shared" si="10"/>
        <v>0</v>
      </c>
      <c r="J589" s="162"/>
      <c r="K589" s="162"/>
      <c r="L589" s="141"/>
      <c r="M589" s="141"/>
      <c r="N589" s="141"/>
      <c r="O589" s="141"/>
      <c r="P589" s="141"/>
      <c r="Q589" s="141"/>
      <c r="R589" s="141"/>
      <c r="S589" s="141"/>
      <c r="T589" s="141" t="s">
        <v>115</v>
      </c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</row>
    <row r="590" spans="1:49" outlineLevel="1">
      <c r="A590" s="168"/>
      <c r="B590" s="170"/>
      <c r="C590" s="177" t="s">
        <v>600</v>
      </c>
      <c r="D590" s="190"/>
      <c r="E590" s="183">
        <v>3.42205</v>
      </c>
      <c r="F590" s="210"/>
      <c r="G590" s="142"/>
      <c r="H590" s="162">
        <v>0</v>
      </c>
      <c r="I590" s="210">
        <f t="shared" si="10"/>
        <v>0</v>
      </c>
      <c r="J590" s="162"/>
      <c r="K590" s="162"/>
      <c r="L590" s="141"/>
      <c r="M590" s="141"/>
      <c r="N590" s="141"/>
      <c r="O590" s="141"/>
      <c r="P590" s="141"/>
      <c r="Q590" s="141"/>
      <c r="R590" s="141"/>
      <c r="S590" s="141"/>
      <c r="T590" s="141" t="s">
        <v>117</v>
      </c>
      <c r="U590" s="141">
        <v>0</v>
      </c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</row>
    <row r="591" spans="1:49" ht="22.5" outlineLevel="1">
      <c r="A591" s="168">
        <v>157</v>
      </c>
      <c r="B591" s="170" t="s">
        <v>601</v>
      </c>
      <c r="C591" s="175" t="s">
        <v>483</v>
      </c>
      <c r="D591" s="188" t="s">
        <v>114</v>
      </c>
      <c r="E591" s="153">
        <v>2.8</v>
      </c>
      <c r="F591" s="210"/>
      <c r="G591" s="142">
        <f>ROUND(E591*F591,2)</f>
        <v>0</v>
      </c>
      <c r="H591" s="162" t="s">
        <v>770</v>
      </c>
      <c r="I591" s="210">
        <f t="shared" si="10"/>
        <v>0</v>
      </c>
      <c r="J591" s="162"/>
      <c r="K591" s="162"/>
      <c r="L591" s="141"/>
      <c r="M591" s="141"/>
      <c r="N591" s="141"/>
      <c r="O591" s="141"/>
      <c r="P591" s="141"/>
      <c r="Q591" s="141"/>
      <c r="R591" s="141"/>
      <c r="S591" s="141"/>
      <c r="T591" s="141" t="s">
        <v>115</v>
      </c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</row>
    <row r="592" spans="1:49" outlineLevel="1">
      <c r="A592" s="168"/>
      <c r="B592" s="170"/>
      <c r="C592" s="177" t="s">
        <v>602</v>
      </c>
      <c r="D592" s="190"/>
      <c r="E592" s="183">
        <v>2.8</v>
      </c>
      <c r="F592" s="210"/>
      <c r="G592" s="142"/>
      <c r="H592" s="162">
        <v>0</v>
      </c>
      <c r="I592" s="210">
        <f t="shared" si="10"/>
        <v>0</v>
      </c>
      <c r="J592" s="162"/>
      <c r="K592" s="162"/>
      <c r="L592" s="141"/>
      <c r="M592" s="141"/>
      <c r="N592" s="141"/>
      <c r="O592" s="141"/>
      <c r="P592" s="141"/>
      <c r="Q592" s="141"/>
      <c r="R592" s="141"/>
      <c r="S592" s="141"/>
      <c r="T592" s="141" t="s">
        <v>117</v>
      </c>
      <c r="U592" s="141">
        <v>0</v>
      </c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</row>
    <row r="593" spans="1:49" ht="22.5" outlineLevel="1">
      <c r="A593" s="168">
        <v>158</v>
      </c>
      <c r="B593" s="170" t="s">
        <v>603</v>
      </c>
      <c r="C593" s="175" t="s">
        <v>483</v>
      </c>
      <c r="D593" s="188" t="s">
        <v>114</v>
      </c>
      <c r="E593" s="153">
        <v>2.8</v>
      </c>
      <c r="F593" s="210"/>
      <c r="G593" s="142">
        <f>ROUND(E593*F593,2)</f>
        <v>0</v>
      </c>
      <c r="H593" s="162" t="s">
        <v>770</v>
      </c>
      <c r="I593" s="210">
        <f t="shared" si="10"/>
        <v>0</v>
      </c>
      <c r="J593" s="162"/>
      <c r="K593" s="162"/>
      <c r="L593" s="141"/>
      <c r="M593" s="141"/>
      <c r="N593" s="141"/>
      <c r="O593" s="141"/>
      <c r="P593" s="141"/>
      <c r="Q593" s="141"/>
      <c r="R593" s="141"/>
      <c r="S593" s="141"/>
      <c r="T593" s="141" t="s">
        <v>115</v>
      </c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</row>
    <row r="594" spans="1:49" outlineLevel="1">
      <c r="A594" s="168"/>
      <c r="B594" s="170"/>
      <c r="C594" s="177" t="s">
        <v>602</v>
      </c>
      <c r="D594" s="190"/>
      <c r="E594" s="183">
        <v>2.8</v>
      </c>
      <c r="F594" s="210"/>
      <c r="G594" s="142"/>
      <c r="H594" s="162">
        <v>0</v>
      </c>
      <c r="I594" s="210">
        <f t="shared" si="10"/>
        <v>0</v>
      </c>
      <c r="J594" s="162"/>
      <c r="K594" s="162"/>
      <c r="L594" s="141"/>
      <c r="M594" s="141"/>
      <c r="N594" s="141"/>
      <c r="O594" s="141"/>
      <c r="P594" s="141"/>
      <c r="Q594" s="141"/>
      <c r="R594" s="141"/>
      <c r="S594" s="141"/>
      <c r="T594" s="141" t="s">
        <v>117</v>
      </c>
      <c r="U594" s="141">
        <v>0</v>
      </c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</row>
    <row r="595" spans="1:49" ht="22.5" outlineLevel="1">
      <c r="A595" s="168">
        <v>159</v>
      </c>
      <c r="B595" s="170" t="s">
        <v>604</v>
      </c>
      <c r="C595" s="175" t="s">
        <v>483</v>
      </c>
      <c r="D595" s="188" t="s">
        <v>114</v>
      </c>
      <c r="E595" s="153">
        <v>1.59165</v>
      </c>
      <c r="F595" s="210"/>
      <c r="G595" s="142">
        <f>ROUND(E595*F595,2)</f>
        <v>0</v>
      </c>
      <c r="H595" s="162" t="s">
        <v>770</v>
      </c>
      <c r="I595" s="210">
        <f t="shared" si="10"/>
        <v>0</v>
      </c>
      <c r="J595" s="162"/>
      <c r="K595" s="162"/>
      <c r="L595" s="141"/>
      <c r="M595" s="141"/>
      <c r="N595" s="141"/>
      <c r="O595" s="141"/>
      <c r="P595" s="141"/>
      <c r="Q595" s="141"/>
      <c r="R595" s="141"/>
      <c r="S595" s="141"/>
      <c r="T595" s="141" t="s">
        <v>115</v>
      </c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</row>
    <row r="596" spans="1:49" outlineLevel="1">
      <c r="A596" s="168"/>
      <c r="B596" s="170"/>
      <c r="C596" s="177" t="s">
        <v>605</v>
      </c>
      <c r="D596" s="190"/>
      <c r="E596" s="183">
        <v>1.59165</v>
      </c>
      <c r="F596" s="210"/>
      <c r="G596" s="142"/>
      <c r="H596" s="162">
        <v>0</v>
      </c>
      <c r="I596" s="210">
        <f t="shared" si="10"/>
        <v>0</v>
      </c>
      <c r="J596" s="162"/>
      <c r="K596" s="162"/>
      <c r="L596" s="141"/>
      <c r="M596" s="141"/>
      <c r="N596" s="141"/>
      <c r="O596" s="141"/>
      <c r="P596" s="141"/>
      <c r="Q596" s="141"/>
      <c r="R596" s="141"/>
      <c r="S596" s="141"/>
      <c r="T596" s="141" t="s">
        <v>117</v>
      </c>
      <c r="U596" s="141">
        <v>0</v>
      </c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</row>
    <row r="597" spans="1:49" ht="22.5" outlineLevel="1">
      <c r="A597" s="168">
        <v>160</v>
      </c>
      <c r="B597" s="170" t="s">
        <v>606</v>
      </c>
      <c r="C597" s="175" t="s">
        <v>570</v>
      </c>
      <c r="D597" s="188" t="s">
        <v>159</v>
      </c>
      <c r="E597" s="153">
        <v>0.89</v>
      </c>
      <c r="F597" s="210"/>
      <c r="G597" s="142">
        <f>ROUND(E597*F597,2)</f>
        <v>0</v>
      </c>
      <c r="H597" s="162" t="s">
        <v>770</v>
      </c>
      <c r="I597" s="210">
        <f t="shared" si="10"/>
        <v>0</v>
      </c>
      <c r="J597" s="162"/>
      <c r="K597" s="162"/>
      <c r="L597" s="141"/>
      <c r="M597" s="141"/>
      <c r="N597" s="141"/>
      <c r="O597" s="141"/>
      <c r="P597" s="141"/>
      <c r="Q597" s="141"/>
      <c r="R597" s="141"/>
      <c r="S597" s="141"/>
      <c r="T597" s="141" t="s">
        <v>115</v>
      </c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</row>
    <row r="598" spans="1:49" outlineLevel="1">
      <c r="A598" s="168"/>
      <c r="B598" s="170"/>
      <c r="C598" s="177" t="s">
        <v>607</v>
      </c>
      <c r="D598" s="190"/>
      <c r="E598" s="183">
        <v>0.89</v>
      </c>
      <c r="F598" s="210"/>
      <c r="G598" s="142"/>
      <c r="H598" s="162">
        <v>0</v>
      </c>
      <c r="I598" s="210">
        <f t="shared" si="10"/>
        <v>0</v>
      </c>
      <c r="J598" s="162"/>
      <c r="K598" s="162"/>
      <c r="L598" s="141"/>
      <c r="M598" s="141"/>
      <c r="N598" s="141"/>
      <c r="O598" s="141"/>
      <c r="P598" s="141"/>
      <c r="Q598" s="141"/>
      <c r="R598" s="141"/>
      <c r="S598" s="141"/>
      <c r="T598" s="141" t="s">
        <v>117</v>
      </c>
      <c r="U598" s="141">
        <v>0</v>
      </c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</row>
    <row r="599" spans="1:49" ht="22.5" outlineLevel="1">
      <c r="A599" s="168">
        <v>161</v>
      </c>
      <c r="B599" s="170" t="s">
        <v>608</v>
      </c>
      <c r="C599" s="175" t="s">
        <v>573</v>
      </c>
      <c r="D599" s="188" t="s">
        <v>159</v>
      </c>
      <c r="E599" s="153">
        <v>0.89</v>
      </c>
      <c r="F599" s="210"/>
      <c r="G599" s="142">
        <f>ROUND(E599*F599,2)</f>
        <v>0</v>
      </c>
      <c r="H599" s="162" t="s">
        <v>770</v>
      </c>
      <c r="I599" s="210">
        <f t="shared" si="10"/>
        <v>0</v>
      </c>
      <c r="J599" s="162"/>
      <c r="K599" s="162"/>
      <c r="L599" s="141"/>
      <c r="M599" s="141"/>
      <c r="N599" s="141"/>
      <c r="O599" s="141"/>
      <c r="P599" s="141"/>
      <c r="Q599" s="141"/>
      <c r="R599" s="141"/>
      <c r="S599" s="141"/>
      <c r="T599" s="141" t="s">
        <v>115</v>
      </c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</row>
    <row r="600" spans="1:49" ht="22.5" outlineLevel="1">
      <c r="A600" s="168">
        <v>162</v>
      </c>
      <c r="B600" s="170" t="s">
        <v>609</v>
      </c>
      <c r="C600" s="175" t="s">
        <v>575</v>
      </c>
      <c r="D600" s="188" t="s">
        <v>159</v>
      </c>
      <c r="E600" s="153">
        <v>0.89</v>
      </c>
      <c r="F600" s="210"/>
      <c r="G600" s="142">
        <f>ROUND(E600*F600,2)</f>
        <v>0</v>
      </c>
      <c r="H600" s="162" t="s">
        <v>770</v>
      </c>
      <c r="I600" s="210">
        <f t="shared" si="10"/>
        <v>0</v>
      </c>
      <c r="J600" s="162"/>
      <c r="K600" s="162"/>
      <c r="L600" s="141"/>
      <c r="M600" s="141"/>
      <c r="N600" s="141"/>
      <c r="O600" s="141"/>
      <c r="P600" s="141"/>
      <c r="Q600" s="141"/>
      <c r="R600" s="141"/>
      <c r="S600" s="141"/>
      <c r="T600" s="141" t="s">
        <v>115</v>
      </c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</row>
    <row r="601" spans="1:49" ht="22.5" outlineLevel="1">
      <c r="A601" s="168">
        <v>163</v>
      </c>
      <c r="B601" s="170" t="s">
        <v>610</v>
      </c>
      <c r="C601" s="175" t="s">
        <v>577</v>
      </c>
      <c r="D601" s="188" t="s">
        <v>159</v>
      </c>
      <c r="E601" s="153">
        <v>2.4</v>
      </c>
      <c r="F601" s="210"/>
      <c r="G601" s="142">
        <f>ROUND(E601*F601,2)</f>
        <v>0</v>
      </c>
      <c r="H601" s="162" t="s">
        <v>770</v>
      </c>
      <c r="I601" s="210">
        <f t="shared" si="10"/>
        <v>0</v>
      </c>
      <c r="J601" s="162"/>
      <c r="K601" s="162"/>
      <c r="L601" s="141"/>
      <c r="M601" s="141"/>
      <c r="N601" s="141"/>
      <c r="O601" s="141"/>
      <c r="P601" s="141"/>
      <c r="Q601" s="141"/>
      <c r="R601" s="141"/>
      <c r="S601" s="141"/>
      <c r="T601" s="141" t="s">
        <v>115</v>
      </c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</row>
    <row r="602" spans="1:49" ht="22.5" outlineLevel="1">
      <c r="A602" s="168">
        <v>164</v>
      </c>
      <c r="B602" s="170" t="s">
        <v>611</v>
      </c>
      <c r="C602" s="175" t="s">
        <v>580</v>
      </c>
      <c r="D602" s="188" t="s">
        <v>159</v>
      </c>
      <c r="E602" s="153">
        <v>0.89</v>
      </c>
      <c r="F602" s="210"/>
      <c r="G602" s="142">
        <f>ROUND(E602*F602,2)</f>
        <v>0</v>
      </c>
      <c r="H602" s="162" t="s">
        <v>770</v>
      </c>
      <c r="I602" s="210">
        <f t="shared" si="10"/>
        <v>0</v>
      </c>
      <c r="J602" s="162"/>
      <c r="K602" s="162"/>
      <c r="L602" s="141"/>
      <c r="M602" s="141"/>
      <c r="N602" s="141"/>
      <c r="O602" s="141"/>
      <c r="P602" s="141"/>
      <c r="Q602" s="141"/>
      <c r="R602" s="141"/>
      <c r="S602" s="141"/>
      <c r="T602" s="141" t="s">
        <v>115</v>
      </c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</row>
    <row r="603" spans="1:49" ht="22.5" outlineLevel="1">
      <c r="A603" s="168">
        <v>165</v>
      </c>
      <c r="B603" s="170" t="s">
        <v>612</v>
      </c>
      <c r="C603" s="175" t="s">
        <v>560</v>
      </c>
      <c r="D603" s="188" t="s">
        <v>159</v>
      </c>
      <c r="E603" s="153">
        <v>8.1</v>
      </c>
      <c r="F603" s="210"/>
      <c r="G603" s="142">
        <f>ROUND(E603*F603,2)</f>
        <v>0</v>
      </c>
      <c r="H603" s="162" t="s">
        <v>770</v>
      </c>
      <c r="I603" s="210">
        <f t="shared" si="10"/>
        <v>0</v>
      </c>
      <c r="J603" s="162"/>
      <c r="K603" s="162"/>
      <c r="L603" s="141"/>
      <c r="M603" s="141"/>
      <c r="N603" s="141"/>
      <c r="O603" s="141"/>
      <c r="P603" s="141"/>
      <c r="Q603" s="141"/>
      <c r="R603" s="141"/>
      <c r="S603" s="141"/>
      <c r="T603" s="141" t="s">
        <v>115</v>
      </c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</row>
    <row r="604" spans="1:49" outlineLevel="1">
      <c r="A604" s="168"/>
      <c r="B604" s="170"/>
      <c r="C604" s="177" t="s">
        <v>613</v>
      </c>
      <c r="D604" s="190"/>
      <c r="E604" s="183">
        <v>8.1</v>
      </c>
      <c r="F604" s="210"/>
      <c r="G604" s="142"/>
      <c r="H604" s="162">
        <v>0</v>
      </c>
      <c r="I604" s="210">
        <f t="shared" si="10"/>
        <v>0</v>
      </c>
      <c r="J604" s="162"/>
      <c r="K604" s="162"/>
      <c r="L604" s="141"/>
      <c r="M604" s="141"/>
      <c r="N604" s="141"/>
      <c r="O604" s="141"/>
      <c r="P604" s="141"/>
      <c r="Q604" s="141"/>
      <c r="R604" s="141"/>
      <c r="S604" s="141"/>
      <c r="T604" s="141" t="s">
        <v>117</v>
      </c>
      <c r="U604" s="141">
        <v>0</v>
      </c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</row>
    <row r="605" spans="1:49" ht="22.5" outlineLevel="1">
      <c r="A605" s="168">
        <v>166</v>
      </c>
      <c r="B605" s="170" t="s">
        <v>614</v>
      </c>
      <c r="C605" s="175" t="s">
        <v>483</v>
      </c>
      <c r="D605" s="188" t="s">
        <v>114</v>
      </c>
      <c r="E605" s="153">
        <v>40.910800000000002</v>
      </c>
      <c r="F605" s="210"/>
      <c r="G605" s="142">
        <f>ROUND(E605*F605,2)</f>
        <v>0</v>
      </c>
      <c r="H605" s="162" t="s">
        <v>770</v>
      </c>
      <c r="I605" s="210">
        <f t="shared" si="10"/>
        <v>0</v>
      </c>
      <c r="J605" s="162"/>
      <c r="K605" s="162"/>
      <c r="L605" s="141"/>
      <c r="M605" s="141"/>
      <c r="N605" s="141"/>
      <c r="O605" s="141"/>
      <c r="P605" s="141"/>
      <c r="Q605" s="141"/>
      <c r="R605" s="141"/>
      <c r="S605" s="141"/>
      <c r="T605" s="141" t="s">
        <v>115</v>
      </c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</row>
    <row r="606" spans="1:49" outlineLevel="1">
      <c r="A606" s="168"/>
      <c r="B606" s="170"/>
      <c r="C606" s="177" t="s">
        <v>615</v>
      </c>
      <c r="D606" s="190"/>
      <c r="E606" s="183">
        <v>40.910800000000002</v>
      </c>
      <c r="F606" s="210"/>
      <c r="G606" s="142"/>
      <c r="H606" s="162">
        <v>0</v>
      </c>
      <c r="I606" s="210">
        <f t="shared" si="10"/>
        <v>0</v>
      </c>
      <c r="J606" s="162"/>
      <c r="K606" s="162"/>
      <c r="L606" s="141"/>
      <c r="M606" s="141"/>
      <c r="N606" s="141"/>
      <c r="O606" s="141"/>
      <c r="P606" s="141"/>
      <c r="Q606" s="141"/>
      <c r="R606" s="141"/>
      <c r="S606" s="141"/>
      <c r="T606" s="141" t="s">
        <v>117</v>
      </c>
      <c r="U606" s="141">
        <v>0</v>
      </c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</row>
    <row r="607" spans="1:49" ht="22.5" outlineLevel="1">
      <c r="A607" s="168">
        <v>167</v>
      </c>
      <c r="B607" s="170" t="s">
        <v>616</v>
      </c>
      <c r="C607" s="175" t="s">
        <v>483</v>
      </c>
      <c r="D607" s="188" t="s">
        <v>114</v>
      </c>
      <c r="E607" s="153">
        <v>5.6</v>
      </c>
      <c r="F607" s="210"/>
      <c r="G607" s="142">
        <f>ROUND(E607*F607,2)</f>
        <v>0</v>
      </c>
      <c r="H607" s="162" t="s">
        <v>770</v>
      </c>
      <c r="I607" s="210">
        <f t="shared" si="10"/>
        <v>0</v>
      </c>
      <c r="J607" s="162"/>
      <c r="K607" s="162"/>
      <c r="L607" s="141"/>
      <c r="M607" s="141"/>
      <c r="N607" s="141"/>
      <c r="O607" s="141"/>
      <c r="P607" s="141"/>
      <c r="Q607" s="141"/>
      <c r="R607" s="141"/>
      <c r="S607" s="141"/>
      <c r="T607" s="141" t="s">
        <v>115</v>
      </c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</row>
    <row r="608" spans="1:49" outlineLevel="1">
      <c r="A608" s="168"/>
      <c r="B608" s="170"/>
      <c r="C608" s="177" t="s">
        <v>617</v>
      </c>
      <c r="D608" s="190"/>
      <c r="E608" s="183">
        <v>5.6</v>
      </c>
      <c r="F608" s="210"/>
      <c r="G608" s="142"/>
      <c r="H608" s="162">
        <v>0</v>
      </c>
      <c r="I608" s="210">
        <f t="shared" si="10"/>
        <v>0</v>
      </c>
      <c r="J608" s="162"/>
      <c r="K608" s="162"/>
      <c r="L608" s="141"/>
      <c r="M608" s="141"/>
      <c r="N608" s="141"/>
      <c r="O608" s="141"/>
      <c r="P608" s="141"/>
      <c r="Q608" s="141"/>
      <c r="R608" s="141"/>
      <c r="S608" s="141"/>
      <c r="T608" s="141" t="s">
        <v>117</v>
      </c>
      <c r="U608" s="141">
        <v>0</v>
      </c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</row>
    <row r="609" spans="1:49" ht="22.5" outlineLevel="1">
      <c r="A609" s="168">
        <v>168</v>
      </c>
      <c r="B609" s="170" t="s">
        <v>618</v>
      </c>
      <c r="C609" s="175" t="s">
        <v>483</v>
      </c>
      <c r="D609" s="188" t="s">
        <v>114</v>
      </c>
      <c r="E609" s="153">
        <v>5.6</v>
      </c>
      <c r="F609" s="210"/>
      <c r="G609" s="142">
        <f>ROUND(E609*F609,2)</f>
        <v>0</v>
      </c>
      <c r="H609" s="162" t="s">
        <v>770</v>
      </c>
      <c r="I609" s="210">
        <f t="shared" si="10"/>
        <v>0</v>
      </c>
      <c r="J609" s="162"/>
      <c r="K609" s="162"/>
      <c r="L609" s="141"/>
      <c r="M609" s="141"/>
      <c r="N609" s="141"/>
      <c r="O609" s="141"/>
      <c r="P609" s="141"/>
      <c r="Q609" s="141"/>
      <c r="R609" s="141"/>
      <c r="S609" s="141"/>
      <c r="T609" s="141" t="s">
        <v>115</v>
      </c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</row>
    <row r="610" spans="1:49" outlineLevel="1">
      <c r="A610" s="168"/>
      <c r="B610" s="170"/>
      <c r="C610" s="177" t="s">
        <v>617</v>
      </c>
      <c r="D610" s="190"/>
      <c r="E610" s="183">
        <v>5.6</v>
      </c>
      <c r="F610" s="210"/>
      <c r="G610" s="142"/>
      <c r="H610" s="162">
        <v>0</v>
      </c>
      <c r="I610" s="210">
        <f t="shared" si="10"/>
        <v>0</v>
      </c>
      <c r="J610" s="162"/>
      <c r="K610" s="162"/>
      <c r="L610" s="141"/>
      <c r="M610" s="141"/>
      <c r="N610" s="141"/>
      <c r="O610" s="141"/>
      <c r="P610" s="141"/>
      <c r="Q610" s="141"/>
      <c r="R610" s="141"/>
      <c r="S610" s="141"/>
      <c r="T610" s="141" t="s">
        <v>117</v>
      </c>
      <c r="U610" s="141">
        <v>0</v>
      </c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</row>
    <row r="611" spans="1:49" ht="22.5" outlineLevel="1">
      <c r="A611" s="168">
        <v>169</v>
      </c>
      <c r="B611" s="170" t="s">
        <v>619</v>
      </c>
      <c r="C611" s="175" t="s">
        <v>483</v>
      </c>
      <c r="D611" s="188" t="s">
        <v>114</v>
      </c>
      <c r="E611" s="153">
        <v>8.3916000000000004</v>
      </c>
      <c r="F611" s="210"/>
      <c r="G611" s="142">
        <f>ROUND(E611*F611,2)</f>
        <v>0</v>
      </c>
      <c r="H611" s="162" t="s">
        <v>770</v>
      </c>
      <c r="I611" s="210">
        <f t="shared" si="10"/>
        <v>0</v>
      </c>
      <c r="J611" s="162"/>
      <c r="K611" s="162"/>
      <c r="L611" s="141"/>
      <c r="M611" s="141"/>
      <c r="N611" s="141"/>
      <c r="O611" s="141"/>
      <c r="P611" s="141"/>
      <c r="Q611" s="141"/>
      <c r="R611" s="141"/>
      <c r="S611" s="141"/>
      <c r="T611" s="141" t="s">
        <v>115</v>
      </c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</row>
    <row r="612" spans="1:49" outlineLevel="1">
      <c r="A612" s="168"/>
      <c r="B612" s="170"/>
      <c r="C612" s="177" t="s">
        <v>620</v>
      </c>
      <c r="D612" s="190"/>
      <c r="E612" s="183">
        <v>8.3916000000000004</v>
      </c>
      <c r="F612" s="210"/>
      <c r="G612" s="142"/>
      <c r="H612" s="162">
        <v>0</v>
      </c>
      <c r="I612" s="210">
        <f t="shared" si="10"/>
        <v>0</v>
      </c>
      <c r="J612" s="162"/>
      <c r="K612" s="162"/>
      <c r="L612" s="141"/>
      <c r="M612" s="141"/>
      <c r="N612" s="141"/>
      <c r="O612" s="141"/>
      <c r="P612" s="141"/>
      <c r="Q612" s="141"/>
      <c r="R612" s="141"/>
      <c r="S612" s="141"/>
      <c r="T612" s="141" t="s">
        <v>117</v>
      </c>
      <c r="U612" s="141">
        <v>0</v>
      </c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</row>
    <row r="613" spans="1:49" ht="22.5" outlineLevel="1">
      <c r="A613" s="168">
        <v>170</v>
      </c>
      <c r="B613" s="170" t="s">
        <v>621</v>
      </c>
      <c r="C613" s="175" t="s">
        <v>570</v>
      </c>
      <c r="D613" s="188" t="s">
        <v>159</v>
      </c>
      <c r="E613" s="153">
        <v>10.64</v>
      </c>
      <c r="F613" s="210"/>
      <c r="G613" s="142">
        <f>ROUND(E613*F613,2)</f>
        <v>0</v>
      </c>
      <c r="H613" s="162" t="s">
        <v>770</v>
      </c>
      <c r="I613" s="210">
        <f t="shared" si="10"/>
        <v>0</v>
      </c>
      <c r="J613" s="162"/>
      <c r="K613" s="162"/>
      <c r="L613" s="141"/>
      <c r="M613" s="141"/>
      <c r="N613" s="141"/>
      <c r="O613" s="141"/>
      <c r="P613" s="141"/>
      <c r="Q613" s="141"/>
      <c r="R613" s="141"/>
      <c r="S613" s="141"/>
      <c r="T613" s="141" t="s">
        <v>115</v>
      </c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</row>
    <row r="614" spans="1:49" outlineLevel="1">
      <c r="A614" s="168"/>
      <c r="B614" s="170"/>
      <c r="C614" s="177" t="s">
        <v>622</v>
      </c>
      <c r="D614" s="190"/>
      <c r="E614" s="183">
        <v>10.64</v>
      </c>
      <c r="F614" s="210"/>
      <c r="G614" s="142"/>
      <c r="H614" s="162">
        <v>0</v>
      </c>
      <c r="I614" s="210">
        <f t="shared" si="10"/>
        <v>0</v>
      </c>
      <c r="J614" s="162"/>
      <c r="K614" s="162"/>
      <c r="L614" s="141"/>
      <c r="M614" s="141"/>
      <c r="N614" s="141"/>
      <c r="O614" s="141"/>
      <c r="P614" s="141"/>
      <c r="Q614" s="141"/>
      <c r="R614" s="141"/>
      <c r="S614" s="141"/>
      <c r="T614" s="141" t="s">
        <v>117</v>
      </c>
      <c r="U614" s="141">
        <v>0</v>
      </c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</row>
    <row r="615" spans="1:49" ht="22.5" outlineLevel="1">
      <c r="A615" s="168">
        <v>171</v>
      </c>
      <c r="B615" s="170" t="s">
        <v>623</v>
      </c>
      <c r="C615" s="175" t="s">
        <v>573</v>
      </c>
      <c r="D615" s="188" t="s">
        <v>159</v>
      </c>
      <c r="E615" s="153">
        <v>10.64</v>
      </c>
      <c r="F615" s="210"/>
      <c r="G615" s="142">
        <f>ROUND(E615*F615,2)</f>
        <v>0</v>
      </c>
      <c r="H615" s="162" t="s">
        <v>770</v>
      </c>
      <c r="I615" s="210">
        <f t="shared" si="10"/>
        <v>0</v>
      </c>
      <c r="J615" s="162"/>
      <c r="K615" s="162"/>
      <c r="L615" s="141"/>
      <c r="M615" s="141"/>
      <c r="N615" s="141"/>
      <c r="O615" s="141"/>
      <c r="P615" s="141"/>
      <c r="Q615" s="141"/>
      <c r="R615" s="141"/>
      <c r="S615" s="141"/>
      <c r="T615" s="141" t="s">
        <v>115</v>
      </c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</row>
    <row r="616" spans="1:49" outlineLevel="1">
      <c r="A616" s="168"/>
      <c r="B616" s="170"/>
      <c r="C616" s="177" t="s">
        <v>622</v>
      </c>
      <c r="D616" s="190"/>
      <c r="E616" s="183">
        <v>10.64</v>
      </c>
      <c r="F616" s="210"/>
      <c r="G616" s="142"/>
      <c r="H616" s="162">
        <v>0</v>
      </c>
      <c r="I616" s="210">
        <f t="shared" si="10"/>
        <v>0</v>
      </c>
      <c r="J616" s="162"/>
      <c r="K616" s="162"/>
      <c r="L616" s="141"/>
      <c r="M616" s="141"/>
      <c r="N616" s="141"/>
      <c r="O616" s="141"/>
      <c r="P616" s="141"/>
      <c r="Q616" s="141"/>
      <c r="R616" s="141"/>
      <c r="S616" s="141"/>
      <c r="T616" s="141" t="s">
        <v>117</v>
      </c>
      <c r="U616" s="141">
        <v>0</v>
      </c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</row>
    <row r="617" spans="1:49" ht="22.5" outlineLevel="1">
      <c r="A617" s="168">
        <v>172</v>
      </c>
      <c r="B617" s="170" t="s">
        <v>624</v>
      </c>
      <c r="C617" s="175" t="s">
        <v>575</v>
      </c>
      <c r="D617" s="188" t="s">
        <v>159</v>
      </c>
      <c r="E617" s="153">
        <v>10.64</v>
      </c>
      <c r="F617" s="210"/>
      <c r="G617" s="142">
        <f>ROUND(E617*F617,2)</f>
        <v>0</v>
      </c>
      <c r="H617" s="162" t="s">
        <v>770</v>
      </c>
      <c r="I617" s="210">
        <f t="shared" si="10"/>
        <v>0</v>
      </c>
      <c r="J617" s="162"/>
      <c r="K617" s="162"/>
      <c r="L617" s="141"/>
      <c r="M617" s="141"/>
      <c r="N617" s="141"/>
      <c r="O617" s="141"/>
      <c r="P617" s="141"/>
      <c r="Q617" s="141"/>
      <c r="R617" s="141"/>
      <c r="S617" s="141"/>
      <c r="T617" s="141" t="s">
        <v>115</v>
      </c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</row>
    <row r="618" spans="1:49" outlineLevel="1">
      <c r="A618" s="168"/>
      <c r="B618" s="170"/>
      <c r="C618" s="177" t="s">
        <v>622</v>
      </c>
      <c r="D618" s="190"/>
      <c r="E618" s="183">
        <v>10.64</v>
      </c>
      <c r="F618" s="210"/>
      <c r="G618" s="142"/>
      <c r="H618" s="162">
        <v>0</v>
      </c>
      <c r="I618" s="210">
        <f t="shared" si="10"/>
        <v>0</v>
      </c>
      <c r="J618" s="162"/>
      <c r="K618" s="162"/>
      <c r="L618" s="141"/>
      <c r="M618" s="141"/>
      <c r="N618" s="141"/>
      <c r="O618" s="141"/>
      <c r="P618" s="141"/>
      <c r="Q618" s="141"/>
      <c r="R618" s="141"/>
      <c r="S618" s="141"/>
      <c r="T618" s="141" t="s">
        <v>117</v>
      </c>
      <c r="U618" s="141">
        <v>0</v>
      </c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</row>
    <row r="619" spans="1:49" ht="22.5" outlineLevel="1">
      <c r="A619" s="168">
        <v>173</v>
      </c>
      <c r="B619" s="170" t="s">
        <v>625</v>
      </c>
      <c r="C619" s="175" t="s">
        <v>577</v>
      </c>
      <c r="D619" s="188" t="s">
        <v>159</v>
      </c>
      <c r="E619" s="153">
        <v>4.8</v>
      </c>
      <c r="F619" s="210"/>
      <c r="G619" s="142">
        <f>ROUND(E619*F619,2)</f>
        <v>0</v>
      </c>
      <c r="H619" s="162" t="s">
        <v>770</v>
      </c>
      <c r="I619" s="210">
        <f t="shared" si="10"/>
        <v>0</v>
      </c>
      <c r="J619" s="162"/>
      <c r="K619" s="162"/>
      <c r="L619" s="141"/>
      <c r="M619" s="141"/>
      <c r="N619" s="141"/>
      <c r="O619" s="141"/>
      <c r="P619" s="141"/>
      <c r="Q619" s="141"/>
      <c r="R619" s="141"/>
      <c r="S619" s="141"/>
      <c r="T619" s="141" t="s">
        <v>115</v>
      </c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</row>
    <row r="620" spans="1:49" outlineLevel="1">
      <c r="A620" s="168"/>
      <c r="B620" s="170"/>
      <c r="C620" s="177" t="s">
        <v>626</v>
      </c>
      <c r="D620" s="190"/>
      <c r="E620" s="183">
        <v>4.8</v>
      </c>
      <c r="F620" s="210"/>
      <c r="G620" s="142"/>
      <c r="H620" s="162">
        <v>0</v>
      </c>
      <c r="I620" s="210">
        <f t="shared" si="10"/>
        <v>0</v>
      </c>
      <c r="J620" s="162"/>
      <c r="K620" s="162"/>
      <c r="L620" s="141"/>
      <c r="M620" s="141"/>
      <c r="N620" s="141"/>
      <c r="O620" s="141"/>
      <c r="P620" s="141"/>
      <c r="Q620" s="141"/>
      <c r="R620" s="141"/>
      <c r="S620" s="141"/>
      <c r="T620" s="141" t="s">
        <v>117</v>
      </c>
      <c r="U620" s="141">
        <v>0</v>
      </c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</row>
    <row r="621" spans="1:49" ht="22.5" outlineLevel="1">
      <c r="A621" s="168">
        <v>174</v>
      </c>
      <c r="B621" s="170" t="s">
        <v>627</v>
      </c>
      <c r="C621" s="175" t="s">
        <v>580</v>
      </c>
      <c r="D621" s="188" t="s">
        <v>159</v>
      </c>
      <c r="E621" s="153">
        <v>10.64</v>
      </c>
      <c r="F621" s="210"/>
      <c r="G621" s="142">
        <f>ROUND(E621*F621,2)</f>
        <v>0</v>
      </c>
      <c r="H621" s="162" t="s">
        <v>770</v>
      </c>
      <c r="I621" s="210">
        <f t="shared" si="10"/>
        <v>0</v>
      </c>
      <c r="J621" s="162"/>
      <c r="K621" s="162"/>
      <c r="L621" s="141"/>
      <c r="M621" s="141"/>
      <c r="N621" s="141"/>
      <c r="O621" s="141"/>
      <c r="P621" s="141"/>
      <c r="Q621" s="141"/>
      <c r="R621" s="141"/>
      <c r="S621" s="141"/>
      <c r="T621" s="141" t="s">
        <v>115</v>
      </c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</row>
    <row r="622" spans="1:49" outlineLevel="1">
      <c r="A622" s="168"/>
      <c r="B622" s="170"/>
      <c r="C622" s="177" t="s">
        <v>622</v>
      </c>
      <c r="D622" s="190"/>
      <c r="E622" s="183">
        <v>10.64</v>
      </c>
      <c r="F622" s="210"/>
      <c r="G622" s="142"/>
      <c r="H622" s="162">
        <v>0</v>
      </c>
      <c r="I622" s="210">
        <f t="shared" si="10"/>
        <v>0</v>
      </c>
      <c r="J622" s="162"/>
      <c r="K622" s="162"/>
      <c r="L622" s="141"/>
      <c r="M622" s="141"/>
      <c r="N622" s="141"/>
      <c r="O622" s="141"/>
      <c r="P622" s="141"/>
      <c r="Q622" s="141"/>
      <c r="R622" s="141"/>
      <c r="S622" s="141"/>
      <c r="T622" s="141" t="s">
        <v>117</v>
      </c>
      <c r="U622" s="141">
        <v>0</v>
      </c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</row>
    <row r="623" spans="1:49" ht="22.5" outlineLevel="1">
      <c r="A623" s="168">
        <v>175</v>
      </c>
      <c r="B623" s="170" t="s">
        <v>628</v>
      </c>
      <c r="C623" s="175" t="s">
        <v>560</v>
      </c>
      <c r="D623" s="188" t="s">
        <v>159</v>
      </c>
      <c r="E623" s="153">
        <v>16.2</v>
      </c>
      <c r="F623" s="210"/>
      <c r="G623" s="142">
        <f>ROUND(E623*F623,2)</f>
        <v>0</v>
      </c>
      <c r="H623" s="162" t="s">
        <v>770</v>
      </c>
      <c r="I623" s="210">
        <f t="shared" si="10"/>
        <v>0</v>
      </c>
      <c r="J623" s="162"/>
      <c r="K623" s="162"/>
      <c r="L623" s="141"/>
      <c r="M623" s="141"/>
      <c r="N623" s="141"/>
      <c r="O623" s="141"/>
      <c r="P623" s="141"/>
      <c r="Q623" s="141"/>
      <c r="R623" s="141"/>
      <c r="S623" s="141"/>
      <c r="T623" s="141" t="s">
        <v>115</v>
      </c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</row>
    <row r="624" spans="1:49" outlineLevel="1">
      <c r="A624" s="168"/>
      <c r="B624" s="170"/>
      <c r="C624" s="177" t="s">
        <v>629</v>
      </c>
      <c r="D624" s="190"/>
      <c r="E624" s="183">
        <v>16.2</v>
      </c>
      <c r="F624" s="210"/>
      <c r="G624" s="142"/>
      <c r="H624" s="162">
        <v>0</v>
      </c>
      <c r="I624" s="210">
        <f t="shared" si="10"/>
        <v>0</v>
      </c>
      <c r="J624" s="162"/>
      <c r="K624" s="162"/>
      <c r="L624" s="141"/>
      <c r="M624" s="141"/>
      <c r="N624" s="141"/>
      <c r="O624" s="141"/>
      <c r="P624" s="141"/>
      <c r="Q624" s="141"/>
      <c r="R624" s="141"/>
      <c r="S624" s="141"/>
      <c r="T624" s="141" t="s">
        <v>117</v>
      </c>
      <c r="U624" s="141">
        <v>0</v>
      </c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</row>
    <row r="625" spans="1:49" ht="22.5" outlineLevel="1">
      <c r="A625" s="168">
        <v>176</v>
      </c>
      <c r="B625" s="170" t="s">
        <v>630</v>
      </c>
      <c r="C625" s="175" t="s">
        <v>483</v>
      </c>
      <c r="D625" s="188" t="s">
        <v>114</v>
      </c>
      <c r="E625" s="153">
        <v>7.19015</v>
      </c>
      <c r="F625" s="210"/>
      <c r="G625" s="142">
        <f>ROUND(E625*F625,2)</f>
        <v>0</v>
      </c>
      <c r="H625" s="162" t="s">
        <v>770</v>
      </c>
      <c r="I625" s="210">
        <f t="shared" si="10"/>
        <v>0</v>
      </c>
      <c r="J625" s="162"/>
      <c r="K625" s="162"/>
      <c r="L625" s="141"/>
      <c r="M625" s="141"/>
      <c r="N625" s="141"/>
      <c r="O625" s="141"/>
      <c r="P625" s="141"/>
      <c r="Q625" s="141"/>
      <c r="R625" s="141"/>
      <c r="S625" s="141"/>
      <c r="T625" s="141" t="s">
        <v>115</v>
      </c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</row>
    <row r="626" spans="1:49" outlineLevel="1">
      <c r="A626" s="168"/>
      <c r="B626" s="170"/>
      <c r="C626" s="177" t="s">
        <v>631</v>
      </c>
      <c r="D626" s="190"/>
      <c r="E626" s="183">
        <v>7.19015</v>
      </c>
      <c r="F626" s="210"/>
      <c r="G626" s="142"/>
      <c r="H626" s="162">
        <v>0</v>
      </c>
      <c r="I626" s="210">
        <f t="shared" si="10"/>
        <v>0</v>
      </c>
      <c r="J626" s="162"/>
      <c r="K626" s="162"/>
      <c r="L626" s="141"/>
      <c r="M626" s="141"/>
      <c r="N626" s="141"/>
      <c r="O626" s="141"/>
      <c r="P626" s="141"/>
      <c r="Q626" s="141"/>
      <c r="R626" s="141"/>
      <c r="S626" s="141"/>
      <c r="T626" s="141" t="s">
        <v>117</v>
      </c>
      <c r="U626" s="141">
        <v>0</v>
      </c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</row>
    <row r="627" spans="1:49" ht="22.5" outlineLevel="1">
      <c r="A627" s="168">
        <v>177</v>
      </c>
      <c r="B627" s="170" t="s">
        <v>632</v>
      </c>
      <c r="C627" s="175" t="s">
        <v>483</v>
      </c>
      <c r="D627" s="188" t="s">
        <v>114</v>
      </c>
      <c r="E627" s="153">
        <v>2.8</v>
      </c>
      <c r="F627" s="210"/>
      <c r="G627" s="142">
        <f>ROUND(E627*F627,2)</f>
        <v>0</v>
      </c>
      <c r="H627" s="162" t="s">
        <v>770</v>
      </c>
      <c r="I627" s="210">
        <f t="shared" si="10"/>
        <v>0</v>
      </c>
      <c r="J627" s="162"/>
      <c r="K627" s="162"/>
      <c r="L627" s="141"/>
      <c r="M627" s="141"/>
      <c r="N627" s="141"/>
      <c r="O627" s="141"/>
      <c r="P627" s="141"/>
      <c r="Q627" s="141"/>
      <c r="R627" s="141"/>
      <c r="S627" s="141"/>
      <c r="T627" s="141" t="s">
        <v>115</v>
      </c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</row>
    <row r="628" spans="1:49" outlineLevel="1">
      <c r="A628" s="168"/>
      <c r="B628" s="170"/>
      <c r="C628" s="177" t="s">
        <v>602</v>
      </c>
      <c r="D628" s="190"/>
      <c r="E628" s="183">
        <v>2.8</v>
      </c>
      <c r="F628" s="210"/>
      <c r="G628" s="142"/>
      <c r="H628" s="162">
        <v>0</v>
      </c>
      <c r="I628" s="210">
        <f t="shared" si="10"/>
        <v>0</v>
      </c>
      <c r="J628" s="162"/>
      <c r="K628" s="162"/>
      <c r="L628" s="141"/>
      <c r="M628" s="141"/>
      <c r="N628" s="141"/>
      <c r="O628" s="141"/>
      <c r="P628" s="141"/>
      <c r="Q628" s="141"/>
      <c r="R628" s="141"/>
      <c r="S628" s="141"/>
      <c r="T628" s="141" t="s">
        <v>117</v>
      </c>
      <c r="U628" s="141">
        <v>0</v>
      </c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</row>
    <row r="629" spans="1:49" ht="22.5" outlineLevel="1">
      <c r="A629" s="168">
        <v>178</v>
      </c>
      <c r="B629" s="170" t="s">
        <v>633</v>
      </c>
      <c r="C629" s="175" t="s">
        <v>483</v>
      </c>
      <c r="D629" s="188" t="s">
        <v>114</v>
      </c>
      <c r="E629" s="153">
        <v>2.8</v>
      </c>
      <c r="F629" s="210"/>
      <c r="G629" s="142">
        <f>ROUND(E629*F629,2)</f>
        <v>0</v>
      </c>
      <c r="H629" s="162" t="s">
        <v>770</v>
      </c>
      <c r="I629" s="210">
        <f t="shared" si="10"/>
        <v>0</v>
      </c>
      <c r="J629" s="162"/>
      <c r="K629" s="162"/>
      <c r="L629" s="141"/>
      <c r="M629" s="141"/>
      <c r="N629" s="141"/>
      <c r="O629" s="141"/>
      <c r="P629" s="141"/>
      <c r="Q629" s="141"/>
      <c r="R629" s="141"/>
      <c r="S629" s="141"/>
      <c r="T629" s="141" t="s">
        <v>115</v>
      </c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</row>
    <row r="630" spans="1:49" outlineLevel="1">
      <c r="A630" s="168"/>
      <c r="B630" s="170"/>
      <c r="C630" s="177" t="s">
        <v>602</v>
      </c>
      <c r="D630" s="190"/>
      <c r="E630" s="183">
        <v>2.8</v>
      </c>
      <c r="F630" s="210"/>
      <c r="G630" s="142"/>
      <c r="H630" s="162">
        <v>0</v>
      </c>
      <c r="I630" s="210">
        <f t="shared" si="10"/>
        <v>0</v>
      </c>
      <c r="J630" s="162"/>
      <c r="K630" s="162"/>
      <c r="L630" s="141"/>
      <c r="M630" s="141"/>
      <c r="N630" s="141"/>
      <c r="O630" s="141"/>
      <c r="P630" s="141"/>
      <c r="Q630" s="141"/>
      <c r="R630" s="141"/>
      <c r="S630" s="141"/>
      <c r="T630" s="141" t="s">
        <v>117</v>
      </c>
      <c r="U630" s="141">
        <v>0</v>
      </c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</row>
    <row r="631" spans="1:49" ht="22.5" outlineLevel="1">
      <c r="A631" s="168">
        <v>179</v>
      </c>
      <c r="B631" s="170" t="s">
        <v>634</v>
      </c>
      <c r="C631" s="175" t="s">
        <v>483</v>
      </c>
      <c r="D631" s="188" t="s">
        <v>114</v>
      </c>
      <c r="E631" s="153">
        <v>1.98855</v>
      </c>
      <c r="F631" s="210"/>
      <c r="G631" s="142">
        <f>ROUND(E631*F631,2)</f>
        <v>0</v>
      </c>
      <c r="H631" s="162" t="s">
        <v>770</v>
      </c>
      <c r="I631" s="210">
        <f t="shared" si="10"/>
        <v>0</v>
      </c>
      <c r="J631" s="162"/>
      <c r="K631" s="162"/>
      <c r="L631" s="141"/>
      <c r="M631" s="141"/>
      <c r="N631" s="141"/>
      <c r="O631" s="141"/>
      <c r="P631" s="141"/>
      <c r="Q631" s="141"/>
      <c r="R631" s="141"/>
      <c r="S631" s="141"/>
      <c r="T631" s="141" t="s">
        <v>115</v>
      </c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</row>
    <row r="632" spans="1:49" outlineLevel="1">
      <c r="A632" s="168"/>
      <c r="B632" s="170"/>
      <c r="C632" s="177" t="s">
        <v>635</v>
      </c>
      <c r="D632" s="190"/>
      <c r="E632" s="183">
        <v>1.98855</v>
      </c>
      <c r="F632" s="210"/>
      <c r="G632" s="142"/>
      <c r="H632" s="162">
        <v>0</v>
      </c>
      <c r="I632" s="210">
        <f t="shared" si="10"/>
        <v>0</v>
      </c>
      <c r="J632" s="162"/>
      <c r="K632" s="162"/>
      <c r="L632" s="141"/>
      <c r="M632" s="141"/>
      <c r="N632" s="141"/>
      <c r="O632" s="141"/>
      <c r="P632" s="141"/>
      <c r="Q632" s="141"/>
      <c r="R632" s="141"/>
      <c r="S632" s="141"/>
      <c r="T632" s="141" t="s">
        <v>117</v>
      </c>
      <c r="U632" s="141">
        <v>0</v>
      </c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</row>
    <row r="633" spans="1:49" ht="22.5" outlineLevel="1">
      <c r="A633" s="168">
        <v>180</v>
      </c>
      <c r="B633" s="170" t="s">
        <v>636</v>
      </c>
      <c r="C633" s="175" t="s">
        <v>570</v>
      </c>
      <c r="D633" s="188" t="s">
        <v>159</v>
      </c>
      <c r="E633" s="153">
        <v>1.87</v>
      </c>
      <c r="F633" s="210"/>
      <c r="G633" s="142">
        <f>ROUND(E633*F633,2)</f>
        <v>0</v>
      </c>
      <c r="H633" s="162" t="s">
        <v>770</v>
      </c>
      <c r="I633" s="210">
        <f t="shared" si="10"/>
        <v>0</v>
      </c>
      <c r="J633" s="162"/>
      <c r="K633" s="162"/>
      <c r="L633" s="141"/>
      <c r="M633" s="141"/>
      <c r="N633" s="141"/>
      <c r="O633" s="141"/>
      <c r="P633" s="141"/>
      <c r="Q633" s="141"/>
      <c r="R633" s="141"/>
      <c r="S633" s="141"/>
      <c r="T633" s="141" t="s">
        <v>115</v>
      </c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</row>
    <row r="634" spans="1:49" outlineLevel="1">
      <c r="A634" s="168"/>
      <c r="B634" s="170"/>
      <c r="C634" s="177" t="s">
        <v>637</v>
      </c>
      <c r="D634" s="190"/>
      <c r="E634" s="183">
        <v>1.87</v>
      </c>
      <c r="F634" s="210"/>
      <c r="G634" s="142"/>
      <c r="H634" s="162">
        <v>0</v>
      </c>
      <c r="I634" s="210">
        <f t="shared" si="10"/>
        <v>0</v>
      </c>
      <c r="J634" s="162"/>
      <c r="K634" s="162"/>
      <c r="L634" s="141"/>
      <c r="M634" s="141"/>
      <c r="N634" s="141"/>
      <c r="O634" s="141"/>
      <c r="P634" s="141"/>
      <c r="Q634" s="141"/>
      <c r="R634" s="141"/>
      <c r="S634" s="141"/>
      <c r="T634" s="141" t="s">
        <v>117</v>
      </c>
      <c r="U634" s="141">
        <v>0</v>
      </c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</row>
    <row r="635" spans="1:49" ht="22.5" outlineLevel="1">
      <c r="A635" s="168">
        <v>181</v>
      </c>
      <c r="B635" s="170" t="s">
        <v>638</v>
      </c>
      <c r="C635" s="175" t="s">
        <v>573</v>
      </c>
      <c r="D635" s="188" t="s">
        <v>159</v>
      </c>
      <c r="E635" s="153">
        <v>1.87</v>
      </c>
      <c r="F635" s="210"/>
      <c r="G635" s="142">
        <f>ROUND(E635*F635,2)</f>
        <v>0</v>
      </c>
      <c r="H635" s="162" t="s">
        <v>770</v>
      </c>
      <c r="I635" s="210">
        <f t="shared" si="10"/>
        <v>0</v>
      </c>
      <c r="J635" s="162"/>
      <c r="K635" s="162"/>
      <c r="L635" s="141"/>
      <c r="M635" s="141"/>
      <c r="N635" s="141"/>
      <c r="O635" s="141"/>
      <c r="P635" s="141"/>
      <c r="Q635" s="141"/>
      <c r="R635" s="141"/>
      <c r="S635" s="141"/>
      <c r="T635" s="141" t="s">
        <v>115</v>
      </c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</row>
    <row r="636" spans="1:49" outlineLevel="1">
      <c r="A636" s="168"/>
      <c r="B636" s="170"/>
      <c r="C636" s="177" t="s">
        <v>637</v>
      </c>
      <c r="D636" s="190"/>
      <c r="E636" s="183">
        <v>1.87</v>
      </c>
      <c r="F636" s="210"/>
      <c r="G636" s="142"/>
      <c r="H636" s="162">
        <v>0</v>
      </c>
      <c r="I636" s="210">
        <f t="shared" si="10"/>
        <v>0</v>
      </c>
      <c r="J636" s="162"/>
      <c r="K636" s="162"/>
      <c r="L636" s="141"/>
      <c r="M636" s="141"/>
      <c r="N636" s="141"/>
      <c r="O636" s="141"/>
      <c r="P636" s="141"/>
      <c r="Q636" s="141"/>
      <c r="R636" s="141"/>
      <c r="S636" s="141"/>
      <c r="T636" s="141" t="s">
        <v>117</v>
      </c>
      <c r="U636" s="141">
        <v>0</v>
      </c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</row>
    <row r="637" spans="1:49" ht="22.5" outlineLevel="1">
      <c r="A637" s="168">
        <v>182</v>
      </c>
      <c r="B637" s="170" t="s">
        <v>639</v>
      </c>
      <c r="C637" s="175" t="s">
        <v>575</v>
      </c>
      <c r="D637" s="188" t="s">
        <v>159</v>
      </c>
      <c r="E637" s="153">
        <v>1.87</v>
      </c>
      <c r="F637" s="210"/>
      <c r="G637" s="142">
        <f>ROUND(E637*F637,2)</f>
        <v>0</v>
      </c>
      <c r="H637" s="162" t="s">
        <v>770</v>
      </c>
      <c r="I637" s="210">
        <f t="shared" si="10"/>
        <v>0</v>
      </c>
      <c r="J637" s="162"/>
      <c r="K637" s="162"/>
      <c r="L637" s="141"/>
      <c r="M637" s="141"/>
      <c r="N637" s="141"/>
      <c r="O637" s="141"/>
      <c r="P637" s="141"/>
      <c r="Q637" s="141"/>
      <c r="R637" s="141"/>
      <c r="S637" s="141"/>
      <c r="T637" s="141" t="s">
        <v>115</v>
      </c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</row>
    <row r="638" spans="1:49" outlineLevel="1">
      <c r="A638" s="168"/>
      <c r="B638" s="170"/>
      <c r="C638" s="177" t="s">
        <v>637</v>
      </c>
      <c r="D638" s="190"/>
      <c r="E638" s="183">
        <v>1.87</v>
      </c>
      <c r="F638" s="210"/>
      <c r="G638" s="142"/>
      <c r="H638" s="162">
        <v>0</v>
      </c>
      <c r="I638" s="210">
        <f t="shared" si="10"/>
        <v>0</v>
      </c>
      <c r="J638" s="162"/>
      <c r="K638" s="162"/>
      <c r="L638" s="141"/>
      <c r="M638" s="141"/>
      <c r="N638" s="141"/>
      <c r="O638" s="141"/>
      <c r="P638" s="141"/>
      <c r="Q638" s="141"/>
      <c r="R638" s="141"/>
      <c r="S638" s="141"/>
      <c r="T638" s="141" t="s">
        <v>117</v>
      </c>
      <c r="U638" s="141">
        <v>0</v>
      </c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</row>
    <row r="639" spans="1:49" ht="22.5" outlineLevel="1">
      <c r="A639" s="168">
        <v>183</v>
      </c>
      <c r="B639" s="170" t="s">
        <v>640</v>
      </c>
      <c r="C639" s="175" t="s">
        <v>577</v>
      </c>
      <c r="D639" s="188" t="s">
        <v>159</v>
      </c>
      <c r="E639" s="153">
        <v>2.4</v>
      </c>
      <c r="F639" s="210"/>
      <c r="G639" s="142">
        <f>ROUND(E639*F639,2)</f>
        <v>0</v>
      </c>
      <c r="H639" s="162" t="s">
        <v>770</v>
      </c>
      <c r="I639" s="210">
        <f t="shared" si="10"/>
        <v>0</v>
      </c>
      <c r="J639" s="162"/>
      <c r="K639" s="162"/>
      <c r="L639" s="141"/>
      <c r="M639" s="141"/>
      <c r="N639" s="141"/>
      <c r="O639" s="141"/>
      <c r="P639" s="141"/>
      <c r="Q639" s="141"/>
      <c r="R639" s="141"/>
      <c r="S639" s="141"/>
      <c r="T639" s="141" t="s">
        <v>115</v>
      </c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</row>
    <row r="640" spans="1:49" outlineLevel="1">
      <c r="A640" s="168"/>
      <c r="B640" s="170"/>
      <c r="C640" s="177" t="s">
        <v>641</v>
      </c>
      <c r="D640" s="190"/>
      <c r="E640" s="183">
        <v>2.4</v>
      </c>
      <c r="F640" s="210"/>
      <c r="G640" s="142"/>
      <c r="H640" s="162">
        <v>0</v>
      </c>
      <c r="I640" s="210">
        <f t="shared" si="10"/>
        <v>0</v>
      </c>
      <c r="J640" s="162"/>
      <c r="K640" s="162"/>
      <c r="L640" s="141"/>
      <c r="M640" s="141"/>
      <c r="N640" s="141"/>
      <c r="O640" s="141"/>
      <c r="P640" s="141"/>
      <c r="Q640" s="141"/>
      <c r="R640" s="141"/>
      <c r="S640" s="141"/>
      <c r="T640" s="141" t="s">
        <v>117</v>
      </c>
      <c r="U640" s="141">
        <v>0</v>
      </c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</row>
    <row r="641" spans="1:49" ht="22.5" outlineLevel="1">
      <c r="A641" s="168">
        <v>184</v>
      </c>
      <c r="B641" s="170" t="s">
        <v>642</v>
      </c>
      <c r="C641" s="175" t="s">
        <v>580</v>
      </c>
      <c r="D641" s="188" t="s">
        <v>159</v>
      </c>
      <c r="E641" s="153">
        <v>1.87</v>
      </c>
      <c r="F641" s="210"/>
      <c r="G641" s="142">
        <f>ROUND(E641*F641,2)</f>
        <v>0</v>
      </c>
      <c r="H641" s="162" t="s">
        <v>770</v>
      </c>
      <c r="I641" s="210">
        <f t="shared" si="10"/>
        <v>0</v>
      </c>
      <c r="J641" s="162"/>
      <c r="K641" s="162"/>
      <c r="L641" s="141"/>
      <c r="M641" s="141"/>
      <c r="N641" s="141"/>
      <c r="O641" s="141"/>
      <c r="P641" s="141"/>
      <c r="Q641" s="141"/>
      <c r="R641" s="141"/>
      <c r="S641" s="141"/>
      <c r="T641" s="141" t="s">
        <v>115</v>
      </c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</row>
    <row r="642" spans="1:49" outlineLevel="1">
      <c r="A642" s="168"/>
      <c r="B642" s="170"/>
      <c r="C642" s="177" t="s">
        <v>637</v>
      </c>
      <c r="D642" s="190"/>
      <c r="E642" s="183">
        <v>1.87</v>
      </c>
      <c r="F642" s="210"/>
      <c r="G642" s="142"/>
      <c r="H642" s="162">
        <v>0</v>
      </c>
      <c r="I642" s="210">
        <f t="shared" si="10"/>
        <v>0</v>
      </c>
      <c r="J642" s="162"/>
      <c r="K642" s="162"/>
      <c r="L642" s="141"/>
      <c r="M642" s="141"/>
      <c r="N642" s="141"/>
      <c r="O642" s="141"/>
      <c r="P642" s="141"/>
      <c r="Q642" s="141"/>
      <c r="R642" s="141"/>
      <c r="S642" s="141"/>
      <c r="T642" s="141" t="s">
        <v>117</v>
      </c>
      <c r="U642" s="141">
        <v>0</v>
      </c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</row>
    <row r="643" spans="1:49" ht="22.5" outlineLevel="1">
      <c r="A643" s="168">
        <v>185</v>
      </c>
      <c r="B643" s="170" t="s">
        <v>643</v>
      </c>
      <c r="C643" s="175" t="s">
        <v>560</v>
      </c>
      <c r="D643" s="188" t="s">
        <v>159</v>
      </c>
      <c r="E643" s="153">
        <v>8.1</v>
      </c>
      <c r="F643" s="210"/>
      <c r="G643" s="142">
        <f>ROUND(E643*F643,2)</f>
        <v>0</v>
      </c>
      <c r="H643" s="162" t="s">
        <v>770</v>
      </c>
      <c r="I643" s="210">
        <f t="shared" si="10"/>
        <v>0</v>
      </c>
      <c r="J643" s="162"/>
      <c r="K643" s="162"/>
      <c r="L643" s="141"/>
      <c r="M643" s="141"/>
      <c r="N643" s="141"/>
      <c r="O643" s="141"/>
      <c r="P643" s="141"/>
      <c r="Q643" s="141"/>
      <c r="R643" s="141"/>
      <c r="S643" s="141"/>
      <c r="T643" s="141" t="s">
        <v>115</v>
      </c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</row>
    <row r="644" spans="1:49" outlineLevel="1">
      <c r="A644" s="168"/>
      <c r="B644" s="170"/>
      <c r="C644" s="177" t="s">
        <v>613</v>
      </c>
      <c r="D644" s="190"/>
      <c r="E644" s="183">
        <v>8.1</v>
      </c>
      <c r="F644" s="210"/>
      <c r="G644" s="142"/>
      <c r="H644" s="162">
        <v>0</v>
      </c>
      <c r="I644" s="210">
        <f t="shared" si="10"/>
        <v>0</v>
      </c>
      <c r="J644" s="162"/>
      <c r="K644" s="162"/>
      <c r="L644" s="141"/>
      <c r="M644" s="141"/>
      <c r="N644" s="141"/>
      <c r="O644" s="141"/>
      <c r="P644" s="141"/>
      <c r="Q644" s="141"/>
      <c r="R644" s="141"/>
      <c r="S644" s="141"/>
      <c r="T644" s="141" t="s">
        <v>117</v>
      </c>
      <c r="U644" s="141">
        <v>0</v>
      </c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</row>
    <row r="645" spans="1:49" outlineLevel="1">
      <c r="A645" s="168">
        <v>186</v>
      </c>
      <c r="B645" s="170" t="s">
        <v>644</v>
      </c>
      <c r="C645" s="175" t="s">
        <v>645</v>
      </c>
      <c r="D645" s="188" t="s">
        <v>159</v>
      </c>
      <c r="E645" s="153">
        <v>0</v>
      </c>
      <c r="F645" s="210"/>
      <c r="G645" s="142">
        <f>ROUND(E645*F645,2)</f>
        <v>0</v>
      </c>
      <c r="H645" s="162">
        <v>0</v>
      </c>
      <c r="I645" s="210">
        <f t="shared" si="10"/>
        <v>0</v>
      </c>
      <c r="J645" s="162"/>
      <c r="K645" s="162"/>
      <c r="L645" s="141"/>
      <c r="M645" s="141"/>
      <c r="N645" s="141"/>
      <c r="O645" s="141"/>
      <c r="P645" s="141"/>
      <c r="Q645" s="141"/>
      <c r="R645" s="141"/>
      <c r="S645" s="141"/>
      <c r="T645" s="141" t="s">
        <v>115</v>
      </c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</row>
    <row r="646" spans="1:49" outlineLevel="1">
      <c r="A646" s="168">
        <v>187</v>
      </c>
      <c r="B646" s="170" t="s">
        <v>646</v>
      </c>
      <c r="C646" s="175" t="s">
        <v>647</v>
      </c>
      <c r="D646" s="188" t="s">
        <v>159</v>
      </c>
      <c r="E646" s="153">
        <v>0</v>
      </c>
      <c r="F646" s="210"/>
      <c r="G646" s="142">
        <f>ROUND(E646*F646,2)</f>
        <v>0</v>
      </c>
      <c r="H646" s="162">
        <v>0</v>
      </c>
      <c r="I646" s="210">
        <f t="shared" si="10"/>
        <v>0</v>
      </c>
      <c r="J646" s="162"/>
      <c r="K646" s="162"/>
      <c r="L646" s="141"/>
      <c r="M646" s="141"/>
      <c r="N646" s="141"/>
      <c r="O646" s="141"/>
      <c r="P646" s="141"/>
      <c r="Q646" s="141"/>
      <c r="R646" s="141"/>
      <c r="S646" s="141"/>
      <c r="T646" s="141" t="s">
        <v>115</v>
      </c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</row>
    <row r="647" spans="1:49" ht="22.5" outlineLevel="1">
      <c r="A647" s="168">
        <v>188</v>
      </c>
      <c r="B647" s="170" t="s">
        <v>648</v>
      </c>
      <c r="C647" s="175" t="s">
        <v>483</v>
      </c>
      <c r="D647" s="188" t="s">
        <v>114</v>
      </c>
      <c r="E647" s="153">
        <v>1.8</v>
      </c>
      <c r="F647" s="210"/>
      <c r="G647" s="142">
        <f>ROUND(E647*F647,2)</f>
        <v>0</v>
      </c>
      <c r="H647" s="162" t="s">
        <v>770</v>
      </c>
      <c r="I647" s="210">
        <f t="shared" si="10"/>
        <v>0</v>
      </c>
      <c r="J647" s="162"/>
      <c r="K647" s="162"/>
      <c r="L647" s="141"/>
      <c r="M647" s="141"/>
      <c r="N647" s="141"/>
      <c r="O647" s="141"/>
      <c r="P647" s="141"/>
      <c r="Q647" s="141"/>
      <c r="R647" s="141"/>
      <c r="S647" s="141"/>
      <c r="T647" s="141" t="s">
        <v>115</v>
      </c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</row>
    <row r="648" spans="1:49" outlineLevel="1">
      <c r="A648" s="168"/>
      <c r="B648" s="170"/>
      <c r="C648" s="177" t="s">
        <v>649</v>
      </c>
      <c r="D648" s="190"/>
      <c r="E648" s="183">
        <v>1.8</v>
      </c>
      <c r="F648" s="210"/>
      <c r="G648" s="142"/>
      <c r="H648" s="162">
        <v>0</v>
      </c>
      <c r="I648" s="210">
        <f t="shared" si="10"/>
        <v>0</v>
      </c>
      <c r="J648" s="162"/>
      <c r="K648" s="162"/>
      <c r="L648" s="141"/>
      <c r="M648" s="141"/>
      <c r="N648" s="141"/>
      <c r="O648" s="141"/>
      <c r="P648" s="141"/>
      <c r="Q648" s="141"/>
      <c r="R648" s="141"/>
      <c r="S648" s="141"/>
      <c r="T648" s="141" t="s">
        <v>117</v>
      </c>
      <c r="U648" s="141">
        <v>0</v>
      </c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</row>
    <row r="649" spans="1:49" ht="22.5" outlineLevel="1">
      <c r="A649" s="168">
        <v>189</v>
      </c>
      <c r="B649" s="170" t="s">
        <v>650</v>
      </c>
      <c r="C649" s="175" t="s">
        <v>651</v>
      </c>
      <c r="D649" s="188" t="s">
        <v>159</v>
      </c>
      <c r="E649" s="153">
        <v>3.82</v>
      </c>
      <c r="F649" s="210"/>
      <c r="G649" s="142">
        <f>ROUND(E649*F649,2)</f>
        <v>0</v>
      </c>
      <c r="H649" s="162" t="s">
        <v>770</v>
      </c>
      <c r="I649" s="210">
        <f t="shared" ref="I649:I712" si="11">G649</f>
        <v>0</v>
      </c>
      <c r="J649" s="162"/>
      <c r="K649" s="162"/>
      <c r="L649" s="141"/>
      <c r="M649" s="141"/>
      <c r="N649" s="141"/>
      <c r="O649" s="141"/>
      <c r="P649" s="141"/>
      <c r="Q649" s="141"/>
      <c r="R649" s="141"/>
      <c r="S649" s="141"/>
      <c r="T649" s="141" t="s">
        <v>115</v>
      </c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</row>
    <row r="650" spans="1:49" outlineLevel="1">
      <c r="A650" s="168"/>
      <c r="B650" s="170"/>
      <c r="C650" s="177" t="s">
        <v>652</v>
      </c>
      <c r="D650" s="190"/>
      <c r="E650" s="183">
        <v>3.82</v>
      </c>
      <c r="F650" s="210"/>
      <c r="G650" s="142"/>
      <c r="H650" s="162">
        <v>0</v>
      </c>
      <c r="I650" s="210">
        <f t="shared" si="11"/>
        <v>0</v>
      </c>
      <c r="J650" s="162"/>
      <c r="K650" s="162"/>
      <c r="L650" s="141"/>
      <c r="M650" s="141"/>
      <c r="N650" s="141"/>
      <c r="O650" s="141"/>
      <c r="P650" s="141"/>
      <c r="Q650" s="141"/>
      <c r="R650" s="141"/>
      <c r="S650" s="141"/>
      <c r="T650" s="141" t="s">
        <v>117</v>
      </c>
      <c r="U650" s="141">
        <v>0</v>
      </c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</row>
    <row r="651" spans="1:49" ht="22.5" outlineLevel="1">
      <c r="A651" s="168">
        <v>190</v>
      </c>
      <c r="B651" s="170" t="s">
        <v>653</v>
      </c>
      <c r="C651" s="175" t="s">
        <v>654</v>
      </c>
      <c r="D651" s="188" t="s">
        <v>159</v>
      </c>
      <c r="E651" s="153">
        <v>4.42</v>
      </c>
      <c r="F651" s="210"/>
      <c r="G651" s="142">
        <f>ROUND(E651*F651,2)</f>
        <v>0</v>
      </c>
      <c r="H651" s="162" t="s">
        <v>770</v>
      </c>
      <c r="I651" s="210">
        <f t="shared" si="11"/>
        <v>0</v>
      </c>
      <c r="J651" s="162"/>
      <c r="K651" s="162"/>
      <c r="L651" s="141"/>
      <c r="M651" s="141"/>
      <c r="N651" s="141"/>
      <c r="O651" s="141"/>
      <c r="P651" s="141"/>
      <c r="Q651" s="141"/>
      <c r="R651" s="141"/>
      <c r="S651" s="141"/>
      <c r="T651" s="141" t="s">
        <v>115</v>
      </c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</row>
    <row r="652" spans="1:49" outlineLevel="1">
      <c r="A652" s="168"/>
      <c r="B652" s="170"/>
      <c r="C652" s="177" t="s">
        <v>655</v>
      </c>
      <c r="D652" s="190"/>
      <c r="E652" s="183">
        <v>4.42</v>
      </c>
      <c r="F652" s="210"/>
      <c r="G652" s="142"/>
      <c r="H652" s="162">
        <v>0</v>
      </c>
      <c r="I652" s="210">
        <f t="shared" si="11"/>
        <v>0</v>
      </c>
      <c r="J652" s="162"/>
      <c r="K652" s="162"/>
      <c r="L652" s="141"/>
      <c r="M652" s="141"/>
      <c r="N652" s="141"/>
      <c r="O652" s="141"/>
      <c r="P652" s="141"/>
      <c r="Q652" s="141"/>
      <c r="R652" s="141"/>
      <c r="S652" s="141"/>
      <c r="T652" s="141" t="s">
        <v>117</v>
      </c>
      <c r="U652" s="141">
        <v>0</v>
      </c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</row>
    <row r="653" spans="1:49" ht="22.5" outlineLevel="1">
      <c r="A653" s="168">
        <v>191</v>
      </c>
      <c r="B653" s="170" t="s">
        <v>656</v>
      </c>
      <c r="C653" s="175" t="s">
        <v>575</v>
      </c>
      <c r="D653" s="188" t="s">
        <v>159</v>
      </c>
      <c r="E653" s="153">
        <v>11.5</v>
      </c>
      <c r="F653" s="210"/>
      <c r="G653" s="142">
        <f>ROUND(E653*F653,2)</f>
        <v>0</v>
      </c>
      <c r="H653" s="162" t="s">
        <v>770</v>
      </c>
      <c r="I653" s="210">
        <f t="shared" si="11"/>
        <v>0</v>
      </c>
      <c r="J653" s="162"/>
      <c r="K653" s="162"/>
      <c r="L653" s="141"/>
      <c r="M653" s="141"/>
      <c r="N653" s="141"/>
      <c r="O653" s="141"/>
      <c r="P653" s="141"/>
      <c r="Q653" s="141"/>
      <c r="R653" s="141"/>
      <c r="S653" s="141"/>
      <c r="T653" s="141" t="s">
        <v>115</v>
      </c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</row>
    <row r="654" spans="1:49" outlineLevel="1">
      <c r="A654" s="168"/>
      <c r="B654" s="170"/>
      <c r="C654" s="177" t="s">
        <v>657</v>
      </c>
      <c r="D654" s="190"/>
      <c r="E654" s="183">
        <v>11.5</v>
      </c>
      <c r="F654" s="210"/>
      <c r="G654" s="142"/>
      <c r="H654" s="162">
        <v>0</v>
      </c>
      <c r="I654" s="210">
        <f t="shared" si="11"/>
        <v>0</v>
      </c>
      <c r="J654" s="162"/>
      <c r="K654" s="162"/>
      <c r="L654" s="141"/>
      <c r="M654" s="141"/>
      <c r="N654" s="141"/>
      <c r="O654" s="141"/>
      <c r="P654" s="141"/>
      <c r="Q654" s="141"/>
      <c r="R654" s="141"/>
      <c r="S654" s="141"/>
      <c r="T654" s="141" t="s">
        <v>117</v>
      </c>
      <c r="U654" s="141">
        <v>0</v>
      </c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</row>
    <row r="655" spans="1:49" ht="22.5" outlineLevel="1">
      <c r="A655" s="168">
        <v>192</v>
      </c>
      <c r="B655" s="170" t="s">
        <v>658</v>
      </c>
      <c r="C655" s="175" t="s">
        <v>580</v>
      </c>
      <c r="D655" s="188" t="s">
        <v>159</v>
      </c>
      <c r="E655" s="153">
        <v>11.5</v>
      </c>
      <c r="F655" s="210"/>
      <c r="G655" s="142">
        <f>ROUND(E655*F655,2)</f>
        <v>0</v>
      </c>
      <c r="H655" s="162" t="s">
        <v>770</v>
      </c>
      <c r="I655" s="210">
        <f t="shared" si="11"/>
        <v>0</v>
      </c>
      <c r="J655" s="162"/>
      <c r="K655" s="162"/>
      <c r="L655" s="141"/>
      <c r="M655" s="141"/>
      <c r="N655" s="141"/>
      <c r="O655" s="141"/>
      <c r="P655" s="141"/>
      <c r="Q655" s="141"/>
      <c r="R655" s="141"/>
      <c r="S655" s="141"/>
      <c r="T655" s="141" t="s">
        <v>115</v>
      </c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</row>
    <row r="656" spans="1:49" outlineLevel="1">
      <c r="A656" s="168"/>
      <c r="B656" s="170"/>
      <c r="C656" s="177" t="s">
        <v>657</v>
      </c>
      <c r="D656" s="190"/>
      <c r="E656" s="183">
        <v>11.5</v>
      </c>
      <c r="F656" s="210"/>
      <c r="G656" s="142"/>
      <c r="H656" s="162">
        <v>0</v>
      </c>
      <c r="I656" s="210">
        <f t="shared" si="11"/>
        <v>0</v>
      </c>
      <c r="J656" s="162"/>
      <c r="K656" s="162"/>
      <c r="L656" s="141"/>
      <c r="M656" s="141"/>
      <c r="N656" s="141"/>
      <c r="O656" s="141"/>
      <c r="P656" s="141"/>
      <c r="Q656" s="141"/>
      <c r="R656" s="141"/>
      <c r="S656" s="141"/>
      <c r="T656" s="141" t="s">
        <v>117</v>
      </c>
      <c r="U656" s="141">
        <v>0</v>
      </c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</row>
    <row r="657" spans="1:49" ht="22.5" outlineLevel="1">
      <c r="A657" s="168">
        <v>193</v>
      </c>
      <c r="B657" s="170" t="s">
        <v>659</v>
      </c>
      <c r="C657" s="175" t="s">
        <v>560</v>
      </c>
      <c r="D657" s="188" t="s">
        <v>159</v>
      </c>
      <c r="E657" s="153">
        <v>8.5250000000000004</v>
      </c>
      <c r="F657" s="210"/>
      <c r="G657" s="142">
        <f>ROUND(E657*F657,2)</f>
        <v>0</v>
      </c>
      <c r="H657" s="162" t="s">
        <v>770</v>
      </c>
      <c r="I657" s="210">
        <f t="shared" si="11"/>
        <v>0</v>
      </c>
      <c r="J657" s="162"/>
      <c r="K657" s="162"/>
      <c r="L657" s="141"/>
      <c r="M657" s="141"/>
      <c r="N657" s="141"/>
      <c r="O657" s="141"/>
      <c r="P657" s="141"/>
      <c r="Q657" s="141"/>
      <c r="R657" s="141"/>
      <c r="S657" s="141"/>
      <c r="T657" s="141" t="s">
        <v>115</v>
      </c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</row>
    <row r="658" spans="1:49" outlineLevel="1">
      <c r="A658" s="168"/>
      <c r="B658" s="170"/>
      <c r="C658" s="177" t="s">
        <v>660</v>
      </c>
      <c r="D658" s="190"/>
      <c r="E658" s="183">
        <v>8.5250000000000004</v>
      </c>
      <c r="F658" s="210"/>
      <c r="G658" s="142"/>
      <c r="H658" s="162">
        <v>0</v>
      </c>
      <c r="I658" s="210">
        <f t="shared" si="11"/>
        <v>0</v>
      </c>
      <c r="J658" s="162"/>
      <c r="K658" s="162"/>
      <c r="L658" s="141"/>
      <c r="M658" s="141"/>
      <c r="N658" s="141"/>
      <c r="O658" s="141"/>
      <c r="P658" s="141"/>
      <c r="Q658" s="141"/>
      <c r="R658" s="141"/>
      <c r="S658" s="141"/>
      <c r="T658" s="141" t="s">
        <v>117</v>
      </c>
      <c r="U658" s="141">
        <v>0</v>
      </c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</row>
    <row r="659" spans="1:49" ht="22.5" outlineLevel="1">
      <c r="A659" s="168">
        <v>194</v>
      </c>
      <c r="B659" s="170" t="s">
        <v>661</v>
      </c>
      <c r="C659" s="175" t="s">
        <v>483</v>
      </c>
      <c r="D659" s="188" t="s">
        <v>114</v>
      </c>
      <c r="E659" s="153">
        <v>7.8</v>
      </c>
      <c r="F659" s="210"/>
      <c r="G659" s="142">
        <f>ROUND(E659*F659,2)</f>
        <v>0</v>
      </c>
      <c r="H659" s="162" t="s">
        <v>770</v>
      </c>
      <c r="I659" s="210">
        <f t="shared" si="11"/>
        <v>0</v>
      </c>
      <c r="J659" s="162"/>
      <c r="K659" s="162"/>
      <c r="L659" s="141"/>
      <c r="M659" s="141"/>
      <c r="N659" s="141"/>
      <c r="O659" s="141"/>
      <c r="P659" s="141"/>
      <c r="Q659" s="141"/>
      <c r="R659" s="141"/>
      <c r="S659" s="141"/>
      <c r="T659" s="141" t="s">
        <v>115</v>
      </c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</row>
    <row r="660" spans="1:49" outlineLevel="1">
      <c r="A660" s="168"/>
      <c r="B660" s="170"/>
      <c r="C660" s="177" t="s">
        <v>662</v>
      </c>
      <c r="D660" s="190"/>
      <c r="E660" s="183">
        <v>7.8</v>
      </c>
      <c r="F660" s="210"/>
      <c r="G660" s="142"/>
      <c r="H660" s="162">
        <v>0</v>
      </c>
      <c r="I660" s="210">
        <f t="shared" si="11"/>
        <v>0</v>
      </c>
      <c r="J660" s="162"/>
      <c r="K660" s="162"/>
      <c r="L660" s="141"/>
      <c r="M660" s="141"/>
      <c r="N660" s="141"/>
      <c r="O660" s="141"/>
      <c r="P660" s="141"/>
      <c r="Q660" s="141"/>
      <c r="R660" s="141"/>
      <c r="S660" s="141"/>
      <c r="T660" s="141" t="s">
        <v>117</v>
      </c>
      <c r="U660" s="141">
        <v>0</v>
      </c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</row>
    <row r="661" spans="1:49" ht="22.5" outlineLevel="1">
      <c r="A661" s="168">
        <v>195</v>
      </c>
      <c r="B661" s="170" t="s">
        <v>663</v>
      </c>
      <c r="C661" s="175" t="s">
        <v>483</v>
      </c>
      <c r="D661" s="188" t="s">
        <v>114</v>
      </c>
      <c r="E661" s="153">
        <v>3.1</v>
      </c>
      <c r="F661" s="210"/>
      <c r="G661" s="142">
        <f>ROUND(E661*F661,2)</f>
        <v>0</v>
      </c>
      <c r="H661" s="162" t="s">
        <v>770</v>
      </c>
      <c r="I661" s="210">
        <f t="shared" si="11"/>
        <v>0</v>
      </c>
      <c r="J661" s="162"/>
      <c r="K661" s="162"/>
      <c r="L661" s="141"/>
      <c r="M661" s="141"/>
      <c r="N661" s="141"/>
      <c r="O661" s="141"/>
      <c r="P661" s="141"/>
      <c r="Q661" s="141"/>
      <c r="R661" s="141"/>
      <c r="S661" s="141"/>
      <c r="T661" s="141" t="s">
        <v>115</v>
      </c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</row>
    <row r="662" spans="1:49" outlineLevel="1">
      <c r="A662" s="168"/>
      <c r="B662" s="170"/>
      <c r="C662" s="177" t="s">
        <v>664</v>
      </c>
      <c r="D662" s="190"/>
      <c r="E662" s="183">
        <v>3.1</v>
      </c>
      <c r="F662" s="210"/>
      <c r="G662" s="142"/>
      <c r="H662" s="162">
        <v>0</v>
      </c>
      <c r="I662" s="210">
        <f t="shared" si="11"/>
        <v>0</v>
      </c>
      <c r="J662" s="162"/>
      <c r="K662" s="162"/>
      <c r="L662" s="141"/>
      <c r="M662" s="141"/>
      <c r="N662" s="141"/>
      <c r="O662" s="141"/>
      <c r="P662" s="141"/>
      <c r="Q662" s="141"/>
      <c r="R662" s="141"/>
      <c r="S662" s="141"/>
      <c r="T662" s="141" t="s">
        <v>117</v>
      </c>
      <c r="U662" s="141">
        <v>0</v>
      </c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</row>
    <row r="663" spans="1:49" ht="22.5" outlineLevel="1">
      <c r="A663" s="168">
        <v>196</v>
      </c>
      <c r="B663" s="170" t="s">
        <v>665</v>
      </c>
      <c r="C663" s="175" t="s">
        <v>483</v>
      </c>
      <c r="D663" s="188" t="s">
        <v>114</v>
      </c>
      <c r="E663" s="153">
        <v>3.1</v>
      </c>
      <c r="F663" s="210"/>
      <c r="G663" s="142">
        <f>ROUND(E663*F663,2)</f>
        <v>0</v>
      </c>
      <c r="H663" s="162" t="s">
        <v>770</v>
      </c>
      <c r="I663" s="210">
        <f t="shared" si="11"/>
        <v>0</v>
      </c>
      <c r="J663" s="162"/>
      <c r="K663" s="162"/>
      <c r="L663" s="141"/>
      <c r="M663" s="141"/>
      <c r="N663" s="141"/>
      <c r="O663" s="141"/>
      <c r="P663" s="141"/>
      <c r="Q663" s="141"/>
      <c r="R663" s="141"/>
      <c r="S663" s="141"/>
      <c r="T663" s="141" t="s">
        <v>115</v>
      </c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</row>
    <row r="664" spans="1:49" outlineLevel="1">
      <c r="A664" s="168"/>
      <c r="B664" s="170"/>
      <c r="C664" s="177" t="s">
        <v>664</v>
      </c>
      <c r="D664" s="190"/>
      <c r="E664" s="183">
        <v>3.1</v>
      </c>
      <c r="F664" s="210"/>
      <c r="G664" s="142"/>
      <c r="H664" s="162">
        <v>0</v>
      </c>
      <c r="I664" s="210">
        <f t="shared" si="11"/>
        <v>0</v>
      </c>
      <c r="J664" s="162"/>
      <c r="K664" s="162"/>
      <c r="L664" s="141"/>
      <c r="M664" s="141"/>
      <c r="N664" s="141"/>
      <c r="O664" s="141"/>
      <c r="P664" s="141"/>
      <c r="Q664" s="141"/>
      <c r="R664" s="141"/>
      <c r="S664" s="141"/>
      <c r="T664" s="141" t="s">
        <v>117</v>
      </c>
      <c r="U664" s="141">
        <v>0</v>
      </c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</row>
    <row r="665" spans="1:49" ht="22.5" outlineLevel="1">
      <c r="A665" s="168">
        <v>197</v>
      </c>
      <c r="B665" s="170" t="s">
        <v>666</v>
      </c>
      <c r="C665" s="175" t="s">
        <v>483</v>
      </c>
      <c r="D665" s="188" t="s">
        <v>114</v>
      </c>
      <c r="E665" s="153">
        <v>1.3566</v>
      </c>
      <c r="F665" s="210"/>
      <c r="G665" s="142">
        <f>ROUND(E665*F665,2)</f>
        <v>0</v>
      </c>
      <c r="H665" s="162" t="s">
        <v>770</v>
      </c>
      <c r="I665" s="210">
        <f t="shared" si="11"/>
        <v>0</v>
      </c>
      <c r="J665" s="162"/>
      <c r="K665" s="162"/>
      <c r="L665" s="141"/>
      <c r="M665" s="141"/>
      <c r="N665" s="141"/>
      <c r="O665" s="141"/>
      <c r="P665" s="141"/>
      <c r="Q665" s="141"/>
      <c r="R665" s="141"/>
      <c r="S665" s="141"/>
      <c r="T665" s="141" t="s">
        <v>115</v>
      </c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</row>
    <row r="666" spans="1:49" outlineLevel="1">
      <c r="A666" s="168"/>
      <c r="B666" s="170"/>
      <c r="C666" s="177" t="s">
        <v>667</v>
      </c>
      <c r="D666" s="190"/>
      <c r="E666" s="183">
        <v>1.3566</v>
      </c>
      <c r="F666" s="210"/>
      <c r="G666" s="142"/>
      <c r="H666" s="162">
        <v>0</v>
      </c>
      <c r="I666" s="210">
        <f t="shared" si="11"/>
        <v>0</v>
      </c>
      <c r="J666" s="162"/>
      <c r="K666" s="162"/>
      <c r="L666" s="141"/>
      <c r="M666" s="141"/>
      <c r="N666" s="141"/>
      <c r="O666" s="141"/>
      <c r="P666" s="141"/>
      <c r="Q666" s="141"/>
      <c r="R666" s="141"/>
      <c r="S666" s="141"/>
      <c r="T666" s="141" t="s">
        <v>117</v>
      </c>
      <c r="U666" s="141">
        <v>0</v>
      </c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</row>
    <row r="667" spans="1:49" ht="22.5" outlineLevel="1">
      <c r="A667" s="168">
        <v>198</v>
      </c>
      <c r="B667" s="170" t="s">
        <v>668</v>
      </c>
      <c r="C667" s="175" t="s">
        <v>669</v>
      </c>
      <c r="D667" s="188" t="s">
        <v>159</v>
      </c>
      <c r="E667" s="153">
        <v>2.2000000000000002</v>
      </c>
      <c r="F667" s="210"/>
      <c r="G667" s="142">
        <f>ROUND(E667*F667,2)</f>
        <v>0</v>
      </c>
      <c r="H667" s="162" t="s">
        <v>770</v>
      </c>
      <c r="I667" s="210">
        <f t="shared" si="11"/>
        <v>0</v>
      </c>
      <c r="J667" s="162"/>
      <c r="K667" s="162"/>
      <c r="L667" s="141"/>
      <c r="M667" s="141"/>
      <c r="N667" s="141"/>
      <c r="O667" s="141"/>
      <c r="P667" s="141"/>
      <c r="Q667" s="141"/>
      <c r="R667" s="141"/>
      <c r="S667" s="141"/>
      <c r="T667" s="141" t="s">
        <v>115</v>
      </c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</row>
    <row r="668" spans="1:49" outlineLevel="1">
      <c r="A668" s="168"/>
      <c r="B668" s="170"/>
      <c r="C668" s="177" t="s">
        <v>670</v>
      </c>
      <c r="D668" s="190"/>
      <c r="E668" s="183">
        <v>2.2000000000000002</v>
      </c>
      <c r="F668" s="210"/>
      <c r="G668" s="142"/>
      <c r="H668" s="162">
        <v>0</v>
      </c>
      <c r="I668" s="210">
        <f t="shared" si="11"/>
        <v>0</v>
      </c>
      <c r="J668" s="162"/>
      <c r="K668" s="162"/>
      <c r="L668" s="141"/>
      <c r="M668" s="141"/>
      <c r="N668" s="141"/>
      <c r="O668" s="141"/>
      <c r="P668" s="141"/>
      <c r="Q668" s="141"/>
      <c r="R668" s="141"/>
      <c r="S668" s="141"/>
      <c r="T668" s="141" t="s">
        <v>117</v>
      </c>
      <c r="U668" s="141">
        <v>0</v>
      </c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</row>
    <row r="669" spans="1:49" ht="22.5" outlineLevel="1">
      <c r="A669" s="168">
        <v>199</v>
      </c>
      <c r="B669" s="170" t="s">
        <v>671</v>
      </c>
      <c r="C669" s="175" t="s">
        <v>556</v>
      </c>
      <c r="D669" s="188" t="s">
        <v>159</v>
      </c>
      <c r="E669" s="153">
        <v>2.2000000000000002</v>
      </c>
      <c r="F669" s="210"/>
      <c r="G669" s="142">
        <f>ROUND(E669*F669,2)</f>
        <v>0</v>
      </c>
      <c r="H669" s="162" t="s">
        <v>770</v>
      </c>
      <c r="I669" s="210">
        <f t="shared" si="11"/>
        <v>0</v>
      </c>
      <c r="J669" s="162"/>
      <c r="K669" s="162"/>
      <c r="L669" s="141"/>
      <c r="M669" s="141"/>
      <c r="N669" s="141"/>
      <c r="O669" s="141"/>
      <c r="P669" s="141"/>
      <c r="Q669" s="141"/>
      <c r="R669" s="141"/>
      <c r="S669" s="141"/>
      <c r="T669" s="141" t="s">
        <v>115</v>
      </c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</row>
    <row r="670" spans="1:49" outlineLevel="1">
      <c r="A670" s="168"/>
      <c r="B670" s="170"/>
      <c r="C670" s="177" t="s">
        <v>670</v>
      </c>
      <c r="D670" s="190"/>
      <c r="E670" s="183">
        <v>2.2000000000000002</v>
      </c>
      <c r="F670" s="210"/>
      <c r="G670" s="142"/>
      <c r="H670" s="162">
        <v>0</v>
      </c>
      <c r="I670" s="210">
        <f t="shared" si="11"/>
        <v>0</v>
      </c>
      <c r="J670" s="162"/>
      <c r="K670" s="162"/>
      <c r="L670" s="141"/>
      <c r="M670" s="141"/>
      <c r="N670" s="141"/>
      <c r="O670" s="141"/>
      <c r="P670" s="141"/>
      <c r="Q670" s="141"/>
      <c r="R670" s="141"/>
      <c r="S670" s="141"/>
      <c r="T670" s="141" t="s">
        <v>117</v>
      </c>
      <c r="U670" s="141">
        <v>0</v>
      </c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</row>
    <row r="671" spans="1:49" ht="22.5" outlineLevel="1">
      <c r="A671" s="168">
        <v>200</v>
      </c>
      <c r="B671" s="170" t="s">
        <v>672</v>
      </c>
      <c r="C671" s="175" t="s">
        <v>558</v>
      </c>
      <c r="D671" s="188" t="s">
        <v>159</v>
      </c>
      <c r="E671" s="153">
        <v>2.2000000000000002</v>
      </c>
      <c r="F671" s="210"/>
      <c r="G671" s="142">
        <f>ROUND(E671*F671,2)</f>
        <v>0</v>
      </c>
      <c r="H671" s="162" t="s">
        <v>770</v>
      </c>
      <c r="I671" s="210">
        <f t="shared" si="11"/>
        <v>0</v>
      </c>
      <c r="J671" s="162"/>
      <c r="K671" s="162"/>
      <c r="L671" s="141"/>
      <c r="M671" s="141"/>
      <c r="N671" s="141"/>
      <c r="O671" s="141"/>
      <c r="P671" s="141"/>
      <c r="Q671" s="141"/>
      <c r="R671" s="141"/>
      <c r="S671" s="141"/>
      <c r="T671" s="141" t="s">
        <v>115</v>
      </c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</row>
    <row r="672" spans="1:49" outlineLevel="1">
      <c r="A672" s="168"/>
      <c r="B672" s="170"/>
      <c r="C672" s="177" t="s">
        <v>670</v>
      </c>
      <c r="D672" s="190"/>
      <c r="E672" s="183">
        <v>2.2000000000000002</v>
      </c>
      <c r="F672" s="210"/>
      <c r="G672" s="142"/>
      <c r="H672" s="162">
        <v>0</v>
      </c>
      <c r="I672" s="210">
        <f t="shared" si="11"/>
        <v>0</v>
      </c>
      <c r="J672" s="162"/>
      <c r="K672" s="162"/>
      <c r="L672" s="141"/>
      <c r="M672" s="141"/>
      <c r="N672" s="141"/>
      <c r="O672" s="141"/>
      <c r="P672" s="141"/>
      <c r="Q672" s="141"/>
      <c r="R672" s="141"/>
      <c r="S672" s="141"/>
      <c r="T672" s="141" t="s">
        <v>117</v>
      </c>
      <c r="U672" s="141">
        <v>0</v>
      </c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</row>
    <row r="673" spans="1:49" ht="22.5" outlineLevel="1">
      <c r="A673" s="168">
        <v>201</v>
      </c>
      <c r="B673" s="170" t="s">
        <v>673</v>
      </c>
      <c r="C673" s="175" t="s">
        <v>560</v>
      </c>
      <c r="D673" s="188" t="s">
        <v>159</v>
      </c>
      <c r="E673" s="153">
        <v>6.2249999999999996</v>
      </c>
      <c r="F673" s="210"/>
      <c r="G673" s="142">
        <f>ROUND(E673*F673,2)</f>
        <v>0</v>
      </c>
      <c r="H673" s="162" t="s">
        <v>770</v>
      </c>
      <c r="I673" s="210">
        <f t="shared" si="11"/>
        <v>0</v>
      </c>
      <c r="J673" s="162"/>
      <c r="K673" s="162"/>
      <c r="L673" s="141"/>
      <c r="M673" s="141"/>
      <c r="N673" s="141"/>
      <c r="O673" s="141"/>
      <c r="P673" s="141"/>
      <c r="Q673" s="141"/>
      <c r="R673" s="141"/>
      <c r="S673" s="141"/>
      <c r="T673" s="141" t="s">
        <v>115</v>
      </c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</row>
    <row r="674" spans="1:49" outlineLevel="1">
      <c r="A674" s="168"/>
      <c r="B674" s="170"/>
      <c r="C674" s="177" t="s">
        <v>674</v>
      </c>
      <c r="D674" s="190"/>
      <c r="E674" s="183">
        <v>6.2249999999999996</v>
      </c>
      <c r="F674" s="210"/>
      <c r="G674" s="142"/>
      <c r="H674" s="162">
        <v>0</v>
      </c>
      <c r="I674" s="210">
        <f t="shared" si="11"/>
        <v>0</v>
      </c>
      <c r="J674" s="162"/>
      <c r="K674" s="162"/>
      <c r="L674" s="141"/>
      <c r="M674" s="141"/>
      <c r="N674" s="141"/>
      <c r="O674" s="141"/>
      <c r="P674" s="141"/>
      <c r="Q674" s="141"/>
      <c r="R674" s="141"/>
      <c r="S674" s="141"/>
      <c r="T674" s="141" t="s">
        <v>117</v>
      </c>
      <c r="U674" s="141">
        <v>0</v>
      </c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</row>
    <row r="675" spans="1:49" outlineLevel="1">
      <c r="A675" s="168">
        <v>202</v>
      </c>
      <c r="B675" s="170" t="s">
        <v>675</v>
      </c>
      <c r="C675" s="175" t="s">
        <v>676</v>
      </c>
      <c r="D675" s="188" t="s">
        <v>0</v>
      </c>
      <c r="E675" s="153">
        <v>2.1</v>
      </c>
      <c r="F675" s="210"/>
      <c r="G675" s="142">
        <f>ROUND(E675*F675,2)</f>
        <v>0</v>
      </c>
      <c r="H675" s="162" t="s">
        <v>772</v>
      </c>
      <c r="I675" s="210">
        <f t="shared" si="11"/>
        <v>0</v>
      </c>
      <c r="J675" s="162"/>
      <c r="K675" s="162"/>
      <c r="L675" s="141"/>
      <c r="M675" s="141"/>
      <c r="N675" s="141"/>
      <c r="O675" s="141"/>
      <c r="P675" s="141"/>
      <c r="Q675" s="141"/>
      <c r="R675" s="141"/>
      <c r="S675" s="141"/>
      <c r="T675" s="141" t="s">
        <v>115</v>
      </c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</row>
    <row r="676" spans="1:49">
      <c r="A676" s="169" t="s">
        <v>110</v>
      </c>
      <c r="B676" s="171" t="s">
        <v>78</v>
      </c>
      <c r="C676" s="176" t="s">
        <v>79</v>
      </c>
      <c r="D676" s="189"/>
      <c r="E676" s="154"/>
      <c r="F676" s="211"/>
      <c r="G676" s="143">
        <f>SUMIF(T677:T712,"&lt;&gt;NOR",G677:G712)</f>
        <v>0</v>
      </c>
      <c r="H676" s="163"/>
      <c r="I676" s="211">
        <f t="shared" si="11"/>
        <v>0</v>
      </c>
      <c r="J676" s="163"/>
      <c r="K676" s="163"/>
      <c r="L676" s="141"/>
      <c r="T676" t="s">
        <v>111</v>
      </c>
    </row>
    <row r="677" spans="1:49" ht="22.5" outlineLevel="1">
      <c r="A677" s="168">
        <v>203</v>
      </c>
      <c r="B677" s="170" t="s">
        <v>677</v>
      </c>
      <c r="C677" s="175" t="s">
        <v>1122</v>
      </c>
      <c r="D677" s="188" t="s">
        <v>114</v>
      </c>
      <c r="E677" s="153">
        <v>3346.5</v>
      </c>
      <c r="F677" s="210"/>
      <c r="G677" s="142">
        <f>ROUND(E677*F677,2)</f>
        <v>0</v>
      </c>
      <c r="H677" s="162" t="s">
        <v>772</v>
      </c>
      <c r="I677" s="210">
        <f t="shared" si="11"/>
        <v>0</v>
      </c>
      <c r="J677" s="162"/>
      <c r="K677" s="162"/>
      <c r="L677" s="141"/>
      <c r="M677" s="141"/>
      <c r="N677" s="141"/>
      <c r="O677" s="141"/>
      <c r="P677" s="141"/>
      <c r="Q677" s="141"/>
      <c r="R677" s="141"/>
      <c r="S677" s="141"/>
      <c r="T677" s="141" t="s">
        <v>115</v>
      </c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</row>
    <row r="678" spans="1:49" outlineLevel="1">
      <c r="A678" s="168"/>
      <c r="B678" s="170"/>
      <c r="C678" s="177" t="s">
        <v>385</v>
      </c>
      <c r="D678" s="190"/>
      <c r="E678" s="183"/>
      <c r="F678" s="210"/>
      <c r="G678" s="142"/>
      <c r="H678" s="162">
        <v>0</v>
      </c>
      <c r="I678" s="210">
        <f t="shared" si="11"/>
        <v>0</v>
      </c>
      <c r="J678" s="162"/>
      <c r="K678" s="162"/>
      <c r="L678" s="141"/>
      <c r="M678" s="141"/>
      <c r="N678" s="141"/>
      <c r="O678" s="141"/>
      <c r="P678" s="141"/>
      <c r="Q678" s="141"/>
      <c r="R678" s="141"/>
      <c r="S678" s="141"/>
      <c r="T678" s="141" t="s">
        <v>117</v>
      </c>
      <c r="U678" s="141">
        <v>0</v>
      </c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</row>
    <row r="679" spans="1:49" outlineLevel="1">
      <c r="A679" s="168"/>
      <c r="B679" s="170"/>
      <c r="C679" s="178" t="s">
        <v>317</v>
      </c>
      <c r="D679" s="191"/>
      <c r="E679" s="184"/>
      <c r="F679" s="210"/>
      <c r="G679" s="142"/>
      <c r="H679" s="162">
        <v>0</v>
      </c>
      <c r="I679" s="210">
        <f t="shared" si="11"/>
        <v>0</v>
      </c>
      <c r="J679" s="162"/>
      <c r="K679" s="162"/>
      <c r="L679" s="141"/>
      <c r="M679" s="141"/>
      <c r="N679" s="141"/>
      <c r="O679" s="141"/>
      <c r="P679" s="141"/>
      <c r="Q679" s="141"/>
      <c r="R679" s="141"/>
      <c r="S679" s="141"/>
      <c r="T679" s="141" t="s">
        <v>117</v>
      </c>
      <c r="U679" s="141">
        <v>2</v>
      </c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</row>
    <row r="680" spans="1:49" outlineLevel="1">
      <c r="A680" s="168"/>
      <c r="B680" s="170"/>
      <c r="C680" s="179" t="s">
        <v>678</v>
      </c>
      <c r="D680" s="191"/>
      <c r="E680" s="184">
        <v>820</v>
      </c>
      <c r="F680" s="210"/>
      <c r="G680" s="142"/>
      <c r="H680" s="162">
        <v>0</v>
      </c>
      <c r="I680" s="210">
        <f t="shared" si="11"/>
        <v>0</v>
      </c>
      <c r="J680" s="162"/>
      <c r="K680" s="162"/>
      <c r="L680" s="141"/>
      <c r="M680" s="141"/>
      <c r="N680" s="141"/>
      <c r="O680" s="141"/>
      <c r="P680" s="141"/>
      <c r="Q680" s="141"/>
      <c r="R680" s="141"/>
      <c r="S680" s="141"/>
      <c r="T680" s="141" t="s">
        <v>117</v>
      </c>
      <c r="U680" s="141">
        <v>2</v>
      </c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</row>
    <row r="681" spans="1:49" outlineLevel="1">
      <c r="A681" s="168"/>
      <c r="B681" s="170"/>
      <c r="C681" s="179" t="s">
        <v>679</v>
      </c>
      <c r="D681" s="191"/>
      <c r="E681" s="184">
        <v>1586</v>
      </c>
      <c r="F681" s="210"/>
      <c r="G681" s="142"/>
      <c r="H681" s="162">
        <v>0</v>
      </c>
      <c r="I681" s="210">
        <f t="shared" si="11"/>
        <v>0</v>
      </c>
      <c r="J681" s="162"/>
      <c r="K681" s="162"/>
      <c r="L681" s="141"/>
      <c r="M681" s="141"/>
      <c r="N681" s="141"/>
      <c r="O681" s="141"/>
      <c r="P681" s="141"/>
      <c r="Q681" s="141"/>
      <c r="R681" s="141"/>
      <c r="S681" s="141"/>
      <c r="T681" s="141" t="s">
        <v>117</v>
      </c>
      <c r="U681" s="141">
        <v>2</v>
      </c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</row>
    <row r="682" spans="1:49" outlineLevel="1">
      <c r="A682" s="168"/>
      <c r="B682" s="170"/>
      <c r="C682" s="179" t="s">
        <v>680</v>
      </c>
      <c r="D682" s="191"/>
      <c r="E682" s="184">
        <v>59</v>
      </c>
      <c r="F682" s="210"/>
      <c r="G682" s="142"/>
      <c r="H682" s="162">
        <v>0</v>
      </c>
      <c r="I682" s="210">
        <f t="shared" si="11"/>
        <v>0</v>
      </c>
      <c r="J682" s="162"/>
      <c r="K682" s="162"/>
      <c r="L682" s="141"/>
      <c r="M682" s="141"/>
      <c r="N682" s="141"/>
      <c r="O682" s="141"/>
      <c r="P682" s="141"/>
      <c r="Q682" s="141"/>
      <c r="R682" s="141"/>
      <c r="S682" s="141"/>
      <c r="T682" s="141" t="s">
        <v>117</v>
      </c>
      <c r="U682" s="141">
        <v>2</v>
      </c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</row>
    <row r="683" spans="1:49" outlineLevel="1">
      <c r="A683" s="168"/>
      <c r="B683" s="170"/>
      <c r="C683" s="179" t="s">
        <v>681</v>
      </c>
      <c r="D683" s="191"/>
      <c r="E683" s="184">
        <v>10.3</v>
      </c>
      <c r="F683" s="210"/>
      <c r="G683" s="142"/>
      <c r="H683" s="162">
        <v>0</v>
      </c>
      <c r="I683" s="210">
        <f t="shared" si="11"/>
        <v>0</v>
      </c>
      <c r="J683" s="162"/>
      <c r="K683" s="162"/>
      <c r="L683" s="141"/>
      <c r="M683" s="141"/>
      <c r="N683" s="141"/>
      <c r="O683" s="141"/>
      <c r="P683" s="141"/>
      <c r="Q683" s="141"/>
      <c r="R683" s="141"/>
      <c r="S683" s="141"/>
      <c r="T683" s="141" t="s">
        <v>117</v>
      </c>
      <c r="U683" s="141">
        <v>2</v>
      </c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</row>
    <row r="684" spans="1:49" outlineLevel="1">
      <c r="A684" s="168"/>
      <c r="B684" s="170"/>
      <c r="C684" s="178" t="s">
        <v>322</v>
      </c>
      <c r="D684" s="191"/>
      <c r="E684" s="184"/>
      <c r="F684" s="210"/>
      <c r="G684" s="142"/>
      <c r="H684" s="162">
        <v>0</v>
      </c>
      <c r="I684" s="210">
        <f t="shared" si="11"/>
        <v>0</v>
      </c>
      <c r="J684" s="162"/>
      <c r="K684" s="162"/>
      <c r="L684" s="141"/>
      <c r="M684" s="141"/>
      <c r="N684" s="141"/>
      <c r="O684" s="141"/>
      <c r="P684" s="141"/>
      <c r="Q684" s="141"/>
      <c r="R684" s="141"/>
      <c r="S684" s="141"/>
      <c r="T684" s="141" t="s">
        <v>117</v>
      </c>
      <c r="U684" s="141">
        <v>0</v>
      </c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</row>
    <row r="685" spans="1:49" outlineLevel="1">
      <c r="A685" s="168"/>
      <c r="B685" s="170"/>
      <c r="C685" s="177" t="s">
        <v>682</v>
      </c>
      <c r="D685" s="190"/>
      <c r="E685" s="183">
        <v>2846.5949999999998</v>
      </c>
      <c r="F685" s="210"/>
      <c r="G685" s="142"/>
      <c r="H685" s="162">
        <v>0</v>
      </c>
      <c r="I685" s="210">
        <f t="shared" si="11"/>
        <v>0</v>
      </c>
      <c r="J685" s="162"/>
      <c r="K685" s="162"/>
      <c r="L685" s="141"/>
      <c r="M685" s="141"/>
      <c r="N685" s="141"/>
      <c r="O685" s="141"/>
      <c r="P685" s="141"/>
      <c r="Q685" s="141"/>
      <c r="R685" s="141"/>
      <c r="S685" s="141"/>
      <c r="T685" s="141" t="s">
        <v>117</v>
      </c>
      <c r="U685" s="141">
        <v>0</v>
      </c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</row>
    <row r="686" spans="1:49" outlineLevel="1">
      <c r="A686" s="168"/>
      <c r="B686" s="170"/>
      <c r="C686" s="177" t="s">
        <v>387</v>
      </c>
      <c r="D686" s="190"/>
      <c r="E686" s="183"/>
      <c r="F686" s="210"/>
      <c r="G686" s="142"/>
      <c r="H686" s="162">
        <v>0</v>
      </c>
      <c r="I686" s="210">
        <f t="shared" si="11"/>
        <v>0</v>
      </c>
      <c r="J686" s="162"/>
      <c r="K686" s="162"/>
      <c r="L686" s="141"/>
      <c r="M686" s="141"/>
      <c r="N686" s="141"/>
      <c r="O686" s="141"/>
      <c r="P686" s="141"/>
      <c r="Q686" s="141"/>
      <c r="R686" s="141"/>
      <c r="S686" s="141"/>
      <c r="T686" s="141" t="s">
        <v>117</v>
      </c>
      <c r="U686" s="141">
        <v>0</v>
      </c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</row>
    <row r="687" spans="1:49" outlineLevel="1">
      <c r="A687" s="168"/>
      <c r="B687" s="170"/>
      <c r="C687" s="178" t="s">
        <v>317</v>
      </c>
      <c r="D687" s="191"/>
      <c r="E687" s="184"/>
      <c r="F687" s="210"/>
      <c r="G687" s="142"/>
      <c r="H687" s="162">
        <v>0</v>
      </c>
      <c r="I687" s="210">
        <f t="shared" si="11"/>
        <v>0</v>
      </c>
      <c r="J687" s="162"/>
      <c r="K687" s="162"/>
      <c r="L687" s="141"/>
      <c r="M687" s="141"/>
      <c r="N687" s="141"/>
      <c r="O687" s="141"/>
      <c r="P687" s="141"/>
      <c r="Q687" s="141"/>
      <c r="R687" s="141"/>
      <c r="S687" s="141"/>
      <c r="T687" s="141" t="s">
        <v>117</v>
      </c>
      <c r="U687" s="141">
        <v>2</v>
      </c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</row>
    <row r="688" spans="1:49" outlineLevel="1">
      <c r="A688" s="168"/>
      <c r="B688" s="170"/>
      <c r="C688" s="179" t="s">
        <v>683</v>
      </c>
      <c r="D688" s="191"/>
      <c r="E688" s="184">
        <v>64.400000000000006</v>
      </c>
      <c r="F688" s="210"/>
      <c r="G688" s="142"/>
      <c r="H688" s="162">
        <v>0</v>
      </c>
      <c r="I688" s="210">
        <f t="shared" si="11"/>
        <v>0</v>
      </c>
      <c r="J688" s="162"/>
      <c r="K688" s="162"/>
      <c r="L688" s="141"/>
      <c r="M688" s="141"/>
      <c r="N688" s="141"/>
      <c r="O688" s="141"/>
      <c r="P688" s="141"/>
      <c r="Q688" s="141"/>
      <c r="R688" s="141"/>
      <c r="S688" s="141"/>
      <c r="T688" s="141" t="s">
        <v>117</v>
      </c>
      <c r="U688" s="141">
        <v>2</v>
      </c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</row>
    <row r="689" spans="1:49" outlineLevel="1">
      <c r="A689" s="168"/>
      <c r="B689" s="170"/>
      <c r="C689" s="179" t="s">
        <v>684</v>
      </c>
      <c r="D689" s="191"/>
      <c r="E689" s="184">
        <v>328.8</v>
      </c>
      <c r="F689" s="210"/>
      <c r="G689" s="142"/>
      <c r="H689" s="162">
        <v>0</v>
      </c>
      <c r="I689" s="210">
        <f t="shared" si="11"/>
        <v>0</v>
      </c>
      <c r="J689" s="162"/>
      <c r="K689" s="162"/>
      <c r="L689" s="141"/>
      <c r="M689" s="141"/>
      <c r="N689" s="141"/>
      <c r="O689" s="141"/>
      <c r="P689" s="141"/>
      <c r="Q689" s="141"/>
      <c r="R689" s="141"/>
      <c r="S689" s="141"/>
      <c r="T689" s="141" t="s">
        <v>117</v>
      </c>
      <c r="U689" s="141">
        <v>2</v>
      </c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</row>
    <row r="690" spans="1:49" outlineLevel="1">
      <c r="A690" s="168"/>
      <c r="B690" s="170"/>
      <c r="C690" s="179" t="s">
        <v>685</v>
      </c>
      <c r="D690" s="191"/>
      <c r="E690" s="184">
        <v>41.5</v>
      </c>
      <c r="F690" s="210"/>
      <c r="G690" s="142"/>
      <c r="H690" s="162">
        <v>0</v>
      </c>
      <c r="I690" s="210">
        <f t="shared" si="11"/>
        <v>0</v>
      </c>
      <c r="J690" s="162"/>
      <c r="K690" s="162"/>
      <c r="L690" s="141"/>
      <c r="M690" s="141"/>
      <c r="N690" s="141"/>
      <c r="O690" s="141"/>
      <c r="P690" s="141"/>
      <c r="Q690" s="141"/>
      <c r="R690" s="141"/>
      <c r="S690" s="141"/>
      <c r="T690" s="141" t="s">
        <v>117</v>
      </c>
      <c r="U690" s="141">
        <v>2</v>
      </c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</row>
    <row r="691" spans="1:49" outlineLevel="1">
      <c r="A691" s="168"/>
      <c r="B691" s="170"/>
      <c r="C691" s="178" t="s">
        <v>322</v>
      </c>
      <c r="D691" s="191"/>
      <c r="E691" s="184"/>
      <c r="F691" s="210"/>
      <c r="G691" s="142"/>
      <c r="H691" s="162">
        <v>0</v>
      </c>
      <c r="I691" s="210">
        <f t="shared" si="11"/>
        <v>0</v>
      </c>
      <c r="J691" s="162"/>
      <c r="K691" s="162"/>
      <c r="L691" s="141"/>
      <c r="M691" s="141"/>
      <c r="N691" s="141"/>
      <c r="O691" s="141"/>
      <c r="P691" s="141"/>
      <c r="Q691" s="141"/>
      <c r="R691" s="141"/>
      <c r="S691" s="141"/>
      <c r="T691" s="141" t="s">
        <v>117</v>
      </c>
      <c r="U691" s="141">
        <v>0</v>
      </c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</row>
    <row r="692" spans="1:49" outlineLevel="1">
      <c r="A692" s="168"/>
      <c r="B692" s="170"/>
      <c r="C692" s="177" t="s">
        <v>686</v>
      </c>
      <c r="D692" s="190"/>
      <c r="E692" s="183">
        <v>499.90499999999997</v>
      </c>
      <c r="F692" s="210"/>
      <c r="G692" s="142"/>
      <c r="H692" s="162">
        <v>0</v>
      </c>
      <c r="I692" s="210">
        <f t="shared" si="11"/>
        <v>0</v>
      </c>
      <c r="J692" s="162"/>
      <c r="K692" s="162"/>
      <c r="L692" s="141"/>
      <c r="M692" s="141"/>
      <c r="N692" s="141"/>
      <c r="O692" s="141"/>
      <c r="P692" s="141"/>
      <c r="Q692" s="141"/>
      <c r="R692" s="141"/>
      <c r="S692" s="141"/>
      <c r="T692" s="141" t="s">
        <v>117</v>
      </c>
      <c r="U692" s="141">
        <v>0</v>
      </c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</row>
    <row r="693" spans="1:49" ht="33.75" outlineLevel="1">
      <c r="A693" s="168">
        <v>204</v>
      </c>
      <c r="B693" s="170" t="s">
        <v>687</v>
      </c>
      <c r="C693" s="175" t="s">
        <v>1123</v>
      </c>
      <c r="D693" s="188" t="s">
        <v>114</v>
      </c>
      <c r="E693" s="153">
        <v>2506.5</v>
      </c>
      <c r="F693" s="210"/>
      <c r="G693" s="142">
        <f>ROUND(E693*F693,2)</f>
        <v>0</v>
      </c>
      <c r="H693" s="162" t="s">
        <v>772</v>
      </c>
      <c r="I693" s="210">
        <f t="shared" si="11"/>
        <v>0</v>
      </c>
      <c r="J693" s="162"/>
      <c r="K693" s="162"/>
      <c r="L693" s="141"/>
      <c r="M693" s="141"/>
      <c r="N693" s="141"/>
      <c r="O693" s="141"/>
      <c r="P693" s="141"/>
      <c r="Q693" s="141"/>
      <c r="R693" s="141"/>
      <c r="S693" s="141"/>
      <c r="T693" s="141" t="s">
        <v>115</v>
      </c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</row>
    <row r="694" spans="1:49" outlineLevel="1">
      <c r="A694" s="168"/>
      <c r="B694" s="170"/>
      <c r="C694" s="177" t="s">
        <v>385</v>
      </c>
      <c r="D694" s="190"/>
      <c r="E694" s="183"/>
      <c r="F694" s="210"/>
      <c r="G694" s="142"/>
      <c r="H694" s="162">
        <v>0</v>
      </c>
      <c r="I694" s="210">
        <f t="shared" si="11"/>
        <v>0</v>
      </c>
      <c r="J694" s="162"/>
      <c r="K694" s="162"/>
      <c r="L694" s="141"/>
      <c r="M694" s="141"/>
      <c r="N694" s="141"/>
      <c r="O694" s="141"/>
      <c r="P694" s="141"/>
      <c r="Q694" s="141"/>
      <c r="R694" s="141"/>
      <c r="S694" s="141"/>
      <c r="T694" s="141" t="s">
        <v>117</v>
      </c>
      <c r="U694" s="141">
        <v>0</v>
      </c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</row>
    <row r="695" spans="1:49" outlineLevel="1">
      <c r="A695" s="168"/>
      <c r="B695" s="170"/>
      <c r="C695" s="177" t="s">
        <v>386</v>
      </c>
      <c r="D695" s="190"/>
      <c r="E695" s="183">
        <v>820</v>
      </c>
      <c r="F695" s="210"/>
      <c r="G695" s="142"/>
      <c r="H695" s="162">
        <v>0</v>
      </c>
      <c r="I695" s="210">
        <f t="shared" si="11"/>
        <v>0</v>
      </c>
      <c r="J695" s="162"/>
      <c r="K695" s="162"/>
      <c r="L695" s="141"/>
      <c r="M695" s="141"/>
      <c r="N695" s="141"/>
      <c r="O695" s="141"/>
      <c r="P695" s="141"/>
      <c r="Q695" s="141"/>
      <c r="R695" s="141"/>
      <c r="S695" s="141"/>
      <c r="T695" s="141" t="s">
        <v>117</v>
      </c>
      <c r="U695" s="141">
        <v>0</v>
      </c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</row>
    <row r="696" spans="1:49" outlineLevel="1">
      <c r="A696" s="168"/>
      <c r="B696" s="170"/>
      <c r="C696" s="177" t="s">
        <v>440</v>
      </c>
      <c r="D696" s="190"/>
      <c r="E696" s="183">
        <v>1586</v>
      </c>
      <c r="F696" s="210"/>
      <c r="G696" s="142"/>
      <c r="H696" s="162">
        <v>0</v>
      </c>
      <c r="I696" s="210">
        <f t="shared" si="11"/>
        <v>0</v>
      </c>
      <c r="J696" s="162"/>
      <c r="K696" s="162"/>
      <c r="L696" s="141"/>
      <c r="M696" s="141"/>
      <c r="N696" s="141"/>
      <c r="O696" s="141"/>
      <c r="P696" s="141"/>
      <c r="Q696" s="141"/>
      <c r="R696" s="141"/>
      <c r="S696" s="141"/>
      <c r="T696" s="141" t="s">
        <v>117</v>
      </c>
      <c r="U696" s="141">
        <v>0</v>
      </c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</row>
    <row r="697" spans="1:49" outlineLevel="1">
      <c r="A697" s="168"/>
      <c r="B697" s="170"/>
      <c r="C697" s="177" t="s">
        <v>433</v>
      </c>
      <c r="D697" s="190"/>
      <c r="E697" s="183">
        <v>59</v>
      </c>
      <c r="F697" s="210"/>
      <c r="G697" s="142"/>
      <c r="H697" s="162">
        <v>0</v>
      </c>
      <c r="I697" s="210">
        <f t="shared" si="11"/>
        <v>0</v>
      </c>
      <c r="J697" s="162"/>
      <c r="K697" s="162"/>
      <c r="L697" s="141"/>
      <c r="M697" s="141"/>
      <c r="N697" s="141"/>
      <c r="O697" s="141"/>
      <c r="P697" s="141"/>
      <c r="Q697" s="141"/>
      <c r="R697" s="141"/>
      <c r="S697" s="141"/>
      <c r="T697" s="141" t="s">
        <v>117</v>
      </c>
      <c r="U697" s="141">
        <v>0</v>
      </c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</row>
    <row r="698" spans="1:49" outlineLevel="1">
      <c r="A698" s="168"/>
      <c r="B698" s="170"/>
      <c r="C698" s="177" t="s">
        <v>387</v>
      </c>
      <c r="D698" s="190"/>
      <c r="E698" s="183"/>
      <c r="F698" s="210"/>
      <c r="G698" s="142"/>
      <c r="H698" s="162">
        <v>0</v>
      </c>
      <c r="I698" s="210">
        <f t="shared" si="11"/>
        <v>0</v>
      </c>
      <c r="J698" s="162"/>
      <c r="K698" s="162"/>
      <c r="L698" s="141"/>
      <c r="M698" s="141"/>
      <c r="N698" s="141"/>
      <c r="O698" s="141"/>
      <c r="P698" s="141"/>
      <c r="Q698" s="141"/>
      <c r="R698" s="141"/>
      <c r="S698" s="141"/>
      <c r="T698" s="141" t="s">
        <v>117</v>
      </c>
      <c r="U698" s="141">
        <v>0</v>
      </c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</row>
    <row r="699" spans="1:49" outlineLevel="1">
      <c r="A699" s="168"/>
      <c r="B699" s="170"/>
      <c r="C699" s="177" t="s">
        <v>437</v>
      </c>
      <c r="D699" s="190"/>
      <c r="E699" s="183">
        <v>41.5</v>
      </c>
      <c r="F699" s="210"/>
      <c r="G699" s="142"/>
      <c r="H699" s="162">
        <v>0</v>
      </c>
      <c r="I699" s="210">
        <f t="shared" si="11"/>
        <v>0</v>
      </c>
      <c r="J699" s="162"/>
      <c r="K699" s="162"/>
      <c r="L699" s="141"/>
      <c r="M699" s="141"/>
      <c r="N699" s="141"/>
      <c r="O699" s="141"/>
      <c r="P699" s="141"/>
      <c r="Q699" s="141"/>
      <c r="R699" s="141"/>
      <c r="S699" s="141"/>
      <c r="T699" s="141" t="s">
        <v>117</v>
      </c>
      <c r="U699" s="141">
        <v>0</v>
      </c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</row>
    <row r="700" spans="1:49" ht="22.5" outlineLevel="1">
      <c r="A700" s="168">
        <v>205</v>
      </c>
      <c r="B700" s="170" t="s">
        <v>688</v>
      </c>
      <c r="C700" s="175" t="s">
        <v>1124</v>
      </c>
      <c r="D700" s="188" t="s">
        <v>159</v>
      </c>
      <c r="E700" s="153">
        <v>145.1</v>
      </c>
      <c r="F700" s="210"/>
      <c r="G700" s="142">
        <f>ROUND(E700*F700,2)</f>
        <v>0</v>
      </c>
      <c r="H700" s="162" t="s">
        <v>772</v>
      </c>
      <c r="I700" s="210">
        <f t="shared" si="11"/>
        <v>0</v>
      </c>
      <c r="J700" s="162"/>
      <c r="K700" s="162"/>
      <c r="L700" s="141"/>
      <c r="M700" s="141"/>
      <c r="N700" s="141"/>
      <c r="O700" s="141"/>
      <c r="P700" s="141"/>
      <c r="Q700" s="141"/>
      <c r="R700" s="141"/>
      <c r="S700" s="141"/>
      <c r="T700" s="141" t="s">
        <v>115</v>
      </c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</row>
    <row r="701" spans="1:49" outlineLevel="1">
      <c r="A701" s="168"/>
      <c r="B701" s="170"/>
      <c r="C701" s="177" t="s">
        <v>689</v>
      </c>
      <c r="D701" s="190"/>
      <c r="E701" s="183">
        <v>145.1</v>
      </c>
      <c r="F701" s="210"/>
      <c r="G701" s="142"/>
      <c r="H701" s="162">
        <v>0</v>
      </c>
      <c r="I701" s="210">
        <f t="shared" si="11"/>
        <v>0</v>
      </c>
      <c r="J701" s="162"/>
      <c r="K701" s="162"/>
      <c r="L701" s="141"/>
      <c r="M701" s="141"/>
      <c r="N701" s="141"/>
      <c r="O701" s="141"/>
      <c r="P701" s="141"/>
      <c r="Q701" s="141"/>
      <c r="R701" s="141"/>
      <c r="S701" s="141"/>
      <c r="T701" s="141" t="s">
        <v>117</v>
      </c>
      <c r="U701" s="141">
        <v>0</v>
      </c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</row>
    <row r="702" spans="1:49" ht="22.5" outlineLevel="1">
      <c r="A702" s="168">
        <v>206</v>
      </c>
      <c r="B702" s="170" t="s">
        <v>690</v>
      </c>
      <c r="C702" s="175" t="s">
        <v>1125</v>
      </c>
      <c r="D702" s="188" t="s">
        <v>159</v>
      </c>
      <c r="E702" s="153">
        <v>140.30000000000001</v>
      </c>
      <c r="F702" s="210"/>
      <c r="G702" s="142">
        <f>ROUND(E702*F702,2)</f>
        <v>0</v>
      </c>
      <c r="H702" s="162" t="s">
        <v>772</v>
      </c>
      <c r="I702" s="210">
        <f t="shared" si="11"/>
        <v>0</v>
      </c>
      <c r="J702" s="162"/>
      <c r="K702" s="162"/>
      <c r="L702" s="141"/>
      <c r="M702" s="141"/>
      <c r="N702" s="141"/>
      <c r="O702" s="141"/>
      <c r="P702" s="141"/>
      <c r="Q702" s="141"/>
      <c r="R702" s="141"/>
      <c r="S702" s="141"/>
      <c r="T702" s="141" t="s">
        <v>115</v>
      </c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</row>
    <row r="703" spans="1:49" outlineLevel="1">
      <c r="A703" s="168"/>
      <c r="B703" s="170"/>
      <c r="C703" s="177" t="s">
        <v>691</v>
      </c>
      <c r="D703" s="190"/>
      <c r="E703" s="183">
        <v>140.30000000000001</v>
      </c>
      <c r="F703" s="210"/>
      <c r="G703" s="142"/>
      <c r="H703" s="162">
        <v>0</v>
      </c>
      <c r="I703" s="210">
        <f t="shared" si="11"/>
        <v>0</v>
      </c>
      <c r="J703" s="162"/>
      <c r="K703" s="162"/>
      <c r="L703" s="141"/>
      <c r="M703" s="141"/>
      <c r="N703" s="141"/>
      <c r="O703" s="141"/>
      <c r="P703" s="141"/>
      <c r="Q703" s="141"/>
      <c r="R703" s="141"/>
      <c r="S703" s="141"/>
      <c r="T703" s="141" t="s">
        <v>117</v>
      </c>
      <c r="U703" s="141">
        <v>0</v>
      </c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</row>
    <row r="704" spans="1:49" ht="22.5" outlineLevel="1">
      <c r="A704" s="168">
        <v>207</v>
      </c>
      <c r="B704" s="170" t="s">
        <v>692</v>
      </c>
      <c r="C704" s="175" t="s">
        <v>1126</v>
      </c>
      <c r="D704" s="188" t="s">
        <v>120</v>
      </c>
      <c r="E704" s="153">
        <v>655</v>
      </c>
      <c r="F704" s="210"/>
      <c r="G704" s="142">
        <f>ROUND(E704*F704,2)</f>
        <v>0</v>
      </c>
      <c r="H704" s="162" t="s">
        <v>772</v>
      </c>
      <c r="I704" s="210">
        <f t="shared" si="11"/>
        <v>0</v>
      </c>
      <c r="J704" s="162"/>
      <c r="K704" s="162"/>
      <c r="L704" s="141"/>
      <c r="M704" s="141"/>
      <c r="N704" s="141"/>
      <c r="O704" s="141"/>
      <c r="P704" s="141"/>
      <c r="Q704" s="141"/>
      <c r="R704" s="141"/>
      <c r="S704" s="141"/>
      <c r="T704" s="141" t="s">
        <v>374</v>
      </c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</row>
    <row r="705" spans="1:49" outlineLevel="1">
      <c r="A705" s="168"/>
      <c r="B705" s="170"/>
      <c r="C705" s="177" t="s">
        <v>693</v>
      </c>
      <c r="D705" s="190"/>
      <c r="E705" s="183">
        <v>655</v>
      </c>
      <c r="F705" s="210"/>
      <c r="G705" s="142"/>
      <c r="H705" s="162">
        <v>0</v>
      </c>
      <c r="I705" s="210">
        <f t="shared" si="11"/>
        <v>0</v>
      </c>
      <c r="J705" s="162"/>
      <c r="K705" s="162"/>
      <c r="L705" s="141"/>
      <c r="M705" s="141"/>
      <c r="N705" s="141"/>
      <c r="O705" s="141"/>
      <c r="P705" s="141"/>
      <c r="Q705" s="141"/>
      <c r="R705" s="141"/>
      <c r="S705" s="141"/>
      <c r="T705" s="141" t="s">
        <v>117</v>
      </c>
      <c r="U705" s="141">
        <v>0</v>
      </c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</row>
    <row r="706" spans="1:49" ht="22.5" outlineLevel="1">
      <c r="A706" s="168">
        <v>208</v>
      </c>
      <c r="B706" s="170" t="s">
        <v>694</v>
      </c>
      <c r="C706" s="175" t="s">
        <v>1127</v>
      </c>
      <c r="D706" s="188" t="s">
        <v>120</v>
      </c>
      <c r="E706" s="153">
        <v>7622</v>
      </c>
      <c r="F706" s="210"/>
      <c r="G706" s="142">
        <f>ROUND(E706*F706,2)</f>
        <v>0</v>
      </c>
      <c r="H706" s="162" t="s">
        <v>772</v>
      </c>
      <c r="I706" s="210">
        <f t="shared" si="11"/>
        <v>0</v>
      </c>
      <c r="J706" s="162"/>
      <c r="K706" s="162"/>
      <c r="L706" s="141"/>
      <c r="M706" s="141"/>
      <c r="N706" s="141"/>
      <c r="O706" s="141"/>
      <c r="P706" s="141"/>
      <c r="Q706" s="141"/>
      <c r="R706" s="141"/>
      <c r="S706" s="141"/>
      <c r="T706" s="141" t="s">
        <v>374</v>
      </c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</row>
    <row r="707" spans="1:49" outlineLevel="1">
      <c r="A707" s="168"/>
      <c r="B707" s="170"/>
      <c r="C707" s="177" t="s">
        <v>695</v>
      </c>
      <c r="D707" s="190"/>
      <c r="E707" s="183">
        <v>7622</v>
      </c>
      <c r="F707" s="210"/>
      <c r="G707" s="142"/>
      <c r="H707" s="162">
        <v>0</v>
      </c>
      <c r="I707" s="210">
        <f t="shared" si="11"/>
        <v>0</v>
      </c>
      <c r="J707" s="162"/>
      <c r="K707" s="162"/>
      <c r="L707" s="141"/>
      <c r="M707" s="141"/>
      <c r="N707" s="141"/>
      <c r="O707" s="141"/>
      <c r="P707" s="141"/>
      <c r="Q707" s="141"/>
      <c r="R707" s="141"/>
      <c r="S707" s="141"/>
      <c r="T707" s="141" t="s">
        <v>117</v>
      </c>
      <c r="U707" s="141">
        <v>0</v>
      </c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</row>
    <row r="708" spans="1:49" ht="22.5" outlineLevel="1">
      <c r="A708" s="168">
        <v>209</v>
      </c>
      <c r="B708" s="170" t="s">
        <v>696</v>
      </c>
      <c r="C708" s="175" t="s">
        <v>1128</v>
      </c>
      <c r="D708" s="188" t="s">
        <v>120</v>
      </c>
      <c r="E708" s="153">
        <v>3</v>
      </c>
      <c r="F708" s="210"/>
      <c r="G708" s="142">
        <f>ROUND(E708*F708,2)</f>
        <v>0</v>
      </c>
      <c r="H708" s="162" t="s">
        <v>772</v>
      </c>
      <c r="I708" s="210">
        <f t="shared" si="11"/>
        <v>0</v>
      </c>
      <c r="J708" s="162"/>
      <c r="K708" s="162"/>
      <c r="L708" s="141"/>
      <c r="M708" s="141"/>
      <c r="N708" s="141"/>
      <c r="O708" s="141"/>
      <c r="P708" s="141"/>
      <c r="Q708" s="141"/>
      <c r="R708" s="141"/>
      <c r="S708" s="141"/>
      <c r="T708" s="141" t="s">
        <v>115</v>
      </c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</row>
    <row r="709" spans="1:49" outlineLevel="1">
      <c r="A709" s="168"/>
      <c r="B709" s="170"/>
      <c r="C709" s="177" t="s">
        <v>697</v>
      </c>
      <c r="D709" s="190"/>
      <c r="E709" s="183">
        <v>3</v>
      </c>
      <c r="F709" s="210"/>
      <c r="G709" s="142"/>
      <c r="H709" s="162">
        <v>0</v>
      </c>
      <c r="I709" s="210">
        <f t="shared" si="11"/>
        <v>0</v>
      </c>
      <c r="J709" s="162"/>
      <c r="K709" s="162"/>
      <c r="L709" s="141"/>
      <c r="M709" s="141"/>
      <c r="N709" s="141"/>
      <c r="O709" s="141"/>
      <c r="P709" s="141"/>
      <c r="Q709" s="141"/>
      <c r="R709" s="141"/>
      <c r="S709" s="141"/>
      <c r="T709" s="141" t="s">
        <v>117</v>
      </c>
      <c r="U709" s="141">
        <v>0</v>
      </c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</row>
    <row r="710" spans="1:49" ht="22.5" outlineLevel="1">
      <c r="A710" s="168">
        <v>210</v>
      </c>
      <c r="B710" s="170" t="s">
        <v>698</v>
      </c>
      <c r="C710" s="175" t="s">
        <v>1129</v>
      </c>
      <c r="D710" s="188" t="s">
        <v>120</v>
      </c>
      <c r="E710" s="153">
        <v>9</v>
      </c>
      <c r="F710" s="210"/>
      <c r="G710" s="142">
        <f>ROUND(E710*F710,2)</f>
        <v>0</v>
      </c>
      <c r="H710" s="162" t="s">
        <v>772</v>
      </c>
      <c r="I710" s="210">
        <f t="shared" si="11"/>
        <v>0</v>
      </c>
      <c r="J710" s="162"/>
      <c r="K710" s="162"/>
      <c r="L710" s="141"/>
      <c r="M710" s="141"/>
      <c r="N710" s="141"/>
      <c r="O710" s="141"/>
      <c r="P710" s="141"/>
      <c r="Q710" s="141"/>
      <c r="R710" s="141"/>
      <c r="S710" s="141"/>
      <c r="T710" s="141" t="s">
        <v>115</v>
      </c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</row>
    <row r="711" spans="1:49" outlineLevel="1">
      <c r="A711" s="168"/>
      <c r="B711" s="170"/>
      <c r="C711" s="177" t="s">
        <v>699</v>
      </c>
      <c r="D711" s="190"/>
      <c r="E711" s="183">
        <v>9</v>
      </c>
      <c r="F711" s="210"/>
      <c r="G711" s="142"/>
      <c r="H711" s="162">
        <v>0</v>
      </c>
      <c r="I711" s="210">
        <f t="shared" si="11"/>
        <v>0</v>
      </c>
      <c r="J711" s="162"/>
      <c r="K711" s="162"/>
      <c r="L711" s="141"/>
      <c r="M711" s="141"/>
      <c r="N711" s="141"/>
      <c r="O711" s="141"/>
      <c r="P711" s="141"/>
      <c r="Q711" s="141"/>
      <c r="R711" s="141"/>
      <c r="S711" s="141"/>
      <c r="T711" s="141" t="s">
        <v>117</v>
      </c>
      <c r="U711" s="141">
        <v>0</v>
      </c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</row>
    <row r="712" spans="1:49" outlineLevel="1">
      <c r="A712" s="168">
        <v>211</v>
      </c>
      <c r="B712" s="170" t="s">
        <v>700</v>
      </c>
      <c r="C712" s="175" t="s">
        <v>701</v>
      </c>
      <c r="D712" s="188" t="s">
        <v>0</v>
      </c>
      <c r="E712" s="153">
        <v>12.2</v>
      </c>
      <c r="F712" s="210"/>
      <c r="G712" s="142">
        <f>ROUND(E712*F712,2)</f>
        <v>0</v>
      </c>
      <c r="H712" s="162" t="s">
        <v>772</v>
      </c>
      <c r="I712" s="210">
        <f t="shared" si="11"/>
        <v>0</v>
      </c>
      <c r="J712" s="162"/>
      <c r="K712" s="162"/>
      <c r="L712" s="141"/>
      <c r="M712" s="141"/>
      <c r="N712" s="141"/>
      <c r="O712" s="141"/>
      <c r="P712" s="141"/>
      <c r="Q712" s="141"/>
      <c r="R712" s="141"/>
      <c r="S712" s="141"/>
      <c r="T712" s="141" t="s">
        <v>115</v>
      </c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</row>
    <row r="713" spans="1:49">
      <c r="A713" s="169" t="s">
        <v>110</v>
      </c>
      <c r="B713" s="171" t="s">
        <v>80</v>
      </c>
      <c r="C713" s="176" t="s">
        <v>81</v>
      </c>
      <c r="D713" s="189"/>
      <c r="E713" s="154"/>
      <c r="F713" s="211"/>
      <c r="G713" s="143">
        <f>SUMIF(T714:T718,"&lt;&gt;NOR",G714:G718)</f>
        <v>0</v>
      </c>
      <c r="H713" s="163"/>
      <c r="I713" s="211">
        <f t="shared" ref="I713:I770" si="12">G713</f>
        <v>0</v>
      </c>
      <c r="J713" s="163"/>
      <c r="K713" s="163"/>
      <c r="L713" s="141"/>
      <c r="T713" t="s">
        <v>111</v>
      </c>
    </row>
    <row r="714" spans="1:49" ht="22.5" outlineLevel="1">
      <c r="A714" s="168">
        <v>212</v>
      </c>
      <c r="B714" s="170" t="s">
        <v>702</v>
      </c>
      <c r="C714" s="175" t="s">
        <v>703</v>
      </c>
      <c r="D714" s="188" t="s">
        <v>120</v>
      </c>
      <c r="E714" s="153">
        <v>22</v>
      </c>
      <c r="F714" s="210"/>
      <c r="G714" s="142">
        <f>ROUND(E714*F714,2)</f>
        <v>0</v>
      </c>
      <c r="H714" s="162" t="s">
        <v>770</v>
      </c>
      <c r="I714" s="210">
        <f t="shared" si="12"/>
        <v>0</v>
      </c>
      <c r="J714" s="162"/>
      <c r="K714" s="162"/>
      <c r="L714" s="141"/>
      <c r="M714" s="141"/>
      <c r="N714" s="141"/>
      <c r="O714" s="141"/>
      <c r="P714" s="141"/>
      <c r="Q714" s="141"/>
      <c r="R714" s="141"/>
      <c r="S714" s="141"/>
      <c r="T714" s="141" t="s">
        <v>115</v>
      </c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</row>
    <row r="715" spans="1:49" ht="22.5" outlineLevel="1">
      <c r="A715" s="168">
        <v>213</v>
      </c>
      <c r="B715" s="170" t="s">
        <v>704</v>
      </c>
      <c r="C715" s="175" t="s">
        <v>705</v>
      </c>
      <c r="D715" s="188" t="s">
        <v>120</v>
      </c>
      <c r="E715" s="153">
        <v>1</v>
      </c>
      <c r="F715" s="210"/>
      <c r="G715" s="142">
        <f>ROUND(E715*F715,2)</f>
        <v>0</v>
      </c>
      <c r="H715" s="162" t="s">
        <v>770</v>
      </c>
      <c r="I715" s="210">
        <f t="shared" si="12"/>
        <v>0</v>
      </c>
      <c r="J715" s="162"/>
      <c r="K715" s="162"/>
      <c r="L715" s="141"/>
      <c r="M715" s="141"/>
      <c r="N715" s="141"/>
      <c r="O715" s="141"/>
      <c r="P715" s="141"/>
      <c r="Q715" s="141"/>
      <c r="R715" s="141"/>
      <c r="S715" s="141"/>
      <c r="T715" s="141" t="s">
        <v>115</v>
      </c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</row>
    <row r="716" spans="1:49" ht="22.5" outlineLevel="1">
      <c r="A716" s="168">
        <v>214</v>
      </c>
      <c r="B716" s="170" t="s">
        <v>706</v>
      </c>
      <c r="C716" s="175" t="s">
        <v>707</v>
      </c>
      <c r="D716" s="188" t="s">
        <v>120</v>
      </c>
      <c r="E716" s="153">
        <v>1</v>
      </c>
      <c r="F716" s="210"/>
      <c r="G716" s="142">
        <f>ROUND(E716*F716,2)</f>
        <v>0</v>
      </c>
      <c r="H716" s="162" t="s">
        <v>770</v>
      </c>
      <c r="I716" s="210">
        <f t="shared" si="12"/>
        <v>0</v>
      </c>
      <c r="J716" s="162"/>
      <c r="K716" s="162"/>
      <c r="L716" s="141"/>
      <c r="M716" s="141"/>
      <c r="N716" s="141"/>
      <c r="O716" s="141"/>
      <c r="P716" s="141"/>
      <c r="Q716" s="141"/>
      <c r="R716" s="141"/>
      <c r="S716" s="141"/>
      <c r="T716" s="141" t="s">
        <v>115</v>
      </c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</row>
    <row r="717" spans="1:49" ht="22.5" outlineLevel="1">
      <c r="A717" s="168">
        <v>215</v>
      </c>
      <c r="B717" s="170" t="s">
        <v>708</v>
      </c>
      <c r="C717" s="175" t="s">
        <v>709</v>
      </c>
      <c r="D717" s="188" t="s">
        <v>120</v>
      </c>
      <c r="E717" s="153">
        <v>1</v>
      </c>
      <c r="F717" s="210"/>
      <c r="G717" s="142">
        <f>ROUND(E717*F717,2)</f>
        <v>0</v>
      </c>
      <c r="H717" s="162" t="s">
        <v>770</v>
      </c>
      <c r="I717" s="210">
        <f t="shared" si="12"/>
        <v>0</v>
      </c>
      <c r="J717" s="162"/>
      <c r="K717" s="162"/>
      <c r="L717" s="141"/>
      <c r="M717" s="141"/>
      <c r="N717" s="141"/>
      <c r="O717" s="141"/>
      <c r="P717" s="141"/>
      <c r="Q717" s="141"/>
      <c r="R717" s="141"/>
      <c r="S717" s="141"/>
      <c r="T717" s="141" t="s">
        <v>115</v>
      </c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</row>
    <row r="718" spans="1:49" outlineLevel="1">
      <c r="A718" s="168">
        <v>216</v>
      </c>
      <c r="B718" s="170" t="s">
        <v>710</v>
      </c>
      <c r="C718" s="175" t="s">
        <v>711</v>
      </c>
      <c r="D718" s="188" t="s">
        <v>0</v>
      </c>
      <c r="E718" s="153">
        <v>1.65</v>
      </c>
      <c r="F718" s="210"/>
      <c r="G718" s="142">
        <f>ROUND(E718*F718,2)</f>
        <v>0</v>
      </c>
      <c r="H718" s="162" t="s">
        <v>772</v>
      </c>
      <c r="I718" s="210">
        <f t="shared" si="12"/>
        <v>0</v>
      </c>
      <c r="J718" s="162"/>
      <c r="K718" s="162"/>
      <c r="L718" s="141"/>
      <c r="M718" s="141"/>
      <c r="N718" s="141"/>
      <c r="O718" s="141"/>
      <c r="P718" s="141"/>
      <c r="Q718" s="141"/>
      <c r="R718" s="141"/>
      <c r="S718" s="141"/>
      <c r="T718" s="141" t="s">
        <v>115</v>
      </c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</row>
    <row r="719" spans="1:49">
      <c r="A719" s="169" t="s">
        <v>110</v>
      </c>
      <c r="B719" s="171" t="s">
        <v>82</v>
      </c>
      <c r="C719" s="176" t="s">
        <v>83</v>
      </c>
      <c r="D719" s="189"/>
      <c r="E719" s="154"/>
      <c r="F719" s="211"/>
      <c r="G719" s="143">
        <f>SUMIF(T720:T737,"&lt;&gt;NOR",G720:G737)</f>
        <v>0</v>
      </c>
      <c r="H719" s="163"/>
      <c r="I719" s="211">
        <f t="shared" si="12"/>
        <v>0</v>
      </c>
      <c r="J719" s="163"/>
      <c r="K719" s="163"/>
      <c r="L719" s="141"/>
      <c r="T719" t="s">
        <v>111</v>
      </c>
    </row>
    <row r="720" spans="1:49" outlineLevel="1">
      <c r="A720" s="168">
        <v>217</v>
      </c>
      <c r="B720" s="170" t="s">
        <v>712</v>
      </c>
      <c r="C720" s="175" t="s">
        <v>713</v>
      </c>
      <c r="D720" s="188" t="s">
        <v>326</v>
      </c>
      <c r="E720" s="153">
        <v>372.81599999999997</v>
      </c>
      <c r="F720" s="210"/>
      <c r="G720" s="142">
        <f>ROUND(E720*F720,2)</f>
        <v>0</v>
      </c>
      <c r="H720" s="162" t="s">
        <v>772</v>
      </c>
      <c r="I720" s="210">
        <f t="shared" si="12"/>
        <v>0</v>
      </c>
      <c r="J720" s="162"/>
      <c r="K720" s="162"/>
      <c r="L720" s="141"/>
      <c r="M720" s="141"/>
      <c r="N720" s="141"/>
      <c r="O720" s="141"/>
      <c r="P720" s="141"/>
      <c r="Q720" s="141"/>
      <c r="R720" s="141"/>
      <c r="S720" s="141"/>
      <c r="T720" s="141" t="s">
        <v>115</v>
      </c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</row>
    <row r="721" spans="1:49" outlineLevel="1">
      <c r="A721" s="168"/>
      <c r="B721" s="170"/>
      <c r="C721" s="177" t="s">
        <v>714</v>
      </c>
      <c r="D721" s="190"/>
      <c r="E721" s="183"/>
      <c r="F721" s="210"/>
      <c r="G721" s="142"/>
      <c r="H721" s="162">
        <v>0</v>
      </c>
      <c r="I721" s="210">
        <f t="shared" si="12"/>
        <v>0</v>
      </c>
      <c r="J721" s="162"/>
      <c r="K721" s="162"/>
      <c r="L721" s="141"/>
      <c r="M721" s="141"/>
      <c r="N721" s="141"/>
      <c r="O721" s="141"/>
      <c r="P721" s="141"/>
      <c r="Q721" s="141"/>
      <c r="R721" s="141"/>
      <c r="S721" s="141"/>
      <c r="T721" s="141" t="s">
        <v>117</v>
      </c>
      <c r="U721" s="141">
        <v>0</v>
      </c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</row>
    <row r="722" spans="1:49" outlineLevel="1">
      <c r="A722" s="168"/>
      <c r="B722" s="170"/>
      <c r="C722" s="177" t="s">
        <v>715</v>
      </c>
      <c r="D722" s="190"/>
      <c r="E722" s="183">
        <v>17.28</v>
      </c>
      <c r="F722" s="210"/>
      <c r="G722" s="142"/>
      <c r="H722" s="162">
        <v>0</v>
      </c>
      <c r="I722" s="210">
        <f t="shared" si="12"/>
        <v>0</v>
      </c>
      <c r="J722" s="162"/>
      <c r="K722" s="162"/>
      <c r="L722" s="141"/>
      <c r="M722" s="141"/>
      <c r="N722" s="141"/>
      <c r="O722" s="141"/>
      <c r="P722" s="141"/>
      <c r="Q722" s="141"/>
      <c r="R722" s="141"/>
      <c r="S722" s="141"/>
      <c r="T722" s="141" t="s">
        <v>117</v>
      </c>
      <c r="U722" s="141">
        <v>0</v>
      </c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  <c r="AV722" s="141"/>
      <c r="AW722" s="141"/>
    </row>
    <row r="723" spans="1:49" outlineLevel="1">
      <c r="A723" s="168"/>
      <c r="B723" s="170"/>
      <c r="C723" s="177" t="s">
        <v>716</v>
      </c>
      <c r="D723" s="190"/>
      <c r="E723" s="183">
        <v>44.064</v>
      </c>
      <c r="F723" s="210"/>
      <c r="G723" s="142"/>
      <c r="H723" s="162">
        <v>0</v>
      </c>
      <c r="I723" s="210">
        <f t="shared" si="12"/>
        <v>0</v>
      </c>
      <c r="J723" s="162"/>
      <c r="K723" s="162"/>
      <c r="L723" s="141"/>
      <c r="M723" s="141"/>
      <c r="N723" s="141"/>
      <c r="O723" s="141"/>
      <c r="P723" s="141"/>
      <c r="Q723" s="141"/>
      <c r="R723" s="141"/>
      <c r="S723" s="141"/>
      <c r="T723" s="141" t="s">
        <v>117</v>
      </c>
      <c r="U723" s="141">
        <v>0</v>
      </c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  <c r="AV723" s="141"/>
      <c r="AW723" s="141"/>
    </row>
    <row r="724" spans="1:49" outlineLevel="1">
      <c r="A724" s="168"/>
      <c r="B724" s="170"/>
      <c r="C724" s="177" t="s">
        <v>717</v>
      </c>
      <c r="D724" s="190"/>
      <c r="E724" s="183">
        <v>43.2</v>
      </c>
      <c r="F724" s="210"/>
      <c r="G724" s="142"/>
      <c r="H724" s="162">
        <v>0</v>
      </c>
      <c r="I724" s="210">
        <f t="shared" si="12"/>
        <v>0</v>
      </c>
      <c r="J724" s="162"/>
      <c r="K724" s="162"/>
      <c r="L724" s="141"/>
      <c r="M724" s="141"/>
      <c r="N724" s="141"/>
      <c r="O724" s="141"/>
      <c r="P724" s="141"/>
      <c r="Q724" s="141"/>
      <c r="R724" s="141"/>
      <c r="S724" s="141"/>
      <c r="T724" s="141" t="s">
        <v>117</v>
      </c>
      <c r="U724" s="141">
        <v>0</v>
      </c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  <c r="AV724" s="141"/>
      <c r="AW724" s="141"/>
    </row>
    <row r="725" spans="1:49" outlineLevel="1">
      <c r="A725" s="168"/>
      <c r="B725" s="170"/>
      <c r="C725" s="177" t="s">
        <v>718</v>
      </c>
      <c r="D725" s="190"/>
      <c r="E725" s="183">
        <v>64.8</v>
      </c>
      <c r="F725" s="210"/>
      <c r="G725" s="142"/>
      <c r="H725" s="162">
        <v>0</v>
      </c>
      <c r="I725" s="210">
        <f t="shared" si="12"/>
        <v>0</v>
      </c>
      <c r="J725" s="162"/>
      <c r="K725" s="162"/>
      <c r="L725" s="141"/>
      <c r="M725" s="141"/>
      <c r="N725" s="141"/>
      <c r="O725" s="141"/>
      <c r="P725" s="141"/>
      <c r="Q725" s="141"/>
      <c r="R725" s="141"/>
      <c r="S725" s="141"/>
      <c r="T725" s="141" t="s">
        <v>117</v>
      </c>
      <c r="U725" s="141">
        <v>0</v>
      </c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  <c r="AV725" s="141"/>
      <c r="AW725" s="141"/>
    </row>
    <row r="726" spans="1:49" outlineLevel="1">
      <c r="A726" s="168"/>
      <c r="B726" s="170"/>
      <c r="C726" s="177" t="s">
        <v>719</v>
      </c>
      <c r="D726" s="190"/>
      <c r="E726" s="183">
        <v>203.47200000000001</v>
      </c>
      <c r="F726" s="210"/>
      <c r="G726" s="142"/>
      <c r="H726" s="162">
        <v>0</v>
      </c>
      <c r="I726" s="210">
        <f t="shared" si="12"/>
        <v>0</v>
      </c>
      <c r="J726" s="162"/>
      <c r="K726" s="162"/>
      <c r="L726" s="141"/>
      <c r="M726" s="141"/>
      <c r="N726" s="141"/>
      <c r="O726" s="141"/>
      <c r="P726" s="141"/>
      <c r="Q726" s="141"/>
      <c r="R726" s="141"/>
      <c r="S726" s="141"/>
      <c r="T726" s="141" t="s">
        <v>117</v>
      </c>
      <c r="U726" s="141">
        <v>0</v>
      </c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  <c r="AV726" s="141"/>
      <c r="AW726" s="141"/>
    </row>
    <row r="727" spans="1:49" outlineLevel="1">
      <c r="A727" s="168">
        <v>218</v>
      </c>
      <c r="B727" s="170" t="s">
        <v>720</v>
      </c>
      <c r="C727" s="175" t="s">
        <v>721</v>
      </c>
      <c r="D727" s="188" t="s">
        <v>326</v>
      </c>
      <c r="E727" s="153">
        <v>350</v>
      </c>
      <c r="F727" s="210"/>
      <c r="G727" s="142">
        <f>ROUND(E727*F727,2)</f>
        <v>0</v>
      </c>
      <c r="H727" s="162" t="s">
        <v>772</v>
      </c>
      <c r="I727" s="210">
        <f t="shared" si="12"/>
        <v>0</v>
      </c>
      <c r="J727" s="162"/>
      <c r="K727" s="162"/>
      <c r="L727" s="141"/>
      <c r="M727" s="141"/>
      <c r="N727" s="141"/>
      <c r="O727" s="141"/>
      <c r="P727" s="141"/>
      <c r="Q727" s="141"/>
      <c r="R727" s="141"/>
      <c r="S727" s="141"/>
      <c r="T727" s="141" t="s">
        <v>115</v>
      </c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  <c r="AV727" s="141"/>
      <c r="AW727" s="141"/>
    </row>
    <row r="728" spans="1:49" outlineLevel="1">
      <c r="A728" s="168"/>
      <c r="B728" s="170"/>
      <c r="C728" s="177" t="s">
        <v>722</v>
      </c>
      <c r="D728" s="190"/>
      <c r="E728" s="183">
        <v>350</v>
      </c>
      <c r="F728" s="210"/>
      <c r="G728" s="142"/>
      <c r="H728" s="162">
        <v>0</v>
      </c>
      <c r="I728" s="210">
        <f t="shared" si="12"/>
        <v>0</v>
      </c>
      <c r="J728" s="162"/>
      <c r="K728" s="162"/>
      <c r="L728" s="141"/>
      <c r="M728" s="141"/>
      <c r="N728" s="141"/>
      <c r="O728" s="141"/>
      <c r="P728" s="141"/>
      <c r="Q728" s="141"/>
      <c r="R728" s="141"/>
      <c r="S728" s="141"/>
      <c r="T728" s="141" t="s">
        <v>117</v>
      </c>
      <c r="U728" s="141">
        <v>0</v>
      </c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  <c r="AV728" s="141"/>
      <c r="AW728" s="141"/>
    </row>
    <row r="729" spans="1:49" outlineLevel="1">
      <c r="A729" s="168">
        <v>219</v>
      </c>
      <c r="B729" s="170" t="s">
        <v>723</v>
      </c>
      <c r="C729" s="175" t="s">
        <v>724</v>
      </c>
      <c r="D729" s="188" t="s">
        <v>326</v>
      </c>
      <c r="E729" s="153">
        <v>450</v>
      </c>
      <c r="F729" s="210"/>
      <c r="G729" s="142">
        <f>ROUND(E729*F729,2)</f>
        <v>0</v>
      </c>
      <c r="H729" s="162" t="s">
        <v>772</v>
      </c>
      <c r="I729" s="210">
        <f t="shared" si="12"/>
        <v>0</v>
      </c>
      <c r="J729" s="162"/>
      <c r="K729" s="162"/>
      <c r="L729" s="141"/>
      <c r="M729" s="141"/>
      <c r="N729" s="141"/>
      <c r="O729" s="141"/>
      <c r="P729" s="141"/>
      <c r="Q729" s="141"/>
      <c r="R729" s="141"/>
      <c r="S729" s="141"/>
      <c r="T729" s="141" t="s">
        <v>115</v>
      </c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  <c r="AV729" s="141"/>
      <c r="AW729" s="141"/>
    </row>
    <row r="730" spans="1:49" outlineLevel="1">
      <c r="A730" s="168"/>
      <c r="B730" s="170"/>
      <c r="C730" s="177" t="s">
        <v>725</v>
      </c>
      <c r="D730" s="190"/>
      <c r="E730" s="183">
        <v>450</v>
      </c>
      <c r="F730" s="210"/>
      <c r="G730" s="142"/>
      <c r="H730" s="162">
        <v>0</v>
      </c>
      <c r="I730" s="210">
        <f t="shared" si="12"/>
        <v>0</v>
      </c>
      <c r="J730" s="162"/>
      <c r="K730" s="162"/>
      <c r="L730" s="141"/>
      <c r="M730" s="141"/>
      <c r="N730" s="141"/>
      <c r="O730" s="141"/>
      <c r="P730" s="141"/>
      <c r="Q730" s="141"/>
      <c r="R730" s="141"/>
      <c r="S730" s="141"/>
      <c r="T730" s="141" t="s">
        <v>117</v>
      </c>
      <c r="U730" s="141">
        <v>0</v>
      </c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  <c r="AV730" s="141"/>
      <c r="AW730" s="141"/>
    </row>
    <row r="731" spans="1:49" ht="22.5" outlineLevel="1">
      <c r="A731" s="168">
        <v>220</v>
      </c>
      <c r="B731" s="170" t="s">
        <v>726</v>
      </c>
      <c r="C731" s="175" t="s">
        <v>727</v>
      </c>
      <c r="D731" s="188" t="s">
        <v>120</v>
      </c>
      <c r="E731" s="153">
        <v>36</v>
      </c>
      <c r="F731" s="210"/>
      <c r="G731" s="142">
        <f>ROUND(E731*F731,2)</f>
        <v>0</v>
      </c>
      <c r="H731" s="162" t="s">
        <v>770</v>
      </c>
      <c r="I731" s="210">
        <f t="shared" si="12"/>
        <v>0</v>
      </c>
      <c r="J731" s="162"/>
      <c r="K731" s="162"/>
      <c r="L731" s="141"/>
      <c r="M731" s="141"/>
      <c r="N731" s="141"/>
      <c r="O731" s="141"/>
      <c r="P731" s="141"/>
      <c r="Q731" s="141"/>
      <c r="R731" s="141"/>
      <c r="S731" s="141"/>
      <c r="T731" s="141" t="s">
        <v>115</v>
      </c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  <c r="AV731" s="141"/>
      <c r="AW731" s="141"/>
    </row>
    <row r="732" spans="1:49" outlineLevel="1">
      <c r="A732" s="168"/>
      <c r="B732" s="170"/>
      <c r="C732" s="177" t="s">
        <v>728</v>
      </c>
      <c r="D732" s="190"/>
      <c r="E732" s="183">
        <v>36</v>
      </c>
      <c r="F732" s="210"/>
      <c r="G732" s="142"/>
      <c r="H732" s="162">
        <v>0</v>
      </c>
      <c r="I732" s="210">
        <f t="shared" si="12"/>
        <v>0</v>
      </c>
      <c r="J732" s="162"/>
      <c r="K732" s="162"/>
      <c r="L732" s="141"/>
      <c r="M732" s="141"/>
      <c r="N732" s="141"/>
      <c r="O732" s="141"/>
      <c r="P732" s="141"/>
      <c r="Q732" s="141"/>
      <c r="R732" s="141"/>
      <c r="S732" s="141"/>
      <c r="T732" s="141" t="s">
        <v>117</v>
      </c>
      <c r="U732" s="141">
        <v>0</v>
      </c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  <c r="AV732" s="141"/>
      <c r="AW732" s="141"/>
    </row>
    <row r="733" spans="1:49" ht="22.5" outlineLevel="1">
      <c r="A733" s="326">
        <v>221</v>
      </c>
      <c r="B733" s="170" t="s">
        <v>729</v>
      </c>
      <c r="C733" s="175" t="s">
        <v>730</v>
      </c>
      <c r="D733" s="188" t="s">
        <v>159</v>
      </c>
      <c r="E733" s="153">
        <v>325</v>
      </c>
      <c r="F733" s="210"/>
      <c r="G733" s="142">
        <f>ROUND(E733*F733,2)</f>
        <v>0</v>
      </c>
      <c r="H733" s="162" t="s">
        <v>770</v>
      </c>
      <c r="I733" s="210">
        <f t="shared" si="12"/>
        <v>0</v>
      </c>
      <c r="J733" s="162"/>
      <c r="K733" s="162"/>
      <c r="L733" s="141"/>
      <c r="M733" s="141"/>
      <c r="N733" s="141"/>
      <c r="O733" s="141"/>
      <c r="P733" s="141"/>
      <c r="Q733" s="141"/>
      <c r="R733" s="141"/>
      <c r="S733" s="141"/>
      <c r="T733" s="141" t="s">
        <v>115</v>
      </c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  <c r="AV733" s="141"/>
      <c r="AW733" s="141"/>
    </row>
    <row r="734" spans="1:49" ht="22.5" outlineLevel="1">
      <c r="A734" s="168">
        <v>222</v>
      </c>
      <c r="B734" s="170" t="s">
        <v>731</v>
      </c>
      <c r="C734" s="175" t="s">
        <v>732</v>
      </c>
      <c r="D734" s="188" t="s">
        <v>159</v>
      </c>
      <c r="E734" s="153">
        <v>182</v>
      </c>
      <c r="F734" s="210"/>
      <c r="G734" s="142">
        <f>ROUND(E734*F734,2)</f>
        <v>0</v>
      </c>
      <c r="H734" s="162" t="s">
        <v>770</v>
      </c>
      <c r="I734" s="210">
        <f t="shared" si="12"/>
        <v>0</v>
      </c>
      <c r="J734" s="162"/>
      <c r="K734" s="162"/>
      <c r="L734" s="141"/>
      <c r="M734" s="141"/>
      <c r="N734" s="141"/>
      <c r="O734" s="141"/>
      <c r="P734" s="141"/>
      <c r="Q734" s="141"/>
      <c r="R734" s="141"/>
      <c r="S734" s="141"/>
      <c r="T734" s="141" t="s">
        <v>115</v>
      </c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  <c r="AV734" s="141"/>
      <c r="AW734" s="141"/>
    </row>
    <row r="735" spans="1:49" ht="22.5" outlineLevel="1">
      <c r="A735" s="168">
        <v>223</v>
      </c>
      <c r="B735" s="170" t="s">
        <v>733</v>
      </c>
      <c r="C735" s="175" t="s">
        <v>734</v>
      </c>
      <c r="D735" s="188" t="s">
        <v>159</v>
      </c>
      <c r="E735" s="153">
        <v>210</v>
      </c>
      <c r="F735" s="210"/>
      <c r="G735" s="142">
        <f>ROUND(E735*F735,2)</f>
        <v>0</v>
      </c>
      <c r="H735" s="162" t="s">
        <v>770</v>
      </c>
      <c r="I735" s="210">
        <f t="shared" si="12"/>
        <v>0</v>
      </c>
      <c r="J735" s="162"/>
      <c r="K735" s="162"/>
      <c r="L735" s="141"/>
      <c r="M735" s="141"/>
      <c r="N735" s="141"/>
      <c r="O735" s="141"/>
      <c r="P735" s="141"/>
      <c r="Q735" s="141"/>
      <c r="R735" s="141"/>
      <c r="S735" s="141"/>
      <c r="T735" s="141" t="s">
        <v>115</v>
      </c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  <c r="AV735" s="141"/>
      <c r="AW735" s="141"/>
    </row>
    <row r="736" spans="1:49" ht="22.5" outlineLevel="1">
      <c r="A736" s="168">
        <v>224</v>
      </c>
      <c r="B736" s="170" t="s">
        <v>735</v>
      </c>
      <c r="C736" s="175" t="s">
        <v>736</v>
      </c>
      <c r="D736" s="188" t="s">
        <v>159</v>
      </c>
      <c r="E736" s="153">
        <v>39.5</v>
      </c>
      <c r="F736" s="210"/>
      <c r="G736" s="142">
        <f>ROUND(E736*F736,2)</f>
        <v>0</v>
      </c>
      <c r="H736" s="162" t="s">
        <v>770</v>
      </c>
      <c r="I736" s="210">
        <f t="shared" si="12"/>
        <v>0</v>
      </c>
      <c r="J736" s="162"/>
      <c r="K736" s="162"/>
      <c r="L736" s="141"/>
      <c r="M736" s="141"/>
      <c r="N736" s="141"/>
      <c r="O736" s="141"/>
      <c r="P736" s="141"/>
      <c r="Q736" s="141"/>
      <c r="R736" s="141"/>
      <c r="S736" s="141"/>
      <c r="T736" s="141" t="s">
        <v>115</v>
      </c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</row>
    <row r="737" spans="1:49" outlineLevel="1">
      <c r="A737" s="168">
        <v>225</v>
      </c>
      <c r="B737" s="170" t="s">
        <v>737</v>
      </c>
      <c r="C737" s="175" t="s">
        <v>738</v>
      </c>
      <c r="D737" s="188" t="s">
        <v>0</v>
      </c>
      <c r="E737" s="153">
        <v>2.25</v>
      </c>
      <c r="F737" s="210"/>
      <c r="G737" s="142">
        <f>ROUND(E737*F737,2)</f>
        <v>0</v>
      </c>
      <c r="H737" s="162" t="s">
        <v>772</v>
      </c>
      <c r="I737" s="210">
        <f t="shared" si="12"/>
        <v>0</v>
      </c>
      <c r="J737" s="162"/>
      <c r="K737" s="162"/>
      <c r="L737" s="141"/>
      <c r="M737" s="141"/>
      <c r="N737" s="141"/>
      <c r="O737" s="141"/>
      <c r="P737" s="141"/>
      <c r="Q737" s="141"/>
      <c r="R737" s="141"/>
      <c r="S737" s="141"/>
      <c r="T737" s="141" t="s">
        <v>115</v>
      </c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  <c r="AV737" s="141"/>
      <c r="AW737" s="141"/>
    </row>
    <row r="738" spans="1:49">
      <c r="A738" s="169" t="s">
        <v>110</v>
      </c>
      <c r="B738" s="171" t="s">
        <v>84</v>
      </c>
      <c r="C738" s="176" t="s">
        <v>85</v>
      </c>
      <c r="D738" s="189"/>
      <c r="E738" s="154"/>
      <c r="F738" s="211"/>
      <c r="G738" s="143">
        <f>SUMIF(T739:T762,"&lt;&gt;NOR",G739:G762)</f>
        <v>0</v>
      </c>
      <c r="H738" s="163"/>
      <c r="I738" s="211">
        <f t="shared" si="12"/>
        <v>0</v>
      </c>
      <c r="J738" s="163"/>
      <c r="K738" s="163"/>
      <c r="L738" s="141"/>
      <c r="T738" t="s">
        <v>111</v>
      </c>
    </row>
    <row r="739" spans="1:49" outlineLevel="1">
      <c r="A739" s="168">
        <v>226</v>
      </c>
      <c r="B739" s="170" t="s">
        <v>739</v>
      </c>
      <c r="C739" s="175" t="s">
        <v>740</v>
      </c>
      <c r="D739" s="188" t="s">
        <v>114</v>
      </c>
      <c r="E739" s="153">
        <v>8656.2000000000007</v>
      </c>
      <c r="F739" s="210"/>
      <c r="G739" s="142">
        <f>ROUND(E739*F739,2)</f>
        <v>0</v>
      </c>
      <c r="H739" s="162" t="s">
        <v>772</v>
      </c>
      <c r="I739" s="210">
        <f t="shared" si="12"/>
        <v>0</v>
      </c>
      <c r="J739" s="162"/>
      <c r="K739" s="162"/>
      <c r="L739" s="141"/>
      <c r="M739" s="141"/>
      <c r="N739" s="141"/>
      <c r="O739" s="141"/>
      <c r="P739" s="141"/>
      <c r="Q739" s="141"/>
      <c r="R739" s="141"/>
      <c r="S739" s="141"/>
      <c r="T739" s="141" t="s">
        <v>115</v>
      </c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  <c r="AV739" s="141"/>
      <c r="AW739" s="141"/>
    </row>
    <row r="740" spans="1:49" outlineLevel="1">
      <c r="A740" s="168"/>
      <c r="B740" s="170"/>
      <c r="C740" s="177" t="s">
        <v>385</v>
      </c>
      <c r="D740" s="190"/>
      <c r="E740" s="183"/>
      <c r="F740" s="210"/>
      <c r="G740" s="142"/>
      <c r="H740" s="162">
        <v>0</v>
      </c>
      <c r="I740" s="210">
        <f t="shared" si="12"/>
        <v>0</v>
      </c>
      <c r="J740" s="162"/>
      <c r="K740" s="162"/>
      <c r="L740" s="141"/>
      <c r="M740" s="141"/>
      <c r="N740" s="141"/>
      <c r="O740" s="141"/>
      <c r="P740" s="141"/>
      <c r="Q740" s="141"/>
      <c r="R740" s="141"/>
      <c r="S740" s="141"/>
      <c r="T740" s="141" t="s">
        <v>117</v>
      </c>
      <c r="U740" s="141">
        <v>0</v>
      </c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  <c r="AV740" s="141"/>
      <c r="AW740" s="141"/>
    </row>
    <row r="741" spans="1:49" outlineLevel="1">
      <c r="A741" s="168"/>
      <c r="B741" s="170"/>
      <c r="C741" s="178" t="s">
        <v>317</v>
      </c>
      <c r="D741" s="191"/>
      <c r="E741" s="184"/>
      <c r="F741" s="210"/>
      <c r="G741" s="142"/>
      <c r="H741" s="162">
        <v>0</v>
      </c>
      <c r="I741" s="210">
        <f t="shared" si="12"/>
        <v>0</v>
      </c>
      <c r="J741" s="162"/>
      <c r="K741" s="162"/>
      <c r="L741" s="141"/>
      <c r="M741" s="141"/>
      <c r="N741" s="141"/>
      <c r="O741" s="141"/>
      <c r="P741" s="141"/>
      <c r="Q741" s="141"/>
      <c r="R741" s="141"/>
      <c r="S741" s="141"/>
      <c r="T741" s="141" t="s">
        <v>117</v>
      </c>
      <c r="U741" s="141">
        <v>2</v>
      </c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  <c r="AV741" s="141"/>
      <c r="AW741" s="141"/>
    </row>
    <row r="742" spans="1:49" outlineLevel="1">
      <c r="A742" s="168"/>
      <c r="B742" s="170"/>
      <c r="C742" s="179" t="s">
        <v>678</v>
      </c>
      <c r="D742" s="191"/>
      <c r="E742" s="184">
        <v>820</v>
      </c>
      <c r="F742" s="210"/>
      <c r="G742" s="142"/>
      <c r="H742" s="162">
        <v>0</v>
      </c>
      <c r="I742" s="210">
        <f t="shared" si="12"/>
        <v>0</v>
      </c>
      <c r="J742" s="162"/>
      <c r="K742" s="162"/>
      <c r="L742" s="141"/>
      <c r="M742" s="141"/>
      <c r="N742" s="141"/>
      <c r="O742" s="141"/>
      <c r="P742" s="141"/>
      <c r="Q742" s="141"/>
      <c r="R742" s="141"/>
      <c r="S742" s="141"/>
      <c r="T742" s="141" t="s">
        <v>117</v>
      </c>
      <c r="U742" s="141">
        <v>2</v>
      </c>
      <c r="V742" s="141"/>
      <c r="W742" s="141"/>
      <c r="X742" s="141"/>
      <c r="Y742" s="141"/>
      <c r="Z742" s="141"/>
      <c r="AA742" s="141"/>
      <c r="AB742" s="141"/>
      <c r="AC742" s="141"/>
      <c r="AD742" s="141"/>
      <c r="AE742" s="141"/>
      <c r="AF742" s="141"/>
      <c r="AG742" s="141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  <c r="AV742" s="141"/>
      <c r="AW742" s="141"/>
    </row>
    <row r="743" spans="1:49" outlineLevel="1">
      <c r="A743" s="168"/>
      <c r="B743" s="170"/>
      <c r="C743" s="179" t="s">
        <v>679</v>
      </c>
      <c r="D743" s="191"/>
      <c r="E743" s="184">
        <v>1586</v>
      </c>
      <c r="F743" s="210"/>
      <c r="G743" s="142"/>
      <c r="H743" s="162">
        <v>0</v>
      </c>
      <c r="I743" s="210">
        <f t="shared" si="12"/>
        <v>0</v>
      </c>
      <c r="J743" s="162"/>
      <c r="K743" s="162"/>
      <c r="L743" s="141"/>
      <c r="M743" s="141"/>
      <c r="N743" s="141"/>
      <c r="O743" s="141"/>
      <c r="P743" s="141"/>
      <c r="Q743" s="141"/>
      <c r="R743" s="141"/>
      <c r="S743" s="141"/>
      <c r="T743" s="141" t="s">
        <v>117</v>
      </c>
      <c r="U743" s="141">
        <v>2</v>
      </c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  <c r="AV743" s="141"/>
      <c r="AW743" s="141"/>
    </row>
    <row r="744" spans="1:49" outlineLevel="1">
      <c r="A744" s="168"/>
      <c r="B744" s="170"/>
      <c r="C744" s="179" t="s">
        <v>680</v>
      </c>
      <c r="D744" s="191"/>
      <c r="E744" s="184">
        <v>59</v>
      </c>
      <c r="F744" s="210"/>
      <c r="G744" s="142"/>
      <c r="H744" s="162">
        <v>0</v>
      </c>
      <c r="I744" s="210">
        <f t="shared" si="12"/>
        <v>0</v>
      </c>
      <c r="J744" s="162"/>
      <c r="K744" s="162"/>
      <c r="L744" s="141"/>
      <c r="M744" s="141"/>
      <c r="N744" s="141"/>
      <c r="O744" s="141"/>
      <c r="P744" s="141"/>
      <c r="Q744" s="141"/>
      <c r="R744" s="141"/>
      <c r="S744" s="141"/>
      <c r="T744" s="141" t="s">
        <v>117</v>
      </c>
      <c r="U744" s="141">
        <v>2</v>
      </c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  <c r="AV744" s="141"/>
      <c r="AW744" s="141"/>
    </row>
    <row r="745" spans="1:49" outlineLevel="1">
      <c r="A745" s="168"/>
      <c r="B745" s="170"/>
      <c r="C745" s="179" t="s">
        <v>681</v>
      </c>
      <c r="D745" s="191"/>
      <c r="E745" s="184">
        <v>10.3</v>
      </c>
      <c r="F745" s="210"/>
      <c r="G745" s="142"/>
      <c r="H745" s="162">
        <v>0</v>
      </c>
      <c r="I745" s="210">
        <f t="shared" si="12"/>
        <v>0</v>
      </c>
      <c r="J745" s="162"/>
      <c r="K745" s="162"/>
      <c r="L745" s="141"/>
      <c r="M745" s="141"/>
      <c r="N745" s="141"/>
      <c r="O745" s="141"/>
      <c r="P745" s="141"/>
      <c r="Q745" s="141"/>
      <c r="R745" s="141"/>
      <c r="S745" s="141"/>
      <c r="T745" s="141" t="s">
        <v>117</v>
      </c>
      <c r="U745" s="141">
        <v>2</v>
      </c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  <c r="AV745" s="141"/>
      <c r="AW745" s="141"/>
    </row>
    <row r="746" spans="1:49" outlineLevel="1">
      <c r="A746" s="168"/>
      <c r="B746" s="170"/>
      <c r="C746" s="178" t="s">
        <v>322</v>
      </c>
      <c r="D746" s="191"/>
      <c r="E746" s="184"/>
      <c r="F746" s="210"/>
      <c r="G746" s="142"/>
      <c r="H746" s="162">
        <v>0</v>
      </c>
      <c r="I746" s="210">
        <f t="shared" si="12"/>
        <v>0</v>
      </c>
      <c r="J746" s="162"/>
      <c r="K746" s="162"/>
      <c r="L746" s="141"/>
      <c r="M746" s="141"/>
      <c r="N746" s="141"/>
      <c r="O746" s="141"/>
      <c r="P746" s="141"/>
      <c r="Q746" s="141"/>
      <c r="R746" s="141"/>
      <c r="S746" s="141"/>
      <c r="T746" s="141" t="s">
        <v>117</v>
      </c>
      <c r="U746" s="141">
        <v>0</v>
      </c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  <c r="AV746" s="141"/>
      <c r="AW746" s="141"/>
    </row>
    <row r="747" spans="1:49" outlineLevel="1">
      <c r="A747" s="168"/>
      <c r="B747" s="170"/>
      <c r="C747" s="177" t="s">
        <v>741</v>
      </c>
      <c r="D747" s="190"/>
      <c r="E747" s="183">
        <v>495.06</v>
      </c>
      <c r="F747" s="210"/>
      <c r="G747" s="142"/>
      <c r="H747" s="162">
        <v>0</v>
      </c>
      <c r="I747" s="210">
        <f t="shared" si="12"/>
        <v>0</v>
      </c>
      <c r="J747" s="162"/>
      <c r="K747" s="162"/>
      <c r="L747" s="141"/>
      <c r="M747" s="141"/>
      <c r="N747" s="141"/>
      <c r="O747" s="141"/>
      <c r="P747" s="141"/>
      <c r="Q747" s="141"/>
      <c r="R747" s="141"/>
      <c r="S747" s="141"/>
      <c r="T747" s="141" t="s">
        <v>117</v>
      </c>
      <c r="U747" s="141">
        <v>0</v>
      </c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  <c r="AV747" s="141"/>
      <c r="AW747" s="141"/>
    </row>
    <row r="748" spans="1:49" outlineLevel="1">
      <c r="A748" s="168"/>
      <c r="B748" s="170"/>
      <c r="C748" s="177" t="s">
        <v>387</v>
      </c>
      <c r="D748" s="190"/>
      <c r="E748" s="183"/>
      <c r="F748" s="210"/>
      <c r="G748" s="142"/>
      <c r="H748" s="162">
        <v>0</v>
      </c>
      <c r="I748" s="210">
        <f t="shared" si="12"/>
        <v>0</v>
      </c>
      <c r="J748" s="162"/>
      <c r="K748" s="162"/>
      <c r="L748" s="141"/>
      <c r="M748" s="141"/>
      <c r="N748" s="141"/>
      <c r="O748" s="141"/>
      <c r="P748" s="141"/>
      <c r="Q748" s="141"/>
      <c r="R748" s="141"/>
      <c r="S748" s="141"/>
      <c r="T748" s="141" t="s">
        <v>117</v>
      </c>
      <c r="U748" s="141">
        <v>0</v>
      </c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  <c r="AV748" s="141"/>
      <c r="AW748" s="141"/>
    </row>
    <row r="749" spans="1:49" outlineLevel="1">
      <c r="A749" s="168"/>
      <c r="B749" s="170"/>
      <c r="C749" s="178" t="s">
        <v>317</v>
      </c>
      <c r="D749" s="191"/>
      <c r="E749" s="184"/>
      <c r="F749" s="210"/>
      <c r="G749" s="142"/>
      <c r="H749" s="162">
        <v>0</v>
      </c>
      <c r="I749" s="210">
        <f t="shared" si="12"/>
        <v>0</v>
      </c>
      <c r="J749" s="162"/>
      <c r="K749" s="162"/>
      <c r="L749" s="141"/>
      <c r="M749" s="141"/>
      <c r="N749" s="141"/>
      <c r="O749" s="141"/>
      <c r="P749" s="141"/>
      <c r="Q749" s="141"/>
      <c r="R749" s="141"/>
      <c r="S749" s="141"/>
      <c r="T749" s="141" t="s">
        <v>117</v>
      </c>
      <c r="U749" s="141">
        <v>2</v>
      </c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  <c r="AV749" s="141"/>
      <c r="AW749" s="141"/>
    </row>
    <row r="750" spans="1:49" outlineLevel="1">
      <c r="A750" s="168"/>
      <c r="B750" s="170"/>
      <c r="C750" s="179" t="s">
        <v>683</v>
      </c>
      <c r="D750" s="191"/>
      <c r="E750" s="184">
        <v>64.400000000000006</v>
      </c>
      <c r="F750" s="210"/>
      <c r="G750" s="142"/>
      <c r="H750" s="162">
        <v>0</v>
      </c>
      <c r="I750" s="210">
        <f t="shared" si="12"/>
        <v>0</v>
      </c>
      <c r="J750" s="162"/>
      <c r="K750" s="162"/>
      <c r="L750" s="141"/>
      <c r="M750" s="141"/>
      <c r="N750" s="141"/>
      <c r="O750" s="141"/>
      <c r="P750" s="141"/>
      <c r="Q750" s="141"/>
      <c r="R750" s="141"/>
      <c r="S750" s="141"/>
      <c r="T750" s="141" t="s">
        <v>117</v>
      </c>
      <c r="U750" s="141">
        <v>2</v>
      </c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  <c r="AV750" s="141"/>
      <c r="AW750" s="141"/>
    </row>
    <row r="751" spans="1:49" outlineLevel="1">
      <c r="A751" s="168"/>
      <c r="B751" s="170"/>
      <c r="C751" s="179" t="s">
        <v>684</v>
      </c>
      <c r="D751" s="191"/>
      <c r="E751" s="184">
        <v>328.8</v>
      </c>
      <c r="F751" s="210"/>
      <c r="G751" s="142"/>
      <c r="H751" s="162">
        <v>0</v>
      </c>
      <c r="I751" s="210">
        <f t="shared" si="12"/>
        <v>0</v>
      </c>
      <c r="J751" s="162"/>
      <c r="K751" s="162"/>
      <c r="L751" s="141"/>
      <c r="M751" s="141"/>
      <c r="N751" s="141"/>
      <c r="O751" s="141"/>
      <c r="P751" s="141"/>
      <c r="Q751" s="141"/>
      <c r="R751" s="141"/>
      <c r="S751" s="141"/>
      <c r="T751" s="141" t="s">
        <v>117</v>
      </c>
      <c r="U751" s="141">
        <v>2</v>
      </c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  <c r="AV751" s="141"/>
      <c r="AW751" s="141"/>
    </row>
    <row r="752" spans="1:49" outlineLevel="1">
      <c r="A752" s="168"/>
      <c r="B752" s="170"/>
      <c r="C752" s="179" t="s">
        <v>685</v>
      </c>
      <c r="D752" s="191"/>
      <c r="E752" s="184">
        <v>41.5</v>
      </c>
      <c r="F752" s="210"/>
      <c r="G752" s="142"/>
      <c r="H752" s="162">
        <v>0</v>
      </c>
      <c r="I752" s="210">
        <f t="shared" si="12"/>
        <v>0</v>
      </c>
      <c r="J752" s="162"/>
      <c r="K752" s="162"/>
      <c r="L752" s="141"/>
      <c r="M752" s="141"/>
      <c r="N752" s="141"/>
      <c r="O752" s="141"/>
      <c r="P752" s="141"/>
      <c r="Q752" s="141"/>
      <c r="R752" s="141"/>
      <c r="S752" s="141"/>
      <c r="T752" s="141" t="s">
        <v>117</v>
      </c>
      <c r="U752" s="141">
        <v>2</v>
      </c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  <c r="AV752" s="141"/>
      <c r="AW752" s="141"/>
    </row>
    <row r="753" spans="1:49" outlineLevel="1">
      <c r="A753" s="168"/>
      <c r="B753" s="170"/>
      <c r="C753" s="179" t="s">
        <v>742</v>
      </c>
      <c r="D753" s="191"/>
      <c r="E753" s="184">
        <v>232.3</v>
      </c>
      <c r="F753" s="210"/>
      <c r="G753" s="142"/>
      <c r="H753" s="162">
        <v>0</v>
      </c>
      <c r="I753" s="210">
        <f t="shared" si="12"/>
        <v>0</v>
      </c>
      <c r="J753" s="162"/>
      <c r="K753" s="162"/>
      <c r="L753" s="141"/>
      <c r="M753" s="141"/>
      <c r="N753" s="141"/>
      <c r="O753" s="141"/>
      <c r="P753" s="141"/>
      <c r="Q753" s="141"/>
      <c r="R753" s="141"/>
      <c r="S753" s="141"/>
      <c r="T753" s="141" t="s">
        <v>117</v>
      </c>
      <c r="U753" s="141">
        <v>2</v>
      </c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  <c r="AV753" s="141"/>
      <c r="AW753" s="141"/>
    </row>
    <row r="754" spans="1:49" outlineLevel="1">
      <c r="A754" s="168"/>
      <c r="B754" s="170"/>
      <c r="C754" s="179" t="s">
        <v>743</v>
      </c>
      <c r="D754" s="191"/>
      <c r="E754" s="184">
        <v>11.1</v>
      </c>
      <c r="F754" s="210"/>
      <c r="G754" s="142"/>
      <c r="H754" s="162">
        <v>0</v>
      </c>
      <c r="I754" s="210">
        <f t="shared" si="12"/>
        <v>0</v>
      </c>
      <c r="J754" s="162"/>
      <c r="K754" s="162"/>
      <c r="L754" s="141"/>
      <c r="M754" s="141"/>
      <c r="N754" s="141"/>
      <c r="O754" s="141"/>
      <c r="P754" s="141"/>
      <c r="Q754" s="141"/>
      <c r="R754" s="141"/>
      <c r="S754" s="141"/>
      <c r="T754" s="141" t="s">
        <v>117</v>
      </c>
      <c r="U754" s="141">
        <v>2</v>
      </c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  <c r="AV754" s="141"/>
      <c r="AW754" s="141"/>
    </row>
    <row r="755" spans="1:49" outlineLevel="1">
      <c r="A755" s="168"/>
      <c r="B755" s="170"/>
      <c r="C755" s="178" t="s">
        <v>322</v>
      </c>
      <c r="D755" s="191"/>
      <c r="E755" s="184"/>
      <c r="F755" s="210"/>
      <c r="G755" s="142"/>
      <c r="H755" s="162">
        <v>0</v>
      </c>
      <c r="I755" s="210">
        <f t="shared" si="12"/>
        <v>0</v>
      </c>
      <c r="J755" s="162"/>
      <c r="K755" s="162"/>
      <c r="L755" s="141"/>
      <c r="M755" s="141"/>
      <c r="N755" s="141"/>
      <c r="O755" s="141"/>
      <c r="P755" s="141"/>
      <c r="Q755" s="141"/>
      <c r="R755" s="141"/>
      <c r="S755" s="141"/>
      <c r="T755" s="141" t="s">
        <v>117</v>
      </c>
      <c r="U755" s="141">
        <v>0</v>
      </c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  <c r="AV755" s="141"/>
      <c r="AW755" s="141"/>
    </row>
    <row r="756" spans="1:49" outlineLevel="1">
      <c r="A756" s="168"/>
      <c r="B756" s="170"/>
      <c r="C756" s="177" t="s">
        <v>744</v>
      </c>
      <c r="D756" s="190"/>
      <c r="E756" s="183">
        <v>135.62</v>
      </c>
      <c r="F756" s="210"/>
      <c r="G756" s="142"/>
      <c r="H756" s="162">
        <v>0</v>
      </c>
      <c r="I756" s="210">
        <f t="shared" si="12"/>
        <v>0</v>
      </c>
      <c r="J756" s="162"/>
      <c r="K756" s="162"/>
      <c r="L756" s="141"/>
      <c r="M756" s="141"/>
      <c r="N756" s="141"/>
      <c r="O756" s="141"/>
      <c r="P756" s="141"/>
      <c r="Q756" s="141"/>
      <c r="R756" s="141"/>
      <c r="S756" s="141"/>
      <c r="T756" s="141" t="s">
        <v>117</v>
      </c>
      <c r="U756" s="141">
        <v>0</v>
      </c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  <c r="AV756" s="141"/>
      <c r="AW756" s="141"/>
    </row>
    <row r="757" spans="1:49" outlineLevel="1">
      <c r="A757" s="168"/>
      <c r="B757" s="170"/>
      <c r="C757" s="177" t="s">
        <v>745</v>
      </c>
      <c r="D757" s="190"/>
      <c r="E757" s="183"/>
      <c r="F757" s="210"/>
      <c r="G757" s="142"/>
      <c r="H757" s="162">
        <v>0</v>
      </c>
      <c r="I757" s="210">
        <f t="shared" si="12"/>
        <v>0</v>
      </c>
      <c r="J757" s="162"/>
      <c r="K757" s="162"/>
      <c r="L757" s="141"/>
      <c r="M757" s="141"/>
      <c r="N757" s="141"/>
      <c r="O757" s="141"/>
      <c r="P757" s="141"/>
      <c r="Q757" s="141"/>
      <c r="R757" s="141"/>
      <c r="S757" s="141"/>
      <c r="T757" s="141" t="s">
        <v>117</v>
      </c>
      <c r="U757" s="141">
        <v>0</v>
      </c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  <c r="AV757" s="141"/>
      <c r="AW757" s="141"/>
    </row>
    <row r="758" spans="1:49" outlineLevel="1">
      <c r="A758" s="168"/>
      <c r="B758" s="170"/>
      <c r="C758" s="177" t="s">
        <v>746</v>
      </c>
      <c r="D758" s="190"/>
      <c r="E758" s="183">
        <v>69.12</v>
      </c>
      <c r="F758" s="210"/>
      <c r="G758" s="142"/>
      <c r="H758" s="162">
        <v>0</v>
      </c>
      <c r="I758" s="210">
        <f t="shared" si="12"/>
        <v>0</v>
      </c>
      <c r="J758" s="162"/>
      <c r="K758" s="162"/>
      <c r="L758" s="141"/>
      <c r="M758" s="141"/>
      <c r="N758" s="141"/>
      <c r="O758" s="141"/>
      <c r="P758" s="141"/>
      <c r="Q758" s="141"/>
      <c r="R758" s="141"/>
      <c r="S758" s="141"/>
      <c r="T758" s="141" t="s">
        <v>117</v>
      </c>
      <c r="U758" s="141">
        <v>0</v>
      </c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</row>
    <row r="759" spans="1:49" outlineLevel="1">
      <c r="A759" s="168"/>
      <c r="B759" s="170"/>
      <c r="C759" s="177" t="s">
        <v>747</v>
      </c>
      <c r="D759" s="190"/>
      <c r="E759" s="183">
        <v>151.19999999999999</v>
      </c>
      <c r="F759" s="210"/>
      <c r="G759" s="142"/>
      <c r="H759" s="162">
        <v>0</v>
      </c>
      <c r="I759" s="210">
        <f t="shared" si="12"/>
        <v>0</v>
      </c>
      <c r="J759" s="162"/>
      <c r="K759" s="162"/>
      <c r="L759" s="141"/>
      <c r="M759" s="141"/>
      <c r="N759" s="141"/>
      <c r="O759" s="141"/>
      <c r="P759" s="141"/>
      <c r="Q759" s="141"/>
      <c r="R759" s="141"/>
      <c r="S759" s="141"/>
      <c r="T759" s="141" t="s">
        <v>117</v>
      </c>
      <c r="U759" s="141">
        <v>0</v>
      </c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  <c r="AV759" s="141"/>
      <c r="AW759" s="141"/>
    </row>
    <row r="760" spans="1:49" outlineLevel="1">
      <c r="A760" s="168"/>
      <c r="B760" s="170"/>
      <c r="C760" s="177" t="s">
        <v>748</v>
      </c>
      <c r="D760" s="190"/>
      <c r="E760" s="183">
        <v>2340.8000000000002</v>
      </c>
      <c r="F760" s="210"/>
      <c r="G760" s="142"/>
      <c r="H760" s="162">
        <v>0</v>
      </c>
      <c r="I760" s="210">
        <f t="shared" si="12"/>
        <v>0</v>
      </c>
      <c r="J760" s="162"/>
      <c r="K760" s="162"/>
      <c r="L760" s="141"/>
      <c r="M760" s="141"/>
      <c r="N760" s="141"/>
      <c r="O760" s="141"/>
      <c r="P760" s="141"/>
      <c r="Q760" s="141"/>
      <c r="R760" s="141"/>
      <c r="S760" s="141"/>
      <c r="T760" s="141" t="s">
        <v>117</v>
      </c>
      <c r="U760" s="141">
        <v>0</v>
      </c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  <c r="AV760" s="141"/>
      <c r="AW760" s="141"/>
    </row>
    <row r="761" spans="1:49" outlineLevel="1">
      <c r="A761" s="168"/>
      <c r="B761" s="170"/>
      <c r="C761" s="177" t="s">
        <v>209</v>
      </c>
      <c r="D761" s="190"/>
      <c r="E761" s="183"/>
      <c r="F761" s="210"/>
      <c r="G761" s="142"/>
      <c r="H761" s="162">
        <v>0</v>
      </c>
      <c r="I761" s="210">
        <f t="shared" si="12"/>
        <v>0</v>
      </c>
      <c r="J761" s="162"/>
      <c r="K761" s="162"/>
      <c r="L761" s="141"/>
      <c r="M761" s="141"/>
      <c r="N761" s="141"/>
      <c r="O761" s="141"/>
      <c r="P761" s="141"/>
      <c r="Q761" s="141"/>
      <c r="R761" s="141"/>
      <c r="S761" s="141"/>
      <c r="T761" s="141" t="s">
        <v>117</v>
      </c>
      <c r="U761" s="141">
        <v>0</v>
      </c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  <c r="AV761" s="141"/>
      <c r="AW761" s="141"/>
    </row>
    <row r="762" spans="1:49" outlineLevel="1">
      <c r="A762" s="168"/>
      <c r="B762" s="170"/>
      <c r="C762" s="177" t="s">
        <v>749</v>
      </c>
      <c r="D762" s="190"/>
      <c r="E762" s="183">
        <v>5464.4</v>
      </c>
      <c r="F762" s="210"/>
      <c r="G762" s="142"/>
      <c r="H762" s="162">
        <v>0</v>
      </c>
      <c r="I762" s="210">
        <f t="shared" si="12"/>
        <v>0</v>
      </c>
      <c r="J762" s="162"/>
      <c r="K762" s="162"/>
      <c r="L762" s="141"/>
      <c r="M762" s="141"/>
      <c r="N762" s="141"/>
      <c r="O762" s="141"/>
      <c r="P762" s="141"/>
      <c r="Q762" s="141"/>
      <c r="R762" s="141"/>
      <c r="S762" s="141"/>
      <c r="T762" s="141" t="s">
        <v>117</v>
      </c>
      <c r="U762" s="141">
        <v>0</v>
      </c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</row>
    <row r="763" spans="1:49">
      <c r="A763" s="169" t="s">
        <v>110</v>
      </c>
      <c r="B763" s="171" t="s">
        <v>86</v>
      </c>
      <c r="C763" s="176" t="s">
        <v>87</v>
      </c>
      <c r="D763" s="189"/>
      <c r="E763" s="154"/>
      <c r="F763" s="211"/>
      <c r="G763" s="143">
        <f>SUMIF(T764:T769,"&lt;&gt;NOR",G764:G769)</f>
        <v>0</v>
      </c>
      <c r="H763" s="163"/>
      <c r="I763" s="211">
        <f t="shared" si="12"/>
        <v>0</v>
      </c>
      <c r="J763" s="163"/>
      <c r="K763" s="163"/>
      <c r="L763" s="141"/>
      <c r="T763" t="s">
        <v>111</v>
      </c>
    </row>
    <row r="764" spans="1:49" outlineLevel="1">
      <c r="A764" s="168">
        <v>227</v>
      </c>
      <c r="B764" s="170" t="s">
        <v>750</v>
      </c>
      <c r="C764" s="175" t="s">
        <v>751</v>
      </c>
      <c r="D764" s="188" t="s">
        <v>114</v>
      </c>
      <c r="E764" s="153">
        <v>119</v>
      </c>
      <c r="F764" s="210"/>
      <c r="G764" s="142">
        <f>ROUND(E764*F764,2)</f>
        <v>0</v>
      </c>
      <c r="H764" s="162" t="s">
        <v>772</v>
      </c>
      <c r="I764" s="210">
        <f t="shared" si="12"/>
        <v>0</v>
      </c>
      <c r="J764" s="162"/>
      <c r="K764" s="162"/>
      <c r="L764" s="141"/>
      <c r="M764" s="141"/>
      <c r="N764" s="141"/>
      <c r="O764" s="141"/>
      <c r="P764" s="141"/>
      <c r="Q764" s="141"/>
      <c r="R764" s="141"/>
      <c r="S764" s="141"/>
      <c r="T764" s="141" t="s">
        <v>115</v>
      </c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</row>
    <row r="765" spans="1:49" outlineLevel="1">
      <c r="A765" s="168"/>
      <c r="B765" s="170"/>
      <c r="C765" s="177" t="s">
        <v>752</v>
      </c>
      <c r="D765" s="190"/>
      <c r="E765" s="183">
        <v>75</v>
      </c>
      <c r="F765" s="210"/>
      <c r="G765" s="142"/>
      <c r="H765" s="162">
        <v>0</v>
      </c>
      <c r="I765" s="210">
        <f t="shared" si="12"/>
        <v>0</v>
      </c>
      <c r="J765" s="162"/>
      <c r="K765" s="162"/>
      <c r="L765" s="141"/>
      <c r="M765" s="141"/>
      <c r="N765" s="141"/>
      <c r="O765" s="141"/>
      <c r="P765" s="141"/>
      <c r="Q765" s="141"/>
      <c r="R765" s="141"/>
      <c r="S765" s="141"/>
      <c r="T765" s="141" t="s">
        <v>117</v>
      </c>
      <c r="U765" s="141">
        <v>0</v>
      </c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  <c r="AV765" s="141"/>
      <c r="AW765" s="141"/>
    </row>
    <row r="766" spans="1:49" outlineLevel="1">
      <c r="A766" s="168"/>
      <c r="B766" s="170"/>
      <c r="C766" s="177" t="s">
        <v>753</v>
      </c>
      <c r="D766" s="190"/>
      <c r="E766" s="183">
        <v>44</v>
      </c>
      <c r="F766" s="210"/>
      <c r="G766" s="142"/>
      <c r="H766" s="162">
        <v>0</v>
      </c>
      <c r="I766" s="210">
        <f t="shared" si="12"/>
        <v>0</v>
      </c>
      <c r="J766" s="162"/>
      <c r="K766" s="162"/>
      <c r="L766" s="141"/>
      <c r="M766" s="141"/>
      <c r="N766" s="141"/>
      <c r="O766" s="141"/>
      <c r="P766" s="141"/>
      <c r="Q766" s="141"/>
      <c r="R766" s="141"/>
      <c r="S766" s="141"/>
      <c r="T766" s="141" t="s">
        <v>117</v>
      </c>
      <c r="U766" s="141">
        <v>0</v>
      </c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  <c r="AV766" s="141"/>
      <c r="AW766" s="141"/>
    </row>
    <row r="767" spans="1:49" outlineLevel="1">
      <c r="A767" s="168">
        <v>228</v>
      </c>
      <c r="B767" s="170" t="s">
        <v>754</v>
      </c>
      <c r="C767" s="175" t="s">
        <v>755</v>
      </c>
      <c r="D767" s="188" t="s">
        <v>114</v>
      </c>
      <c r="E767" s="153">
        <v>119</v>
      </c>
      <c r="F767" s="210"/>
      <c r="G767" s="142">
        <f>ROUND(E767*F767,2)</f>
        <v>0</v>
      </c>
      <c r="H767" s="162" t="s">
        <v>772</v>
      </c>
      <c r="I767" s="210">
        <f t="shared" si="12"/>
        <v>0</v>
      </c>
      <c r="J767" s="162"/>
      <c r="K767" s="162"/>
      <c r="L767" s="141"/>
      <c r="M767" s="141"/>
      <c r="N767" s="141"/>
      <c r="O767" s="141"/>
      <c r="P767" s="141"/>
      <c r="Q767" s="141"/>
      <c r="R767" s="141"/>
      <c r="S767" s="141"/>
      <c r="T767" s="141" t="s">
        <v>115</v>
      </c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  <c r="AV767" s="141"/>
      <c r="AW767" s="141"/>
    </row>
    <row r="768" spans="1:49" outlineLevel="1">
      <c r="A768" s="168"/>
      <c r="B768" s="170"/>
      <c r="C768" s="177" t="s">
        <v>752</v>
      </c>
      <c r="D768" s="190"/>
      <c r="E768" s="183">
        <v>75</v>
      </c>
      <c r="F768" s="210"/>
      <c r="G768" s="142"/>
      <c r="H768" s="162">
        <v>0</v>
      </c>
      <c r="I768" s="210">
        <f t="shared" si="12"/>
        <v>0</v>
      </c>
      <c r="J768" s="162"/>
      <c r="K768" s="162"/>
      <c r="L768" s="141"/>
      <c r="M768" s="141"/>
      <c r="N768" s="141"/>
      <c r="O768" s="141"/>
      <c r="P768" s="141"/>
      <c r="Q768" s="141"/>
      <c r="R768" s="141"/>
      <c r="S768" s="141"/>
      <c r="T768" s="141" t="s">
        <v>117</v>
      </c>
      <c r="U768" s="141">
        <v>0</v>
      </c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  <c r="AV768" s="141"/>
      <c r="AW768" s="141"/>
    </row>
    <row r="769" spans="1:49" outlineLevel="1">
      <c r="A769" s="168"/>
      <c r="B769" s="170"/>
      <c r="C769" s="177" t="s">
        <v>753</v>
      </c>
      <c r="D769" s="190"/>
      <c r="E769" s="183">
        <v>44</v>
      </c>
      <c r="F769" s="210"/>
      <c r="G769" s="142"/>
      <c r="H769" s="162">
        <v>0</v>
      </c>
      <c r="I769" s="210">
        <f t="shared" si="12"/>
        <v>0</v>
      </c>
      <c r="J769" s="162"/>
      <c r="K769" s="162"/>
      <c r="L769" s="141"/>
      <c r="M769" s="141"/>
      <c r="N769" s="141"/>
      <c r="O769" s="141"/>
      <c r="P769" s="141"/>
      <c r="Q769" s="141"/>
      <c r="R769" s="141"/>
      <c r="S769" s="141"/>
      <c r="T769" s="141" t="s">
        <v>117</v>
      </c>
      <c r="U769" s="141">
        <v>0</v>
      </c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  <c r="AV769" s="141"/>
      <c r="AW769" s="141"/>
    </row>
    <row r="770" spans="1:49">
      <c r="A770" s="169" t="s">
        <v>110</v>
      </c>
      <c r="B770" s="171" t="s">
        <v>88</v>
      </c>
      <c r="C770" s="176" t="s">
        <v>89</v>
      </c>
      <c r="D770" s="189"/>
      <c r="E770" s="154"/>
      <c r="F770" s="211"/>
      <c r="G770" s="143">
        <f>SUM(G771:G896)</f>
        <v>0</v>
      </c>
      <c r="H770" s="163"/>
      <c r="I770" s="211">
        <f t="shared" si="12"/>
        <v>0</v>
      </c>
      <c r="J770" s="163"/>
      <c r="K770" s="163"/>
      <c r="L770" s="141"/>
      <c r="T770" t="s">
        <v>111</v>
      </c>
    </row>
    <row r="771" spans="1:49" outlineLevel="1">
      <c r="A771" s="168"/>
      <c r="B771" s="170"/>
      <c r="C771" s="175" t="s">
        <v>1104</v>
      </c>
      <c r="D771" s="188"/>
      <c r="E771" s="153"/>
      <c r="F771" s="210"/>
      <c r="G771" s="142"/>
      <c r="H771" s="162"/>
      <c r="I771" s="210"/>
      <c r="J771" s="162"/>
      <c r="K771" s="162"/>
      <c r="L771" s="141"/>
      <c r="M771" s="141"/>
      <c r="N771" s="141"/>
      <c r="O771" s="141"/>
      <c r="P771" s="141"/>
      <c r="Q771" s="141"/>
      <c r="R771" s="141"/>
      <c r="S771" s="141"/>
      <c r="T771" s="141" t="s">
        <v>115</v>
      </c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  <c r="AV771" s="141"/>
      <c r="AW771" s="141"/>
    </row>
    <row r="772" spans="1:49" ht="33.75" outlineLevel="1">
      <c r="A772" s="168"/>
      <c r="B772" s="170"/>
      <c r="C772" s="175" t="s">
        <v>1105</v>
      </c>
      <c r="D772" s="190"/>
      <c r="E772" s="183"/>
      <c r="F772" s="210"/>
      <c r="G772" s="142"/>
      <c r="H772" s="162"/>
      <c r="I772" s="210"/>
      <c r="J772" s="162"/>
      <c r="K772" s="162"/>
      <c r="L772" s="141"/>
      <c r="M772" s="141"/>
      <c r="N772" s="141"/>
      <c r="O772" s="141"/>
      <c r="P772" s="141"/>
      <c r="Q772" s="141"/>
      <c r="R772" s="141"/>
      <c r="S772" s="141"/>
      <c r="T772" s="141" t="s">
        <v>117</v>
      </c>
      <c r="U772" s="141">
        <v>0</v>
      </c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  <c r="AV772" s="141"/>
      <c r="AW772" s="141"/>
    </row>
    <row r="773" spans="1:49" ht="22.5" outlineLevel="1">
      <c r="A773" s="168"/>
      <c r="B773" s="170"/>
      <c r="C773" s="175" t="s">
        <v>1106</v>
      </c>
      <c r="D773" s="188"/>
      <c r="E773" s="153"/>
      <c r="F773" s="210"/>
      <c r="G773" s="142"/>
      <c r="H773" s="162"/>
      <c r="I773" s="210"/>
      <c r="J773" s="162"/>
      <c r="K773" s="162"/>
      <c r="L773" s="141"/>
      <c r="M773" s="141"/>
      <c r="N773" s="141"/>
      <c r="O773" s="141"/>
      <c r="P773" s="141"/>
      <c r="Q773" s="141"/>
      <c r="R773" s="141"/>
      <c r="S773" s="141"/>
      <c r="T773" s="141" t="s">
        <v>115</v>
      </c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  <c r="AV773" s="141"/>
      <c r="AW773" s="141"/>
    </row>
    <row r="774" spans="1:49" ht="33.75" outlineLevel="1">
      <c r="A774" s="168"/>
      <c r="B774" s="170"/>
      <c r="C774" s="175" t="s">
        <v>1107</v>
      </c>
      <c r="D774" s="188"/>
      <c r="E774" s="210"/>
      <c r="F774" s="210"/>
      <c r="G774" s="210"/>
      <c r="H774" s="162"/>
      <c r="I774" s="210"/>
      <c r="J774" s="162"/>
      <c r="K774" s="162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  <c r="AV774" s="141"/>
      <c r="AW774" s="141"/>
    </row>
    <row r="775" spans="1:49" ht="45" outlineLevel="1">
      <c r="A775" s="170"/>
      <c r="B775" s="170"/>
      <c r="C775" s="175" t="s">
        <v>1108</v>
      </c>
      <c r="D775" s="188"/>
      <c r="E775" s="210"/>
      <c r="F775" s="210"/>
      <c r="G775" s="210"/>
      <c r="H775" s="162"/>
      <c r="I775" s="210"/>
      <c r="J775" s="162"/>
      <c r="K775" s="162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  <c r="AV775" s="141"/>
      <c r="AW775" s="141"/>
    </row>
    <row r="776" spans="1:49" outlineLevel="1">
      <c r="A776" s="170"/>
      <c r="B776" s="170" t="s">
        <v>209</v>
      </c>
      <c r="C776" s="175" t="s">
        <v>773</v>
      </c>
      <c r="D776" s="188" t="s">
        <v>209</v>
      </c>
      <c r="E776" s="210"/>
      <c r="F776" s="210"/>
      <c r="G776" s="210"/>
      <c r="H776" s="162"/>
      <c r="I776" s="210"/>
      <c r="J776" s="162"/>
      <c r="K776" s="162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  <c r="AV776" s="141"/>
      <c r="AW776" s="141"/>
    </row>
    <row r="777" spans="1:49" outlineLevel="1">
      <c r="A777" s="170">
        <v>228</v>
      </c>
      <c r="B777" s="170" t="s">
        <v>774</v>
      </c>
      <c r="C777" s="175" t="s">
        <v>1109</v>
      </c>
      <c r="D777" s="188" t="s">
        <v>120</v>
      </c>
      <c r="E777" s="210">
        <v>2</v>
      </c>
      <c r="F777" s="210"/>
      <c r="G777" s="210">
        <f>F777*E777</f>
        <v>0</v>
      </c>
      <c r="H777" s="249" t="s">
        <v>770</v>
      </c>
      <c r="I777" s="210">
        <f>G777</f>
        <v>0</v>
      </c>
      <c r="J777" s="162"/>
      <c r="K777" s="162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  <c r="AV777" s="141"/>
      <c r="AW777" s="141"/>
    </row>
    <row r="778" spans="1:49" outlineLevel="1">
      <c r="A778" s="170"/>
      <c r="B778" s="170" t="s">
        <v>209</v>
      </c>
      <c r="C778" s="175" t="s">
        <v>775</v>
      </c>
      <c r="D778" s="188" t="s">
        <v>209</v>
      </c>
      <c r="E778" s="210"/>
      <c r="F778" s="210"/>
      <c r="G778" s="210">
        <f t="shared" ref="G778:G841" si="13">F778*E778</f>
        <v>0</v>
      </c>
      <c r="H778" s="249">
        <v>0</v>
      </c>
      <c r="I778" s="210">
        <f t="shared" ref="I778:I841" si="14">G778</f>
        <v>0</v>
      </c>
      <c r="J778" s="162"/>
      <c r="K778" s="162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</row>
    <row r="779" spans="1:49" outlineLevel="1">
      <c r="A779" s="170"/>
      <c r="B779" s="170" t="s">
        <v>209</v>
      </c>
      <c r="C779" s="175" t="s">
        <v>89</v>
      </c>
      <c r="D779" s="188" t="s">
        <v>209</v>
      </c>
      <c r="E779" s="210"/>
      <c r="F779" s="210"/>
      <c r="G779" s="210">
        <f t="shared" si="13"/>
        <v>0</v>
      </c>
      <c r="H779" s="249">
        <v>0</v>
      </c>
      <c r="I779" s="210">
        <f t="shared" si="14"/>
        <v>0</v>
      </c>
      <c r="J779" s="162"/>
      <c r="K779" s="162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  <c r="AV779" s="141"/>
      <c r="AW779" s="141"/>
    </row>
    <row r="780" spans="1:49" outlineLevel="1">
      <c r="A780" s="170"/>
      <c r="B780" s="170" t="s">
        <v>209</v>
      </c>
      <c r="C780" s="175" t="s">
        <v>776</v>
      </c>
      <c r="D780" s="188" t="s">
        <v>209</v>
      </c>
      <c r="E780" s="210"/>
      <c r="F780" s="210"/>
      <c r="G780" s="210">
        <f t="shared" si="13"/>
        <v>0</v>
      </c>
      <c r="H780" s="249">
        <v>0</v>
      </c>
      <c r="I780" s="210">
        <f t="shared" si="14"/>
        <v>0</v>
      </c>
      <c r="J780" s="162"/>
      <c r="K780" s="162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  <c r="AV780" s="141"/>
      <c r="AW780" s="141"/>
    </row>
    <row r="781" spans="1:49" outlineLevel="1">
      <c r="A781" s="170">
        <v>229</v>
      </c>
      <c r="B781" s="170" t="s">
        <v>777</v>
      </c>
      <c r="C781" s="175" t="s">
        <v>778</v>
      </c>
      <c r="D781" s="188" t="s">
        <v>120</v>
      </c>
      <c r="E781" s="210">
        <v>1</v>
      </c>
      <c r="F781" s="210"/>
      <c r="G781" s="210">
        <f t="shared" si="13"/>
        <v>0</v>
      </c>
      <c r="H781" s="249" t="s">
        <v>770</v>
      </c>
      <c r="I781" s="210">
        <f t="shared" si="14"/>
        <v>0</v>
      </c>
      <c r="J781" s="162"/>
      <c r="K781" s="162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  <c r="AV781" s="141"/>
      <c r="AW781" s="141"/>
    </row>
    <row r="782" spans="1:49" outlineLevel="1">
      <c r="A782" s="170">
        <v>230</v>
      </c>
      <c r="B782" s="170" t="s">
        <v>48</v>
      </c>
      <c r="C782" s="175" t="s">
        <v>779</v>
      </c>
      <c r="D782" s="188" t="s">
        <v>120</v>
      </c>
      <c r="E782" s="210">
        <v>1</v>
      </c>
      <c r="F782" s="210"/>
      <c r="G782" s="210">
        <f t="shared" si="13"/>
        <v>0</v>
      </c>
      <c r="H782" s="249" t="s">
        <v>770</v>
      </c>
      <c r="I782" s="210">
        <f t="shared" si="14"/>
        <v>0</v>
      </c>
      <c r="J782" s="162"/>
      <c r="K782" s="162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  <c r="AV782" s="141"/>
      <c r="AW782" s="141"/>
    </row>
    <row r="783" spans="1:49" outlineLevel="1">
      <c r="A783" s="170">
        <v>231</v>
      </c>
      <c r="B783" s="170" t="s">
        <v>52</v>
      </c>
      <c r="C783" s="175" t="s">
        <v>780</v>
      </c>
      <c r="D783" s="188" t="s">
        <v>1131</v>
      </c>
      <c r="E783" s="210">
        <v>1</v>
      </c>
      <c r="F783" s="210"/>
      <c r="G783" s="210">
        <f t="shared" si="13"/>
        <v>0</v>
      </c>
      <c r="H783" s="249" t="s">
        <v>770</v>
      </c>
      <c r="I783" s="210">
        <f t="shared" si="14"/>
        <v>0</v>
      </c>
      <c r="J783" s="162"/>
      <c r="K783" s="162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  <c r="AV783" s="141"/>
      <c r="AW783" s="141"/>
    </row>
    <row r="784" spans="1:49" outlineLevel="1">
      <c r="A784" s="170">
        <v>232</v>
      </c>
      <c r="B784" s="170" t="s">
        <v>782</v>
      </c>
      <c r="C784" s="175" t="s">
        <v>783</v>
      </c>
      <c r="D784" s="188" t="s">
        <v>120</v>
      </c>
      <c r="E784" s="210">
        <v>60</v>
      </c>
      <c r="F784" s="210"/>
      <c r="G784" s="210">
        <f t="shared" si="13"/>
        <v>0</v>
      </c>
      <c r="H784" s="249" t="s">
        <v>770</v>
      </c>
      <c r="I784" s="210">
        <f t="shared" si="14"/>
        <v>0</v>
      </c>
      <c r="J784" s="162"/>
      <c r="K784" s="162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  <c r="AV784" s="141"/>
      <c r="AW784" s="141"/>
    </row>
    <row r="785" spans="1:49" outlineLevel="1">
      <c r="A785" s="170"/>
      <c r="B785" s="170" t="s">
        <v>209</v>
      </c>
      <c r="C785" s="175" t="s">
        <v>784</v>
      </c>
      <c r="D785" s="188" t="s">
        <v>209</v>
      </c>
      <c r="E785" s="210"/>
      <c r="F785" s="210"/>
      <c r="G785" s="210">
        <f t="shared" si="13"/>
        <v>0</v>
      </c>
      <c r="H785" s="249">
        <v>0</v>
      </c>
      <c r="I785" s="210">
        <f t="shared" si="14"/>
        <v>0</v>
      </c>
      <c r="J785" s="162"/>
      <c r="K785" s="162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41"/>
      <c r="AC785" s="141"/>
      <c r="AD785" s="141"/>
      <c r="AE785" s="141"/>
      <c r="AF785" s="141"/>
      <c r="AG785" s="141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  <c r="AV785" s="141"/>
      <c r="AW785" s="141"/>
    </row>
    <row r="786" spans="1:49" outlineLevel="1">
      <c r="A786" s="170">
        <v>233</v>
      </c>
      <c r="B786" s="170" t="s">
        <v>785</v>
      </c>
      <c r="C786" s="175" t="s">
        <v>786</v>
      </c>
      <c r="D786" s="188" t="s">
        <v>120</v>
      </c>
      <c r="E786" s="210">
        <v>1</v>
      </c>
      <c r="F786" s="210"/>
      <c r="G786" s="210">
        <f t="shared" si="13"/>
        <v>0</v>
      </c>
      <c r="H786" s="249" t="s">
        <v>770</v>
      </c>
      <c r="I786" s="210">
        <f t="shared" si="14"/>
        <v>0</v>
      </c>
      <c r="J786" s="162"/>
      <c r="K786" s="162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  <c r="AV786" s="141"/>
      <c r="AW786" s="141"/>
    </row>
    <row r="787" spans="1:49" outlineLevel="1">
      <c r="A787" s="170">
        <v>234</v>
      </c>
      <c r="B787" s="170" t="s">
        <v>787</v>
      </c>
      <c r="C787" s="175" t="s">
        <v>779</v>
      </c>
      <c r="D787" s="188" t="s">
        <v>120</v>
      </c>
      <c r="E787" s="210">
        <v>1</v>
      </c>
      <c r="F787" s="210"/>
      <c r="G787" s="210">
        <f t="shared" si="13"/>
        <v>0</v>
      </c>
      <c r="H787" s="249" t="s">
        <v>770</v>
      </c>
      <c r="I787" s="210">
        <f t="shared" si="14"/>
        <v>0</v>
      </c>
      <c r="J787" s="162"/>
      <c r="K787" s="162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  <c r="AV787" s="141"/>
      <c r="AW787" s="141"/>
    </row>
    <row r="788" spans="1:49" outlineLevel="1">
      <c r="A788" s="170">
        <v>235</v>
      </c>
      <c r="B788" s="170" t="s">
        <v>788</v>
      </c>
      <c r="C788" s="175" t="s">
        <v>780</v>
      </c>
      <c r="D788" s="188" t="s">
        <v>1131</v>
      </c>
      <c r="E788" s="210">
        <v>1</v>
      </c>
      <c r="F788" s="210"/>
      <c r="G788" s="210">
        <f t="shared" si="13"/>
        <v>0</v>
      </c>
      <c r="H788" s="249" t="s">
        <v>770</v>
      </c>
      <c r="I788" s="210">
        <f t="shared" si="14"/>
        <v>0</v>
      </c>
      <c r="J788" s="162"/>
      <c r="K788" s="162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  <c r="AV788" s="141"/>
      <c r="AW788" s="141"/>
    </row>
    <row r="789" spans="1:49" outlineLevel="1">
      <c r="A789" s="170">
        <v>236</v>
      </c>
      <c r="B789" s="170" t="s">
        <v>789</v>
      </c>
      <c r="C789" s="175" t="s">
        <v>783</v>
      </c>
      <c r="D789" s="188" t="s">
        <v>120</v>
      </c>
      <c r="E789" s="210">
        <v>57</v>
      </c>
      <c r="F789" s="210"/>
      <c r="G789" s="210">
        <f t="shared" si="13"/>
        <v>0</v>
      </c>
      <c r="H789" s="249" t="s">
        <v>770</v>
      </c>
      <c r="I789" s="210">
        <f t="shared" si="14"/>
        <v>0</v>
      </c>
      <c r="J789" s="162"/>
      <c r="K789" s="162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  <c r="AV789" s="141"/>
      <c r="AW789" s="141"/>
    </row>
    <row r="790" spans="1:49" outlineLevel="1">
      <c r="A790" s="170"/>
      <c r="B790" s="170" t="s">
        <v>209</v>
      </c>
      <c r="C790" s="175" t="s">
        <v>790</v>
      </c>
      <c r="D790" s="188" t="s">
        <v>209</v>
      </c>
      <c r="E790" s="210"/>
      <c r="F790" s="210"/>
      <c r="G790" s="210">
        <f t="shared" si="13"/>
        <v>0</v>
      </c>
      <c r="H790" s="249">
        <v>0</v>
      </c>
      <c r="I790" s="210">
        <f t="shared" si="14"/>
        <v>0</v>
      </c>
      <c r="J790" s="162"/>
      <c r="K790" s="162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  <c r="AV790" s="141"/>
      <c r="AW790" s="141"/>
    </row>
    <row r="791" spans="1:49" outlineLevel="1">
      <c r="A791" s="170">
        <v>237</v>
      </c>
      <c r="B791" s="170" t="s">
        <v>791</v>
      </c>
      <c r="C791" s="175" t="s">
        <v>778</v>
      </c>
      <c r="D791" s="188" t="s">
        <v>120</v>
      </c>
      <c r="E791" s="210">
        <v>1</v>
      </c>
      <c r="F791" s="210"/>
      <c r="G791" s="210">
        <f t="shared" si="13"/>
        <v>0</v>
      </c>
      <c r="H791" s="249" t="s">
        <v>770</v>
      </c>
      <c r="I791" s="210">
        <f t="shared" si="14"/>
        <v>0</v>
      </c>
      <c r="J791" s="162"/>
      <c r="K791" s="162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  <c r="AV791" s="141"/>
      <c r="AW791" s="141"/>
    </row>
    <row r="792" spans="1:49" outlineLevel="1">
      <c r="A792" s="170">
        <v>238</v>
      </c>
      <c r="B792" s="170" t="s">
        <v>792</v>
      </c>
      <c r="C792" s="175" t="s">
        <v>779</v>
      </c>
      <c r="D792" s="188" t="s">
        <v>120</v>
      </c>
      <c r="E792" s="210">
        <v>1</v>
      </c>
      <c r="F792" s="210"/>
      <c r="G792" s="210">
        <f t="shared" si="13"/>
        <v>0</v>
      </c>
      <c r="H792" s="249" t="s">
        <v>770</v>
      </c>
      <c r="I792" s="210">
        <f t="shared" si="14"/>
        <v>0</v>
      </c>
      <c r="J792" s="162"/>
      <c r="K792" s="162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  <c r="AV792" s="141"/>
      <c r="AW792" s="141"/>
    </row>
    <row r="793" spans="1:49" outlineLevel="1">
      <c r="A793" s="170">
        <v>239</v>
      </c>
      <c r="B793" s="170" t="s">
        <v>793</v>
      </c>
      <c r="C793" s="175" t="s">
        <v>780</v>
      </c>
      <c r="D793" s="188" t="s">
        <v>1131</v>
      </c>
      <c r="E793" s="210">
        <v>1</v>
      </c>
      <c r="F793" s="210"/>
      <c r="G793" s="210">
        <f t="shared" si="13"/>
        <v>0</v>
      </c>
      <c r="H793" s="249" t="s">
        <v>770</v>
      </c>
      <c r="I793" s="210">
        <f t="shared" si="14"/>
        <v>0</v>
      </c>
      <c r="J793" s="162"/>
      <c r="K793" s="162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  <c r="AV793" s="141"/>
      <c r="AW793" s="141"/>
    </row>
    <row r="794" spans="1:49" outlineLevel="1">
      <c r="A794" s="170">
        <v>240</v>
      </c>
      <c r="B794" s="170" t="s">
        <v>794</v>
      </c>
      <c r="C794" s="175" t="s">
        <v>783</v>
      </c>
      <c r="D794" s="188" t="s">
        <v>120</v>
      </c>
      <c r="E794" s="210">
        <v>78</v>
      </c>
      <c r="F794" s="210"/>
      <c r="G794" s="210">
        <f t="shared" si="13"/>
        <v>0</v>
      </c>
      <c r="H794" s="249" t="s">
        <v>770</v>
      </c>
      <c r="I794" s="210">
        <f t="shared" si="14"/>
        <v>0</v>
      </c>
      <c r="J794" s="162"/>
      <c r="K794" s="162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  <c r="AV794" s="141"/>
      <c r="AW794" s="141"/>
    </row>
    <row r="795" spans="1:49" outlineLevel="1">
      <c r="A795" s="170"/>
      <c r="B795" s="170" t="s">
        <v>209</v>
      </c>
      <c r="C795" s="175" t="s">
        <v>795</v>
      </c>
      <c r="D795" s="188" t="s">
        <v>209</v>
      </c>
      <c r="E795" s="210"/>
      <c r="F795" s="210"/>
      <c r="G795" s="210">
        <f t="shared" si="13"/>
        <v>0</v>
      </c>
      <c r="H795" s="249">
        <v>0</v>
      </c>
      <c r="I795" s="210">
        <f t="shared" si="14"/>
        <v>0</v>
      </c>
      <c r="J795" s="162"/>
      <c r="K795" s="162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  <c r="AV795" s="141"/>
      <c r="AW795" s="141"/>
    </row>
    <row r="796" spans="1:49" outlineLevel="1">
      <c r="A796" s="170">
        <v>241</v>
      </c>
      <c r="B796" s="170" t="s">
        <v>796</v>
      </c>
      <c r="C796" s="175" t="s">
        <v>786</v>
      </c>
      <c r="D796" s="188" t="s">
        <v>120</v>
      </c>
      <c r="E796" s="210">
        <v>1</v>
      </c>
      <c r="F796" s="210"/>
      <c r="G796" s="210">
        <f t="shared" si="13"/>
        <v>0</v>
      </c>
      <c r="H796" s="249" t="s">
        <v>770</v>
      </c>
      <c r="I796" s="210">
        <f t="shared" si="14"/>
        <v>0</v>
      </c>
      <c r="J796" s="162"/>
      <c r="K796" s="162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  <c r="AV796" s="141"/>
      <c r="AW796" s="141"/>
    </row>
    <row r="797" spans="1:49" outlineLevel="1">
      <c r="A797" s="170">
        <v>242</v>
      </c>
      <c r="B797" s="170" t="s">
        <v>797</v>
      </c>
      <c r="C797" s="175" t="s">
        <v>779</v>
      </c>
      <c r="D797" s="188" t="s">
        <v>120</v>
      </c>
      <c r="E797" s="210">
        <v>1</v>
      </c>
      <c r="F797" s="210"/>
      <c r="G797" s="210">
        <f t="shared" si="13"/>
        <v>0</v>
      </c>
      <c r="H797" s="249" t="s">
        <v>770</v>
      </c>
      <c r="I797" s="210">
        <f t="shared" si="14"/>
        <v>0</v>
      </c>
      <c r="J797" s="162"/>
      <c r="K797" s="162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  <c r="AV797" s="141"/>
      <c r="AW797" s="141"/>
    </row>
    <row r="798" spans="1:49" outlineLevel="1">
      <c r="A798" s="170">
        <v>243</v>
      </c>
      <c r="B798" s="170" t="s">
        <v>798</v>
      </c>
      <c r="C798" s="175" t="s">
        <v>780</v>
      </c>
      <c r="D798" s="188" t="s">
        <v>1131</v>
      </c>
      <c r="E798" s="210">
        <v>1</v>
      </c>
      <c r="F798" s="210"/>
      <c r="G798" s="210">
        <f t="shared" si="13"/>
        <v>0</v>
      </c>
      <c r="H798" s="249" t="s">
        <v>770</v>
      </c>
      <c r="I798" s="210">
        <f t="shared" si="14"/>
        <v>0</v>
      </c>
      <c r="J798" s="162"/>
      <c r="K798" s="162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  <c r="AV798" s="141"/>
      <c r="AW798" s="141"/>
    </row>
    <row r="799" spans="1:49" outlineLevel="1">
      <c r="A799" s="170">
        <v>244</v>
      </c>
      <c r="B799" s="170" t="s">
        <v>799</v>
      </c>
      <c r="C799" s="175" t="s">
        <v>783</v>
      </c>
      <c r="D799" s="188" t="s">
        <v>120</v>
      </c>
      <c r="E799" s="210">
        <v>54</v>
      </c>
      <c r="F799" s="210"/>
      <c r="G799" s="210">
        <f t="shared" si="13"/>
        <v>0</v>
      </c>
      <c r="H799" s="249" t="s">
        <v>770</v>
      </c>
      <c r="I799" s="210">
        <f t="shared" si="14"/>
        <v>0</v>
      </c>
      <c r="J799" s="162"/>
      <c r="K799" s="162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  <c r="AV799" s="141"/>
      <c r="AW799" s="141"/>
    </row>
    <row r="800" spans="1:49" outlineLevel="1">
      <c r="A800" s="170"/>
      <c r="B800" s="170" t="s">
        <v>209</v>
      </c>
      <c r="C800" s="175" t="s">
        <v>800</v>
      </c>
      <c r="D800" s="188" t="s">
        <v>209</v>
      </c>
      <c r="E800" s="210"/>
      <c r="F800" s="210"/>
      <c r="G800" s="210">
        <f t="shared" si="13"/>
        <v>0</v>
      </c>
      <c r="H800" s="249">
        <v>0</v>
      </c>
      <c r="I800" s="210">
        <f t="shared" si="14"/>
        <v>0</v>
      </c>
      <c r="J800" s="162"/>
      <c r="K800" s="162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  <c r="AV800" s="141"/>
      <c r="AW800" s="141"/>
    </row>
    <row r="801" spans="1:49" outlineLevel="1">
      <c r="A801" s="170">
        <v>245</v>
      </c>
      <c r="B801" s="170" t="s">
        <v>801</v>
      </c>
      <c r="C801" s="175" t="s">
        <v>802</v>
      </c>
      <c r="D801" s="188" t="s">
        <v>159</v>
      </c>
      <c r="E801" s="210">
        <v>18</v>
      </c>
      <c r="F801" s="210"/>
      <c r="G801" s="210">
        <f t="shared" si="13"/>
        <v>0</v>
      </c>
      <c r="H801" s="249" t="s">
        <v>770</v>
      </c>
      <c r="I801" s="210">
        <f t="shared" si="14"/>
        <v>0</v>
      </c>
      <c r="J801" s="162"/>
      <c r="K801" s="162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  <c r="AV801" s="141"/>
      <c r="AW801" s="141"/>
    </row>
    <row r="802" spans="1:49" outlineLevel="1">
      <c r="A802" s="170">
        <v>246</v>
      </c>
      <c r="B802" s="170" t="s">
        <v>803</v>
      </c>
      <c r="C802" s="175" t="s">
        <v>804</v>
      </c>
      <c r="D802" s="188" t="s">
        <v>120</v>
      </c>
      <c r="E802" s="210">
        <v>18</v>
      </c>
      <c r="F802" s="210"/>
      <c r="G802" s="210">
        <f t="shared" si="13"/>
        <v>0</v>
      </c>
      <c r="H802" s="249" t="s">
        <v>770</v>
      </c>
      <c r="I802" s="210">
        <f t="shared" si="14"/>
        <v>0</v>
      </c>
      <c r="J802" s="162"/>
      <c r="K802" s="162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  <c r="AV802" s="141"/>
      <c r="AW802" s="141"/>
    </row>
    <row r="803" spans="1:49" outlineLevel="1">
      <c r="A803" s="170">
        <v>247</v>
      </c>
      <c r="B803" s="170" t="s">
        <v>805</v>
      </c>
      <c r="C803" s="175" t="s">
        <v>806</v>
      </c>
      <c r="D803" s="188" t="s">
        <v>1131</v>
      </c>
      <c r="E803" s="210">
        <v>1</v>
      </c>
      <c r="F803" s="210"/>
      <c r="G803" s="210">
        <f t="shared" si="13"/>
        <v>0</v>
      </c>
      <c r="H803" s="249" t="s">
        <v>770</v>
      </c>
      <c r="I803" s="210">
        <f t="shared" si="14"/>
        <v>0</v>
      </c>
      <c r="J803" s="162"/>
      <c r="K803" s="162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  <c r="AV803" s="141"/>
      <c r="AW803" s="141"/>
    </row>
    <row r="804" spans="1:49" outlineLevel="1">
      <c r="A804" s="170">
        <v>248</v>
      </c>
      <c r="B804" s="170" t="s">
        <v>807</v>
      </c>
      <c r="C804" s="175" t="s">
        <v>808</v>
      </c>
      <c r="D804" s="188" t="s">
        <v>1131</v>
      </c>
      <c r="E804" s="210">
        <v>1</v>
      </c>
      <c r="F804" s="210"/>
      <c r="G804" s="210">
        <f t="shared" si="13"/>
        <v>0</v>
      </c>
      <c r="H804" s="249" t="s">
        <v>770</v>
      </c>
      <c r="I804" s="210">
        <f t="shared" si="14"/>
        <v>0</v>
      </c>
      <c r="J804" s="162"/>
      <c r="K804" s="162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  <c r="AV804" s="141"/>
      <c r="AW804" s="141"/>
    </row>
    <row r="805" spans="1:49" ht="22.5" outlineLevel="1">
      <c r="A805" s="170"/>
      <c r="B805" s="170" t="s">
        <v>209</v>
      </c>
      <c r="C805" s="175" t="s">
        <v>809</v>
      </c>
      <c r="D805" s="188" t="s">
        <v>209</v>
      </c>
      <c r="E805" s="210"/>
      <c r="F805" s="210"/>
      <c r="G805" s="210">
        <f t="shared" si="13"/>
        <v>0</v>
      </c>
      <c r="H805" s="249">
        <v>0</v>
      </c>
      <c r="I805" s="210">
        <f t="shared" si="14"/>
        <v>0</v>
      </c>
      <c r="J805" s="162"/>
      <c r="K805" s="162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  <c r="AV805" s="141"/>
      <c r="AW805" s="141"/>
    </row>
    <row r="806" spans="1:49" ht="22.5" outlineLevel="1">
      <c r="A806" s="170">
        <v>249</v>
      </c>
      <c r="B806" s="170" t="s">
        <v>810</v>
      </c>
      <c r="C806" s="175" t="s">
        <v>811</v>
      </c>
      <c r="D806" s="188" t="s">
        <v>120</v>
      </c>
      <c r="E806" s="210">
        <v>2</v>
      </c>
      <c r="F806" s="210"/>
      <c r="G806" s="210">
        <f t="shared" si="13"/>
        <v>0</v>
      </c>
      <c r="H806" s="249" t="s">
        <v>770</v>
      </c>
      <c r="I806" s="210">
        <f t="shared" si="14"/>
        <v>0</v>
      </c>
      <c r="J806" s="162"/>
      <c r="K806" s="162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  <c r="AV806" s="141"/>
      <c r="AW806" s="141"/>
    </row>
    <row r="807" spans="1:49" outlineLevel="1">
      <c r="A807" s="170">
        <v>250</v>
      </c>
      <c r="B807" s="170" t="s">
        <v>812</v>
      </c>
      <c r="C807" s="175" t="s">
        <v>1110</v>
      </c>
      <c r="D807" s="188" t="s">
        <v>120</v>
      </c>
      <c r="E807" s="210">
        <v>2</v>
      </c>
      <c r="F807" s="210"/>
      <c r="G807" s="210">
        <f t="shared" si="13"/>
        <v>0</v>
      </c>
      <c r="H807" s="249" t="s">
        <v>770</v>
      </c>
      <c r="I807" s="210">
        <f t="shared" si="14"/>
        <v>0</v>
      </c>
      <c r="J807" s="162"/>
      <c r="K807" s="162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  <c r="AV807" s="141"/>
      <c r="AW807" s="141"/>
    </row>
    <row r="808" spans="1:49" outlineLevel="1">
      <c r="A808" s="170"/>
      <c r="B808" s="170" t="s">
        <v>209</v>
      </c>
      <c r="C808" s="175" t="s">
        <v>813</v>
      </c>
      <c r="D808" s="188" t="s">
        <v>209</v>
      </c>
      <c r="E808" s="210"/>
      <c r="F808" s="210"/>
      <c r="G808" s="210">
        <f t="shared" si="13"/>
        <v>0</v>
      </c>
      <c r="H808" s="249">
        <v>0</v>
      </c>
      <c r="I808" s="210">
        <f t="shared" si="14"/>
        <v>0</v>
      </c>
      <c r="J808" s="162"/>
      <c r="K808" s="162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  <c r="AV808" s="141"/>
      <c r="AW808" s="141"/>
    </row>
    <row r="809" spans="1:49" outlineLevel="1">
      <c r="A809" s="170">
        <v>251</v>
      </c>
      <c r="B809" s="170" t="s">
        <v>814</v>
      </c>
      <c r="C809" s="175" t="s">
        <v>815</v>
      </c>
      <c r="D809" s="188" t="s">
        <v>159</v>
      </c>
      <c r="E809" s="210">
        <v>200</v>
      </c>
      <c r="F809" s="210"/>
      <c r="G809" s="210">
        <f t="shared" si="13"/>
        <v>0</v>
      </c>
      <c r="H809" s="249" t="s">
        <v>770</v>
      </c>
      <c r="I809" s="210">
        <f t="shared" si="14"/>
        <v>0</v>
      </c>
      <c r="J809" s="162"/>
      <c r="K809" s="162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  <c r="AV809" s="141"/>
      <c r="AW809" s="141"/>
    </row>
    <row r="810" spans="1:49" outlineLevel="1">
      <c r="A810" s="170"/>
      <c r="B810" s="170" t="s">
        <v>209</v>
      </c>
      <c r="C810" s="175" t="s">
        <v>816</v>
      </c>
      <c r="D810" s="188" t="s">
        <v>209</v>
      </c>
      <c r="E810" s="210"/>
      <c r="F810" s="210"/>
      <c r="G810" s="210">
        <f t="shared" si="13"/>
        <v>0</v>
      </c>
      <c r="H810" s="249">
        <v>0</v>
      </c>
      <c r="I810" s="210">
        <f t="shared" si="14"/>
        <v>0</v>
      </c>
      <c r="J810" s="162"/>
      <c r="K810" s="162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  <c r="AV810" s="141"/>
      <c r="AW810" s="141"/>
    </row>
    <row r="811" spans="1:49" outlineLevel="1">
      <c r="A811" s="170">
        <v>252</v>
      </c>
      <c r="B811" s="170" t="s">
        <v>817</v>
      </c>
      <c r="C811" s="175" t="s">
        <v>818</v>
      </c>
      <c r="D811" s="188" t="s">
        <v>326</v>
      </c>
      <c r="E811" s="210">
        <v>46</v>
      </c>
      <c r="F811" s="210"/>
      <c r="G811" s="210">
        <f t="shared" si="13"/>
        <v>0</v>
      </c>
      <c r="H811" s="249" t="s">
        <v>770</v>
      </c>
      <c r="I811" s="210">
        <f t="shared" si="14"/>
        <v>0</v>
      </c>
      <c r="J811" s="162"/>
      <c r="K811" s="162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  <c r="AV811" s="141"/>
      <c r="AW811" s="141"/>
    </row>
    <row r="812" spans="1:49" outlineLevel="1">
      <c r="A812" s="170">
        <v>253</v>
      </c>
      <c r="B812" s="170" t="s">
        <v>819</v>
      </c>
      <c r="C812" s="175" t="s">
        <v>820</v>
      </c>
      <c r="D812" s="188" t="s">
        <v>326</v>
      </c>
      <c r="E812" s="210">
        <v>16</v>
      </c>
      <c r="F812" s="210"/>
      <c r="G812" s="210">
        <f t="shared" si="13"/>
        <v>0</v>
      </c>
      <c r="H812" s="249" t="s">
        <v>770</v>
      </c>
      <c r="I812" s="210">
        <f t="shared" si="14"/>
        <v>0</v>
      </c>
      <c r="J812" s="162"/>
      <c r="K812" s="162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  <c r="AG812" s="141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  <c r="AV812" s="141"/>
      <c r="AW812" s="141"/>
    </row>
    <row r="813" spans="1:49" outlineLevel="1">
      <c r="A813" s="170">
        <v>254</v>
      </c>
      <c r="B813" s="170" t="s">
        <v>821</v>
      </c>
      <c r="C813" s="175" t="s">
        <v>822</v>
      </c>
      <c r="D813" s="188" t="s">
        <v>120</v>
      </c>
      <c r="E813" s="210">
        <v>100</v>
      </c>
      <c r="F813" s="210"/>
      <c r="G813" s="210">
        <f t="shared" si="13"/>
        <v>0</v>
      </c>
      <c r="H813" s="249" t="s">
        <v>770</v>
      </c>
      <c r="I813" s="210">
        <f t="shared" si="14"/>
        <v>0</v>
      </c>
      <c r="J813" s="162"/>
      <c r="K813" s="162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  <c r="AV813" s="141"/>
      <c r="AW813" s="141"/>
    </row>
    <row r="814" spans="1:49" outlineLevel="1">
      <c r="A814" s="170"/>
      <c r="B814" s="170" t="s">
        <v>209</v>
      </c>
      <c r="C814" s="175" t="s">
        <v>823</v>
      </c>
      <c r="D814" s="188" t="s">
        <v>209</v>
      </c>
      <c r="E814" s="210"/>
      <c r="F814" s="210"/>
      <c r="G814" s="210">
        <f t="shared" si="13"/>
        <v>0</v>
      </c>
      <c r="H814" s="249">
        <v>0</v>
      </c>
      <c r="I814" s="210">
        <f t="shared" si="14"/>
        <v>0</v>
      </c>
      <c r="J814" s="162"/>
      <c r="K814" s="162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  <c r="AV814" s="141"/>
      <c r="AW814" s="141"/>
    </row>
    <row r="815" spans="1:49" outlineLevel="1">
      <c r="A815" s="170">
        <v>255</v>
      </c>
      <c r="B815" s="170" t="s">
        <v>824</v>
      </c>
      <c r="C815" s="175" t="s">
        <v>825</v>
      </c>
      <c r="D815" s="188" t="s">
        <v>120</v>
      </c>
      <c r="E815" s="210">
        <v>18</v>
      </c>
      <c r="F815" s="210"/>
      <c r="G815" s="210">
        <f t="shared" si="13"/>
        <v>0</v>
      </c>
      <c r="H815" s="249" t="s">
        <v>770</v>
      </c>
      <c r="I815" s="210">
        <f t="shared" si="14"/>
        <v>0</v>
      </c>
      <c r="J815" s="162"/>
      <c r="K815" s="162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  <c r="AG815" s="141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  <c r="AV815" s="141"/>
      <c r="AW815" s="141"/>
    </row>
    <row r="816" spans="1:49" outlineLevel="1">
      <c r="A816" s="170">
        <v>256</v>
      </c>
      <c r="B816" s="170" t="s">
        <v>826</v>
      </c>
      <c r="C816" s="175" t="s">
        <v>827</v>
      </c>
      <c r="D816" s="188" t="s">
        <v>120</v>
      </c>
      <c r="E816" s="210">
        <v>2</v>
      </c>
      <c r="F816" s="210"/>
      <c r="G816" s="210">
        <f t="shared" si="13"/>
        <v>0</v>
      </c>
      <c r="H816" s="249" t="s">
        <v>770</v>
      </c>
      <c r="I816" s="210">
        <f t="shared" si="14"/>
        <v>0</v>
      </c>
      <c r="J816" s="162"/>
      <c r="K816" s="162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  <c r="AV816" s="141"/>
      <c r="AW816" s="141"/>
    </row>
    <row r="817" spans="1:49" outlineLevel="1">
      <c r="A817" s="170"/>
      <c r="B817" s="170" t="s">
        <v>209</v>
      </c>
      <c r="C817" s="175" t="s">
        <v>828</v>
      </c>
      <c r="D817" s="188" t="s">
        <v>209</v>
      </c>
      <c r="E817" s="210"/>
      <c r="F817" s="210"/>
      <c r="G817" s="210">
        <f t="shared" si="13"/>
        <v>0</v>
      </c>
      <c r="H817" s="249">
        <v>0</v>
      </c>
      <c r="I817" s="210">
        <f t="shared" si="14"/>
        <v>0</v>
      </c>
      <c r="J817" s="162"/>
      <c r="K817" s="162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  <c r="AV817" s="141"/>
      <c r="AW817" s="141"/>
    </row>
    <row r="818" spans="1:49" outlineLevel="1">
      <c r="A818" s="170">
        <v>257</v>
      </c>
      <c r="B818" s="170" t="s">
        <v>829</v>
      </c>
      <c r="C818" s="175" t="s">
        <v>830</v>
      </c>
      <c r="D818" s="188" t="s">
        <v>159</v>
      </c>
      <c r="E818" s="210">
        <v>160</v>
      </c>
      <c r="F818" s="210"/>
      <c r="G818" s="210">
        <f t="shared" si="13"/>
        <v>0</v>
      </c>
      <c r="H818" s="249" t="s">
        <v>770</v>
      </c>
      <c r="I818" s="210">
        <f t="shared" si="14"/>
        <v>0</v>
      </c>
      <c r="J818" s="162"/>
      <c r="K818" s="162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  <c r="AV818" s="141"/>
      <c r="AW818" s="141"/>
    </row>
    <row r="819" spans="1:49" outlineLevel="1">
      <c r="A819" s="170">
        <v>258</v>
      </c>
      <c r="B819" s="170" t="s">
        <v>831</v>
      </c>
      <c r="C819" s="175" t="s">
        <v>832</v>
      </c>
      <c r="D819" s="188" t="s">
        <v>159</v>
      </c>
      <c r="E819" s="210">
        <v>75</v>
      </c>
      <c r="F819" s="210"/>
      <c r="G819" s="210">
        <f t="shared" si="13"/>
        <v>0</v>
      </c>
      <c r="H819" s="249" t="s">
        <v>770</v>
      </c>
      <c r="I819" s="210">
        <f t="shared" si="14"/>
        <v>0</v>
      </c>
      <c r="J819" s="162"/>
      <c r="K819" s="162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  <c r="AV819" s="141"/>
      <c r="AW819" s="141"/>
    </row>
    <row r="820" spans="1:49" outlineLevel="1">
      <c r="A820" s="170">
        <v>259</v>
      </c>
      <c r="B820" s="170" t="s">
        <v>833</v>
      </c>
      <c r="C820" s="175" t="s">
        <v>834</v>
      </c>
      <c r="D820" s="188" t="s">
        <v>159</v>
      </c>
      <c r="E820" s="210">
        <v>120</v>
      </c>
      <c r="F820" s="210"/>
      <c r="G820" s="210">
        <f t="shared" si="13"/>
        <v>0</v>
      </c>
      <c r="H820" s="249" t="s">
        <v>770</v>
      </c>
      <c r="I820" s="210">
        <f t="shared" si="14"/>
        <v>0</v>
      </c>
      <c r="J820" s="162"/>
      <c r="K820" s="162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  <c r="AV820" s="141"/>
      <c r="AW820" s="141"/>
    </row>
    <row r="821" spans="1:49" outlineLevel="1">
      <c r="A821" s="170">
        <v>260</v>
      </c>
      <c r="B821" s="170" t="s">
        <v>835</v>
      </c>
      <c r="C821" s="175" t="s">
        <v>836</v>
      </c>
      <c r="D821" s="188" t="s">
        <v>159</v>
      </c>
      <c r="E821" s="210">
        <v>84</v>
      </c>
      <c r="F821" s="210"/>
      <c r="G821" s="210">
        <f t="shared" si="13"/>
        <v>0</v>
      </c>
      <c r="H821" s="249" t="s">
        <v>770</v>
      </c>
      <c r="I821" s="210">
        <f t="shared" si="14"/>
        <v>0</v>
      </c>
      <c r="J821" s="162"/>
      <c r="K821" s="162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  <c r="AV821" s="141"/>
      <c r="AW821" s="141"/>
    </row>
    <row r="822" spans="1:49" outlineLevel="1">
      <c r="A822" s="170">
        <v>261</v>
      </c>
      <c r="B822" s="170" t="s">
        <v>837</v>
      </c>
      <c r="C822" s="175" t="s">
        <v>838</v>
      </c>
      <c r="D822" s="188" t="s">
        <v>159</v>
      </c>
      <c r="E822" s="210">
        <v>22</v>
      </c>
      <c r="F822" s="210"/>
      <c r="G822" s="210">
        <f t="shared" si="13"/>
        <v>0</v>
      </c>
      <c r="H822" s="249" t="s">
        <v>770</v>
      </c>
      <c r="I822" s="210">
        <f t="shared" si="14"/>
        <v>0</v>
      </c>
      <c r="J822" s="162"/>
      <c r="K822" s="162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  <c r="AV822" s="141"/>
      <c r="AW822" s="141"/>
    </row>
    <row r="823" spans="1:49" outlineLevel="1">
      <c r="A823" s="170"/>
      <c r="B823" s="170" t="s">
        <v>209</v>
      </c>
      <c r="C823" s="175" t="s">
        <v>839</v>
      </c>
      <c r="D823" s="188" t="s">
        <v>209</v>
      </c>
      <c r="E823" s="210"/>
      <c r="F823" s="210"/>
      <c r="G823" s="210">
        <f t="shared" si="13"/>
        <v>0</v>
      </c>
      <c r="H823" s="249">
        <v>0</v>
      </c>
      <c r="I823" s="210">
        <f t="shared" si="14"/>
        <v>0</v>
      </c>
      <c r="J823" s="162"/>
      <c r="K823" s="162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  <c r="AV823" s="141"/>
      <c r="AW823" s="141"/>
    </row>
    <row r="824" spans="1:49" outlineLevel="1">
      <c r="A824" s="170">
        <v>262</v>
      </c>
      <c r="B824" s="170" t="s">
        <v>840</v>
      </c>
      <c r="C824" s="175" t="s">
        <v>841</v>
      </c>
      <c r="D824" s="188" t="s">
        <v>120</v>
      </c>
      <c r="E824" s="210">
        <v>10</v>
      </c>
      <c r="F824" s="210"/>
      <c r="G824" s="210">
        <f t="shared" si="13"/>
        <v>0</v>
      </c>
      <c r="H824" s="249" t="s">
        <v>770</v>
      </c>
      <c r="I824" s="210">
        <f t="shared" si="14"/>
        <v>0</v>
      </c>
      <c r="J824" s="162"/>
      <c r="K824" s="162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  <c r="AV824" s="141"/>
      <c r="AW824" s="141"/>
    </row>
    <row r="825" spans="1:49" outlineLevel="1">
      <c r="A825" s="170">
        <v>263</v>
      </c>
      <c r="B825" s="170" t="s">
        <v>842</v>
      </c>
      <c r="C825" s="175" t="s">
        <v>843</v>
      </c>
      <c r="D825" s="188" t="s">
        <v>120</v>
      </c>
      <c r="E825" s="210">
        <v>6</v>
      </c>
      <c r="F825" s="210"/>
      <c r="G825" s="210">
        <f t="shared" si="13"/>
        <v>0</v>
      </c>
      <c r="H825" s="249" t="s">
        <v>770</v>
      </c>
      <c r="I825" s="210">
        <f t="shared" si="14"/>
        <v>0</v>
      </c>
      <c r="J825" s="162"/>
      <c r="K825" s="162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  <c r="AV825" s="141"/>
      <c r="AW825" s="141"/>
    </row>
    <row r="826" spans="1:49" outlineLevel="1">
      <c r="A826" s="170">
        <v>264</v>
      </c>
      <c r="B826" s="170" t="s">
        <v>844</v>
      </c>
      <c r="C826" s="175" t="s">
        <v>845</v>
      </c>
      <c r="D826" s="188" t="s">
        <v>120</v>
      </c>
      <c r="E826" s="210">
        <v>2</v>
      </c>
      <c r="F826" s="210"/>
      <c r="G826" s="210">
        <f t="shared" si="13"/>
        <v>0</v>
      </c>
      <c r="H826" s="249" t="s">
        <v>770</v>
      </c>
      <c r="I826" s="210">
        <f t="shared" si="14"/>
        <v>0</v>
      </c>
      <c r="J826" s="162"/>
      <c r="K826" s="162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  <c r="AV826" s="141"/>
      <c r="AW826" s="141"/>
    </row>
    <row r="827" spans="1:49" outlineLevel="1">
      <c r="A827" s="170"/>
      <c r="B827" s="170" t="s">
        <v>209</v>
      </c>
      <c r="C827" s="175" t="s">
        <v>846</v>
      </c>
      <c r="D827" s="188" t="s">
        <v>209</v>
      </c>
      <c r="E827" s="210"/>
      <c r="F827" s="210"/>
      <c r="G827" s="210">
        <f t="shared" si="13"/>
        <v>0</v>
      </c>
      <c r="H827" s="249">
        <v>0</v>
      </c>
      <c r="I827" s="210">
        <f t="shared" si="14"/>
        <v>0</v>
      </c>
      <c r="J827" s="162"/>
      <c r="K827" s="162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  <c r="AV827" s="141"/>
      <c r="AW827" s="141"/>
    </row>
    <row r="828" spans="1:49" outlineLevel="1">
      <c r="A828" s="170">
        <v>265</v>
      </c>
      <c r="B828" s="170" t="s">
        <v>847</v>
      </c>
      <c r="C828" s="175" t="s">
        <v>848</v>
      </c>
      <c r="D828" s="188" t="s">
        <v>120</v>
      </c>
      <c r="E828" s="210">
        <v>45</v>
      </c>
      <c r="F828" s="210"/>
      <c r="G828" s="210">
        <f t="shared" si="13"/>
        <v>0</v>
      </c>
      <c r="H828" s="249" t="s">
        <v>770</v>
      </c>
      <c r="I828" s="210">
        <f t="shared" si="14"/>
        <v>0</v>
      </c>
      <c r="J828" s="162"/>
      <c r="K828" s="162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  <c r="AV828" s="141"/>
      <c r="AW828" s="141"/>
    </row>
    <row r="829" spans="1:49" outlineLevel="1">
      <c r="A829" s="170">
        <v>266</v>
      </c>
      <c r="B829" s="170" t="s">
        <v>849</v>
      </c>
      <c r="C829" s="175" t="s">
        <v>850</v>
      </c>
      <c r="D829" s="188" t="s">
        <v>120</v>
      </c>
      <c r="E829" s="210">
        <v>18</v>
      </c>
      <c r="F829" s="210"/>
      <c r="G829" s="210">
        <f t="shared" si="13"/>
        <v>0</v>
      </c>
      <c r="H829" s="249" t="s">
        <v>770</v>
      </c>
      <c r="I829" s="210">
        <f t="shared" si="14"/>
        <v>0</v>
      </c>
      <c r="J829" s="162"/>
      <c r="K829" s="162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  <c r="AV829" s="141"/>
      <c r="AW829" s="141"/>
    </row>
    <row r="830" spans="1:49" outlineLevel="1">
      <c r="A830" s="170">
        <v>267</v>
      </c>
      <c r="B830" s="170" t="s">
        <v>851</v>
      </c>
      <c r="C830" s="175" t="s">
        <v>852</v>
      </c>
      <c r="D830" s="188" t="s">
        <v>853</v>
      </c>
      <c r="E830" s="210">
        <v>18</v>
      </c>
      <c r="F830" s="210"/>
      <c r="G830" s="210">
        <f t="shared" si="13"/>
        <v>0</v>
      </c>
      <c r="H830" s="249" t="s">
        <v>770</v>
      </c>
      <c r="I830" s="210">
        <f t="shared" si="14"/>
        <v>0</v>
      </c>
      <c r="J830" s="162"/>
      <c r="K830" s="162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41"/>
      <c r="AC830" s="141"/>
      <c r="AD830" s="141"/>
      <c r="AE830" s="141"/>
      <c r="AF830" s="141"/>
      <c r="AG830" s="141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  <c r="AV830" s="141"/>
      <c r="AW830" s="141"/>
    </row>
    <row r="831" spans="1:49" outlineLevel="1">
      <c r="A831" s="170"/>
      <c r="B831" s="170" t="s">
        <v>209</v>
      </c>
      <c r="C831" s="175" t="s">
        <v>854</v>
      </c>
      <c r="D831" s="188" t="s">
        <v>209</v>
      </c>
      <c r="E831" s="210"/>
      <c r="F831" s="210"/>
      <c r="G831" s="210">
        <f t="shared" si="13"/>
        <v>0</v>
      </c>
      <c r="H831" s="249">
        <v>0</v>
      </c>
      <c r="I831" s="210">
        <f t="shared" si="14"/>
        <v>0</v>
      </c>
      <c r="J831" s="162"/>
      <c r="K831" s="162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  <c r="AV831" s="141"/>
      <c r="AW831" s="141"/>
    </row>
    <row r="832" spans="1:49" outlineLevel="1">
      <c r="A832" s="170">
        <v>268</v>
      </c>
      <c r="B832" s="170" t="s">
        <v>855</v>
      </c>
      <c r="C832" s="175" t="s">
        <v>856</v>
      </c>
      <c r="D832" s="188" t="s">
        <v>120</v>
      </c>
      <c r="E832" s="210">
        <v>2</v>
      </c>
      <c r="F832" s="210"/>
      <c r="G832" s="210">
        <f t="shared" si="13"/>
        <v>0</v>
      </c>
      <c r="H832" s="249" t="s">
        <v>770</v>
      </c>
      <c r="I832" s="210">
        <f t="shared" si="14"/>
        <v>0</v>
      </c>
      <c r="J832" s="162"/>
      <c r="K832" s="162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  <c r="AV832" s="141"/>
      <c r="AW832" s="141"/>
    </row>
    <row r="833" spans="1:49" outlineLevel="1">
      <c r="A833" s="170"/>
      <c r="B833" s="170" t="s">
        <v>209</v>
      </c>
      <c r="C833" s="175" t="s">
        <v>857</v>
      </c>
      <c r="D833" s="188" t="s">
        <v>209</v>
      </c>
      <c r="E833" s="210"/>
      <c r="F833" s="210"/>
      <c r="G833" s="210">
        <f t="shared" si="13"/>
        <v>0</v>
      </c>
      <c r="H833" s="249">
        <v>0</v>
      </c>
      <c r="I833" s="210">
        <f t="shared" si="14"/>
        <v>0</v>
      </c>
      <c r="J833" s="162"/>
      <c r="K833" s="162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  <c r="AV833" s="141"/>
      <c r="AW833" s="141"/>
    </row>
    <row r="834" spans="1:49" outlineLevel="1">
      <c r="A834" s="170">
        <v>269</v>
      </c>
      <c r="B834" s="170" t="s">
        <v>858</v>
      </c>
      <c r="C834" s="175" t="s">
        <v>859</v>
      </c>
      <c r="D834" s="188" t="s">
        <v>120</v>
      </c>
      <c r="E834" s="210">
        <v>2</v>
      </c>
      <c r="F834" s="210"/>
      <c r="G834" s="210">
        <f t="shared" si="13"/>
        <v>0</v>
      </c>
      <c r="H834" s="249" t="s">
        <v>770</v>
      </c>
      <c r="I834" s="210">
        <f t="shared" si="14"/>
        <v>0</v>
      </c>
      <c r="J834" s="162"/>
      <c r="K834" s="162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  <c r="AV834" s="141"/>
      <c r="AW834" s="141"/>
    </row>
    <row r="835" spans="1:49" outlineLevel="1">
      <c r="A835" s="170"/>
      <c r="B835" s="170" t="s">
        <v>209</v>
      </c>
      <c r="C835" s="175" t="s">
        <v>860</v>
      </c>
      <c r="D835" s="188" t="s">
        <v>209</v>
      </c>
      <c r="E835" s="210"/>
      <c r="F835" s="210"/>
      <c r="G835" s="210">
        <f t="shared" si="13"/>
        <v>0</v>
      </c>
      <c r="H835" s="249">
        <v>0</v>
      </c>
      <c r="I835" s="210">
        <f t="shared" si="14"/>
        <v>0</v>
      </c>
      <c r="J835" s="162"/>
      <c r="K835" s="162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  <c r="AV835" s="141"/>
      <c r="AW835" s="141"/>
    </row>
    <row r="836" spans="1:49" outlineLevel="1">
      <c r="A836" s="170">
        <v>270</v>
      </c>
      <c r="B836" s="170" t="s">
        <v>861</v>
      </c>
      <c r="C836" s="175" t="s">
        <v>862</v>
      </c>
      <c r="D836" s="188" t="s">
        <v>120</v>
      </c>
      <c r="E836" s="210">
        <v>4</v>
      </c>
      <c r="F836" s="210"/>
      <c r="G836" s="210">
        <f t="shared" si="13"/>
        <v>0</v>
      </c>
      <c r="H836" s="249" t="s">
        <v>770</v>
      </c>
      <c r="I836" s="210">
        <f t="shared" si="14"/>
        <v>0</v>
      </c>
      <c r="J836" s="162"/>
      <c r="K836" s="162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  <c r="AV836" s="141"/>
      <c r="AW836" s="141"/>
    </row>
    <row r="837" spans="1:49" outlineLevel="1">
      <c r="A837" s="170"/>
      <c r="B837" s="170" t="s">
        <v>209</v>
      </c>
      <c r="C837" s="175" t="s">
        <v>863</v>
      </c>
      <c r="D837" s="188" t="s">
        <v>209</v>
      </c>
      <c r="E837" s="210"/>
      <c r="F837" s="210"/>
      <c r="G837" s="210">
        <f t="shared" si="13"/>
        <v>0</v>
      </c>
      <c r="H837" s="249">
        <v>0</v>
      </c>
      <c r="I837" s="210">
        <f t="shared" si="14"/>
        <v>0</v>
      </c>
      <c r="J837" s="162"/>
      <c r="K837" s="162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  <c r="AV837" s="141"/>
      <c r="AW837" s="141"/>
    </row>
    <row r="838" spans="1:49" outlineLevel="1">
      <c r="A838" s="170">
        <v>271</v>
      </c>
      <c r="B838" s="170" t="s">
        <v>864</v>
      </c>
      <c r="C838" s="175" t="s">
        <v>865</v>
      </c>
      <c r="D838" s="188" t="s">
        <v>120</v>
      </c>
      <c r="E838" s="210">
        <v>2</v>
      </c>
      <c r="F838" s="210"/>
      <c r="G838" s="210">
        <f t="shared" si="13"/>
        <v>0</v>
      </c>
      <c r="H838" s="249" t="s">
        <v>770</v>
      </c>
      <c r="I838" s="210">
        <f t="shared" si="14"/>
        <v>0</v>
      </c>
      <c r="J838" s="162"/>
      <c r="K838" s="162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  <c r="AV838" s="141"/>
      <c r="AW838" s="141"/>
    </row>
    <row r="839" spans="1:49" outlineLevel="1">
      <c r="A839" s="170">
        <v>272</v>
      </c>
      <c r="B839" s="170" t="s">
        <v>866</v>
      </c>
      <c r="C839" s="175" t="s">
        <v>867</v>
      </c>
      <c r="D839" s="188" t="s">
        <v>120</v>
      </c>
      <c r="E839" s="210">
        <v>2</v>
      </c>
      <c r="F839" s="210"/>
      <c r="G839" s="210">
        <f t="shared" si="13"/>
        <v>0</v>
      </c>
      <c r="H839" s="249" t="s">
        <v>770</v>
      </c>
      <c r="I839" s="210">
        <f t="shared" si="14"/>
        <v>0</v>
      </c>
      <c r="J839" s="162"/>
      <c r="K839" s="162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  <c r="AV839" s="141"/>
      <c r="AW839" s="141"/>
    </row>
    <row r="840" spans="1:49" outlineLevel="1">
      <c r="A840" s="170"/>
      <c r="B840" s="170" t="s">
        <v>209</v>
      </c>
      <c r="C840" s="175" t="s">
        <v>868</v>
      </c>
      <c r="D840" s="188" t="s">
        <v>209</v>
      </c>
      <c r="E840" s="210"/>
      <c r="F840" s="210"/>
      <c r="G840" s="210">
        <f t="shared" si="13"/>
        <v>0</v>
      </c>
      <c r="H840" s="249">
        <v>0</v>
      </c>
      <c r="I840" s="210">
        <f t="shared" si="14"/>
        <v>0</v>
      </c>
      <c r="J840" s="162"/>
      <c r="K840" s="162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41"/>
    </row>
    <row r="841" spans="1:49" outlineLevel="1">
      <c r="A841" s="170">
        <v>273</v>
      </c>
      <c r="B841" s="170" t="s">
        <v>869</v>
      </c>
      <c r="C841" s="175" t="s">
        <v>870</v>
      </c>
      <c r="D841" s="188" t="s">
        <v>120</v>
      </c>
      <c r="E841" s="210">
        <v>4</v>
      </c>
      <c r="F841" s="210"/>
      <c r="G841" s="210">
        <f t="shared" si="13"/>
        <v>0</v>
      </c>
      <c r="H841" s="249" t="s">
        <v>770</v>
      </c>
      <c r="I841" s="210">
        <f t="shared" si="14"/>
        <v>0</v>
      </c>
      <c r="J841" s="162"/>
      <c r="K841" s="162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  <c r="AV841" s="141"/>
      <c r="AW841" s="141"/>
    </row>
    <row r="842" spans="1:49" outlineLevel="1">
      <c r="A842" s="170">
        <v>274</v>
      </c>
      <c r="B842" s="170" t="s">
        <v>871</v>
      </c>
      <c r="C842" s="175" t="s">
        <v>872</v>
      </c>
      <c r="D842" s="188" t="s">
        <v>120</v>
      </c>
      <c r="E842" s="210">
        <v>120</v>
      </c>
      <c r="F842" s="210"/>
      <c r="G842" s="210">
        <f t="shared" ref="G842:G892" si="15">F842*E842</f>
        <v>0</v>
      </c>
      <c r="H842" s="249" t="s">
        <v>770</v>
      </c>
      <c r="I842" s="210">
        <f t="shared" ref="I842:I896" si="16">G842</f>
        <v>0</v>
      </c>
      <c r="J842" s="162"/>
      <c r="K842" s="162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  <c r="AV842" s="141"/>
      <c r="AW842" s="141"/>
    </row>
    <row r="843" spans="1:49" outlineLevel="1">
      <c r="A843" s="170"/>
      <c r="B843" s="170" t="s">
        <v>209</v>
      </c>
      <c r="C843" s="175" t="s">
        <v>873</v>
      </c>
      <c r="D843" s="188" t="s">
        <v>209</v>
      </c>
      <c r="E843" s="210"/>
      <c r="F843" s="210"/>
      <c r="G843" s="210">
        <f t="shared" si="15"/>
        <v>0</v>
      </c>
      <c r="H843" s="249">
        <v>0</v>
      </c>
      <c r="I843" s="210">
        <f t="shared" si="16"/>
        <v>0</v>
      </c>
      <c r="J843" s="162"/>
      <c r="K843" s="162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  <c r="AV843" s="141"/>
      <c r="AW843" s="141"/>
    </row>
    <row r="844" spans="1:49" outlineLevel="1">
      <c r="A844" s="170">
        <v>275</v>
      </c>
      <c r="B844" s="170" t="s">
        <v>874</v>
      </c>
      <c r="C844" s="175" t="s">
        <v>875</v>
      </c>
      <c r="D844" s="188" t="s">
        <v>120</v>
      </c>
      <c r="E844" s="210">
        <v>8</v>
      </c>
      <c r="F844" s="210"/>
      <c r="G844" s="210">
        <f t="shared" si="15"/>
        <v>0</v>
      </c>
      <c r="H844" s="249" t="s">
        <v>770</v>
      </c>
      <c r="I844" s="210">
        <f t="shared" si="16"/>
        <v>0</v>
      </c>
      <c r="J844" s="162"/>
      <c r="K844" s="162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  <c r="AV844" s="141"/>
      <c r="AW844" s="141"/>
    </row>
    <row r="845" spans="1:49" outlineLevel="1">
      <c r="A845" s="170">
        <v>276</v>
      </c>
      <c r="B845" s="170" t="s">
        <v>876</v>
      </c>
      <c r="C845" s="175" t="s">
        <v>877</v>
      </c>
      <c r="D845" s="188" t="s">
        <v>120</v>
      </c>
      <c r="E845" s="210">
        <v>8</v>
      </c>
      <c r="F845" s="210"/>
      <c r="G845" s="210">
        <f t="shared" si="15"/>
        <v>0</v>
      </c>
      <c r="H845" s="249" t="s">
        <v>770</v>
      </c>
      <c r="I845" s="210">
        <f t="shared" si="16"/>
        <v>0</v>
      </c>
      <c r="J845" s="162"/>
      <c r="K845" s="162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  <c r="AV845" s="141"/>
      <c r="AW845" s="141"/>
    </row>
    <row r="846" spans="1:49" outlineLevel="1">
      <c r="A846" s="170"/>
      <c r="B846" s="170" t="s">
        <v>209</v>
      </c>
      <c r="C846" s="175" t="s">
        <v>878</v>
      </c>
      <c r="D846" s="188" t="s">
        <v>209</v>
      </c>
      <c r="E846" s="210"/>
      <c r="F846" s="210"/>
      <c r="G846" s="210">
        <f t="shared" si="15"/>
        <v>0</v>
      </c>
      <c r="H846" s="249">
        <v>0</v>
      </c>
      <c r="I846" s="210">
        <f t="shared" si="16"/>
        <v>0</v>
      </c>
      <c r="J846" s="162"/>
      <c r="K846" s="162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  <c r="AV846" s="141"/>
      <c r="AW846" s="141"/>
    </row>
    <row r="847" spans="1:49" outlineLevel="1">
      <c r="A847" s="170">
        <v>277</v>
      </c>
      <c r="B847" s="170" t="s">
        <v>879</v>
      </c>
      <c r="C847" s="175" t="s">
        <v>880</v>
      </c>
      <c r="D847" s="188" t="s">
        <v>159</v>
      </c>
      <c r="E847" s="210">
        <v>220</v>
      </c>
      <c r="F847" s="210"/>
      <c r="G847" s="210">
        <f t="shared" si="15"/>
        <v>0</v>
      </c>
      <c r="H847" s="249" t="s">
        <v>770</v>
      </c>
      <c r="I847" s="210">
        <f t="shared" si="16"/>
        <v>0</v>
      </c>
      <c r="J847" s="162"/>
      <c r="K847" s="162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  <c r="AV847" s="141"/>
      <c r="AW847" s="141"/>
    </row>
    <row r="848" spans="1:49" outlineLevel="1">
      <c r="A848" s="170">
        <v>278</v>
      </c>
      <c r="B848" s="170" t="s">
        <v>881</v>
      </c>
      <c r="C848" s="175" t="s">
        <v>882</v>
      </c>
      <c r="D848" s="188" t="s">
        <v>159</v>
      </c>
      <c r="E848" s="210">
        <v>90</v>
      </c>
      <c r="F848" s="210"/>
      <c r="G848" s="210">
        <f t="shared" si="15"/>
        <v>0</v>
      </c>
      <c r="H848" s="249" t="s">
        <v>770</v>
      </c>
      <c r="I848" s="210">
        <f t="shared" si="16"/>
        <v>0</v>
      </c>
      <c r="J848" s="162"/>
      <c r="K848" s="162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  <c r="AV848" s="141"/>
      <c r="AW848" s="141"/>
    </row>
    <row r="849" spans="1:49" outlineLevel="1">
      <c r="A849" s="170">
        <v>279</v>
      </c>
      <c r="B849" s="170" t="s">
        <v>883</v>
      </c>
      <c r="C849" s="175" t="s">
        <v>884</v>
      </c>
      <c r="D849" s="188" t="s">
        <v>159</v>
      </c>
      <c r="E849" s="210">
        <v>186</v>
      </c>
      <c r="F849" s="210"/>
      <c r="G849" s="210">
        <f t="shared" si="15"/>
        <v>0</v>
      </c>
      <c r="H849" s="249" t="s">
        <v>770</v>
      </c>
      <c r="I849" s="210">
        <f t="shared" si="16"/>
        <v>0</v>
      </c>
      <c r="J849" s="162"/>
      <c r="K849" s="162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  <c r="AV849" s="141"/>
      <c r="AW849" s="141"/>
    </row>
    <row r="850" spans="1:49" outlineLevel="1">
      <c r="A850" s="170">
        <v>280</v>
      </c>
      <c r="B850" s="170" t="s">
        <v>885</v>
      </c>
      <c r="C850" s="175" t="s">
        <v>886</v>
      </c>
      <c r="D850" s="188" t="s">
        <v>159</v>
      </c>
      <c r="E850" s="210">
        <v>260</v>
      </c>
      <c r="F850" s="210"/>
      <c r="G850" s="210">
        <f t="shared" si="15"/>
        <v>0</v>
      </c>
      <c r="H850" s="249" t="s">
        <v>770</v>
      </c>
      <c r="I850" s="210">
        <f t="shared" si="16"/>
        <v>0</v>
      </c>
      <c r="J850" s="162"/>
      <c r="K850" s="162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  <c r="AV850" s="141"/>
      <c r="AW850" s="141"/>
    </row>
    <row r="851" spans="1:49" outlineLevel="1">
      <c r="A851" s="170"/>
      <c r="B851" s="170" t="s">
        <v>209</v>
      </c>
      <c r="C851" s="175" t="s">
        <v>887</v>
      </c>
      <c r="D851" s="188" t="s">
        <v>209</v>
      </c>
      <c r="E851" s="210"/>
      <c r="F851" s="210"/>
      <c r="G851" s="210">
        <f t="shared" si="15"/>
        <v>0</v>
      </c>
      <c r="H851" s="249">
        <v>0</v>
      </c>
      <c r="I851" s="210">
        <f t="shared" si="16"/>
        <v>0</v>
      </c>
      <c r="J851" s="162"/>
      <c r="K851" s="162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  <c r="AV851" s="141"/>
      <c r="AW851" s="141"/>
    </row>
    <row r="852" spans="1:49" outlineLevel="1">
      <c r="A852" s="170">
        <v>281</v>
      </c>
      <c r="B852" s="170" t="s">
        <v>888</v>
      </c>
      <c r="C852" s="175" t="s">
        <v>889</v>
      </c>
      <c r="D852" s="188" t="s">
        <v>159</v>
      </c>
      <c r="E852" s="210">
        <v>80</v>
      </c>
      <c r="F852" s="210"/>
      <c r="G852" s="210">
        <f t="shared" si="15"/>
        <v>0</v>
      </c>
      <c r="H852" s="249" t="s">
        <v>770</v>
      </c>
      <c r="I852" s="210">
        <f t="shared" si="16"/>
        <v>0</v>
      </c>
      <c r="J852" s="162"/>
      <c r="K852" s="162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  <c r="AV852" s="141"/>
      <c r="AW852" s="141"/>
    </row>
    <row r="853" spans="1:49" outlineLevel="1">
      <c r="A853" s="170"/>
      <c r="B853" s="170" t="s">
        <v>209</v>
      </c>
      <c r="C853" s="175" t="s">
        <v>890</v>
      </c>
      <c r="D853" s="188" t="s">
        <v>209</v>
      </c>
      <c r="E853" s="210"/>
      <c r="F853" s="210"/>
      <c r="G853" s="210">
        <f t="shared" si="15"/>
        <v>0</v>
      </c>
      <c r="H853" s="249">
        <v>0</v>
      </c>
      <c r="I853" s="210">
        <f t="shared" si="16"/>
        <v>0</v>
      </c>
      <c r="J853" s="162"/>
      <c r="K853" s="162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  <c r="AV853" s="141"/>
      <c r="AW853" s="141"/>
    </row>
    <row r="854" spans="1:49" outlineLevel="1">
      <c r="A854" s="170">
        <v>282</v>
      </c>
      <c r="B854" s="170" t="s">
        <v>891</v>
      </c>
      <c r="C854" s="175" t="s">
        <v>892</v>
      </c>
      <c r="D854" s="188" t="s">
        <v>159</v>
      </c>
      <c r="E854" s="210">
        <v>340</v>
      </c>
      <c r="F854" s="210"/>
      <c r="G854" s="210">
        <f t="shared" si="15"/>
        <v>0</v>
      </c>
      <c r="H854" s="249" t="s">
        <v>770</v>
      </c>
      <c r="I854" s="210">
        <f t="shared" si="16"/>
        <v>0</v>
      </c>
      <c r="J854" s="162"/>
      <c r="K854" s="162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  <c r="AV854" s="141"/>
      <c r="AW854" s="141"/>
    </row>
    <row r="855" spans="1:49" outlineLevel="1">
      <c r="A855" s="170">
        <v>283</v>
      </c>
      <c r="B855" s="170" t="s">
        <v>893</v>
      </c>
      <c r="C855" s="175" t="s">
        <v>894</v>
      </c>
      <c r="D855" s="188" t="s">
        <v>159</v>
      </c>
      <c r="E855" s="210">
        <v>2150</v>
      </c>
      <c r="F855" s="210"/>
      <c r="G855" s="210">
        <f t="shared" si="15"/>
        <v>0</v>
      </c>
      <c r="H855" s="249" t="s">
        <v>770</v>
      </c>
      <c r="I855" s="210">
        <f t="shared" si="16"/>
        <v>0</v>
      </c>
      <c r="J855" s="162"/>
      <c r="K855" s="162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41"/>
    </row>
    <row r="856" spans="1:49" outlineLevel="1">
      <c r="A856" s="170">
        <v>284</v>
      </c>
      <c r="B856" s="170" t="s">
        <v>895</v>
      </c>
      <c r="C856" s="175" t="s">
        <v>896</v>
      </c>
      <c r="D856" s="188" t="s">
        <v>159</v>
      </c>
      <c r="E856" s="210">
        <v>36</v>
      </c>
      <c r="F856" s="210"/>
      <c r="G856" s="210">
        <f t="shared" si="15"/>
        <v>0</v>
      </c>
      <c r="H856" s="249" t="s">
        <v>770</v>
      </c>
      <c r="I856" s="210">
        <f t="shared" si="16"/>
        <v>0</v>
      </c>
      <c r="J856" s="162"/>
      <c r="K856" s="162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  <c r="AV856" s="141"/>
      <c r="AW856" s="141"/>
    </row>
    <row r="857" spans="1:49" outlineLevel="1">
      <c r="A857" s="170">
        <v>285</v>
      </c>
      <c r="B857" s="170" t="s">
        <v>897</v>
      </c>
      <c r="C857" s="175" t="s">
        <v>898</v>
      </c>
      <c r="D857" s="188" t="s">
        <v>159</v>
      </c>
      <c r="E857" s="210">
        <v>510</v>
      </c>
      <c r="F857" s="210"/>
      <c r="G857" s="210">
        <f t="shared" si="15"/>
        <v>0</v>
      </c>
      <c r="H857" s="249" t="s">
        <v>770</v>
      </c>
      <c r="I857" s="210">
        <f t="shared" si="16"/>
        <v>0</v>
      </c>
      <c r="J857" s="162"/>
      <c r="K857" s="162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  <c r="AV857" s="141"/>
      <c r="AW857" s="141"/>
    </row>
    <row r="858" spans="1:49" outlineLevel="1">
      <c r="A858" s="170">
        <v>286</v>
      </c>
      <c r="B858" s="170" t="s">
        <v>899</v>
      </c>
      <c r="C858" s="175" t="s">
        <v>900</v>
      </c>
      <c r="D858" s="188" t="s">
        <v>159</v>
      </c>
      <c r="E858" s="210">
        <v>30</v>
      </c>
      <c r="F858" s="210"/>
      <c r="G858" s="210">
        <f t="shared" si="15"/>
        <v>0</v>
      </c>
      <c r="H858" s="249" t="s">
        <v>770</v>
      </c>
      <c r="I858" s="210">
        <f t="shared" si="16"/>
        <v>0</v>
      </c>
      <c r="J858" s="162"/>
      <c r="K858" s="162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  <c r="AV858" s="141"/>
      <c r="AW858" s="141"/>
    </row>
    <row r="859" spans="1:49" outlineLevel="1">
      <c r="A859" s="170">
        <v>287</v>
      </c>
      <c r="B859" s="170" t="s">
        <v>901</v>
      </c>
      <c r="C859" s="175" t="s">
        <v>902</v>
      </c>
      <c r="D859" s="188" t="s">
        <v>159</v>
      </c>
      <c r="E859" s="210">
        <v>80</v>
      </c>
      <c r="F859" s="210"/>
      <c r="G859" s="210">
        <f t="shared" si="15"/>
        <v>0</v>
      </c>
      <c r="H859" s="249" t="s">
        <v>770</v>
      </c>
      <c r="I859" s="210">
        <f t="shared" si="16"/>
        <v>0</v>
      </c>
      <c r="J859" s="162"/>
      <c r="K859" s="162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  <c r="AV859" s="141"/>
      <c r="AW859" s="141"/>
    </row>
    <row r="860" spans="1:49" outlineLevel="1">
      <c r="A860" s="170"/>
      <c r="B860" s="170" t="s">
        <v>209</v>
      </c>
      <c r="C860" s="175" t="s">
        <v>903</v>
      </c>
      <c r="D860" s="188" t="s">
        <v>209</v>
      </c>
      <c r="E860" s="210"/>
      <c r="F860" s="210"/>
      <c r="G860" s="210">
        <f t="shared" si="15"/>
        <v>0</v>
      </c>
      <c r="H860" s="249">
        <v>0</v>
      </c>
      <c r="I860" s="210">
        <f t="shared" si="16"/>
        <v>0</v>
      </c>
      <c r="J860" s="162"/>
      <c r="K860" s="162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  <c r="AV860" s="141"/>
      <c r="AW860" s="141"/>
    </row>
    <row r="861" spans="1:49" outlineLevel="1">
      <c r="A861" s="170">
        <v>288</v>
      </c>
      <c r="B861" s="170" t="s">
        <v>54</v>
      </c>
      <c r="C861" s="175" t="s">
        <v>904</v>
      </c>
      <c r="D861" s="188" t="s">
        <v>159</v>
      </c>
      <c r="E861" s="210">
        <v>160</v>
      </c>
      <c r="F861" s="210"/>
      <c r="G861" s="210">
        <f t="shared" si="15"/>
        <v>0</v>
      </c>
      <c r="H861" s="249" t="s">
        <v>770</v>
      </c>
      <c r="I861" s="210">
        <f t="shared" si="16"/>
        <v>0</v>
      </c>
      <c r="J861" s="162"/>
      <c r="K861" s="162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  <c r="AV861" s="141"/>
      <c r="AW861" s="141"/>
    </row>
    <row r="862" spans="1:49" outlineLevel="1">
      <c r="A862" s="170"/>
      <c r="B862" s="170" t="s">
        <v>209</v>
      </c>
      <c r="C862" s="175" t="s">
        <v>905</v>
      </c>
      <c r="D862" s="188" t="s">
        <v>209</v>
      </c>
      <c r="E862" s="210"/>
      <c r="F862" s="210"/>
      <c r="G862" s="210">
        <f t="shared" si="15"/>
        <v>0</v>
      </c>
      <c r="H862" s="249">
        <v>0</v>
      </c>
      <c r="I862" s="210">
        <f t="shared" si="16"/>
        <v>0</v>
      </c>
      <c r="J862" s="162"/>
      <c r="K862" s="162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  <c r="AV862" s="141"/>
      <c r="AW862" s="141"/>
    </row>
    <row r="863" spans="1:49" outlineLevel="1">
      <c r="A863" s="170">
        <v>289</v>
      </c>
      <c r="B863" s="170" t="s">
        <v>906</v>
      </c>
      <c r="C863" s="175" t="s">
        <v>907</v>
      </c>
      <c r="D863" s="188" t="s">
        <v>159</v>
      </c>
      <c r="E863" s="210">
        <v>180</v>
      </c>
      <c r="F863" s="210"/>
      <c r="G863" s="210">
        <f t="shared" si="15"/>
        <v>0</v>
      </c>
      <c r="H863" s="249" t="s">
        <v>770</v>
      </c>
      <c r="I863" s="210">
        <f t="shared" si="16"/>
        <v>0</v>
      </c>
      <c r="J863" s="162"/>
      <c r="K863" s="162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  <c r="AV863" s="141"/>
      <c r="AW863" s="141"/>
    </row>
    <row r="864" spans="1:49" outlineLevel="1">
      <c r="A864" s="170">
        <v>290</v>
      </c>
      <c r="B864" s="170" t="s">
        <v>56</v>
      </c>
      <c r="C864" s="175" t="s">
        <v>908</v>
      </c>
      <c r="D864" s="188" t="s">
        <v>159</v>
      </c>
      <c r="E864" s="210">
        <v>220</v>
      </c>
      <c r="F864" s="210"/>
      <c r="G864" s="210">
        <f t="shared" si="15"/>
        <v>0</v>
      </c>
      <c r="H864" s="249" t="s">
        <v>770</v>
      </c>
      <c r="I864" s="210">
        <f t="shared" si="16"/>
        <v>0</v>
      </c>
      <c r="J864" s="162"/>
      <c r="K864" s="162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  <c r="AV864" s="141"/>
      <c r="AW864" s="141"/>
    </row>
    <row r="865" spans="1:49" outlineLevel="1">
      <c r="A865" s="170"/>
      <c r="B865" s="170" t="s">
        <v>209</v>
      </c>
      <c r="C865" s="175" t="s">
        <v>909</v>
      </c>
      <c r="D865" s="188" t="s">
        <v>209</v>
      </c>
      <c r="E865" s="210"/>
      <c r="F865" s="210"/>
      <c r="G865" s="210">
        <f t="shared" si="15"/>
        <v>0</v>
      </c>
      <c r="H865" s="249">
        <v>0</v>
      </c>
      <c r="I865" s="210">
        <f t="shared" si="16"/>
        <v>0</v>
      </c>
      <c r="J865" s="162"/>
      <c r="K865" s="162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  <c r="AV865" s="141"/>
      <c r="AW865" s="141"/>
    </row>
    <row r="866" spans="1:49" outlineLevel="1">
      <c r="A866" s="170">
        <v>291</v>
      </c>
      <c r="B866" s="170" t="s">
        <v>910</v>
      </c>
      <c r="C866" s="175" t="s">
        <v>911</v>
      </c>
      <c r="D866" s="188" t="s">
        <v>120</v>
      </c>
      <c r="E866" s="210">
        <v>64</v>
      </c>
      <c r="F866" s="210"/>
      <c r="G866" s="210">
        <f t="shared" si="15"/>
        <v>0</v>
      </c>
      <c r="H866" s="249" t="s">
        <v>770</v>
      </c>
      <c r="I866" s="210">
        <f t="shared" si="16"/>
        <v>0</v>
      </c>
      <c r="J866" s="162"/>
      <c r="K866" s="162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  <c r="AV866" s="141"/>
      <c r="AW866" s="141"/>
    </row>
    <row r="867" spans="1:49" outlineLevel="1">
      <c r="A867" s="170">
        <v>292</v>
      </c>
      <c r="B867" s="170" t="s">
        <v>912</v>
      </c>
      <c r="C867" s="175" t="s">
        <v>913</v>
      </c>
      <c r="D867" s="188" t="s">
        <v>120</v>
      </c>
      <c r="E867" s="210">
        <v>12</v>
      </c>
      <c r="F867" s="210"/>
      <c r="G867" s="210">
        <f t="shared" si="15"/>
        <v>0</v>
      </c>
      <c r="H867" s="249" t="s">
        <v>770</v>
      </c>
      <c r="I867" s="210">
        <f t="shared" si="16"/>
        <v>0</v>
      </c>
      <c r="J867" s="162"/>
      <c r="K867" s="162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  <c r="AV867" s="141"/>
      <c r="AW867" s="141"/>
    </row>
    <row r="868" spans="1:49" outlineLevel="1">
      <c r="A868" s="170"/>
      <c r="B868" s="170" t="s">
        <v>209</v>
      </c>
      <c r="C868" s="175" t="s">
        <v>914</v>
      </c>
      <c r="D868" s="188" t="s">
        <v>209</v>
      </c>
      <c r="E868" s="210"/>
      <c r="F868" s="210"/>
      <c r="G868" s="210">
        <f t="shared" si="15"/>
        <v>0</v>
      </c>
      <c r="H868" s="249">
        <v>0</v>
      </c>
      <c r="I868" s="210">
        <f t="shared" si="16"/>
        <v>0</v>
      </c>
      <c r="J868" s="162"/>
      <c r="K868" s="162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  <c r="AV868" s="141"/>
      <c r="AW868" s="141"/>
    </row>
    <row r="869" spans="1:49" outlineLevel="1">
      <c r="A869" s="170">
        <v>293</v>
      </c>
      <c r="B869" s="170" t="s">
        <v>915</v>
      </c>
      <c r="C869" s="175" t="s">
        <v>916</v>
      </c>
      <c r="D869" s="188" t="s">
        <v>120</v>
      </c>
      <c r="E869" s="210">
        <v>146</v>
      </c>
      <c r="F869" s="210"/>
      <c r="G869" s="210">
        <f t="shared" si="15"/>
        <v>0</v>
      </c>
      <c r="H869" s="249" t="s">
        <v>770</v>
      </c>
      <c r="I869" s="210">
        <f t="shared" si="16"/>
        <v>0</v>
      </c>
      <c r="J869" s="162"/>
      <c r="K869" s="162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  <c r="AV869" s="141"/>
      <c r="AW869" s="141"/>
    </row>
    <row r="870" spans="1:49" outlineLevel="1">
      <c r="A870" s="170"/>
      <c r="B870" s="170" t="s">
        <v>209</v>
      </c>
      <c r="C870" s="175" t="s">
        <v>917</v>
      </c>
      <c r="D870" s="188" t="s">
        <v>209</v>
      </c>
      <c r="E870" s="210"/>
      <c r="F870" s="210"/>
      <c r="G870" s="210">
        <f t="shared" si="15"/>
        <v>0</v>
      </c>
      <c r="H870" s="249">
        <v>0</v>
      </c>
      <c r="I870" s="210">
        <f t="shared" si="16"/>
        <v>0</v>
      </c>
      <c r="J870" s="162"/>
      <c r="K870" s="162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  <c r="AV870" s="141"/>
      <c r="AW870" s="141"/>
    </row>
    <row r="871" spans="1:49" outlineLevel="1">
      <c r="A871" s="170">
        <v>294</v>
      </c>
      <c r="B871" s="170" t="s">
        <v>918</v>
      </c>
      <c r="C871" s="175" t="s">
        <v>919</v>
      </c>
      <c r="D871" s="188" t="s">
        <v>120</v>
      </c>
      <c r="E871" s="210">
        <v>87</v>
      </c>
      <c r="F871" s="210"/>
      <c r="G871" s="210">
        <f t="shared" si="15"/>
        <v>0</v>
      </c>
      <c r="H871" s="249" t="s">
        <v>770</v>
      </c>
      <c r="I871" s="210">
        <f t="shared" si="16"/>
        <v>0</v>
      </c>
      <c r="J871" s="162"/>
      <c r="K871" s="162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  <c r="AV871" s="141"/>
      <c r="AW871" s="141"/>
    </row>
    <row r="872" spans="1:49" outlineLevel="1">
      <c r="A872" s="170">
        <v>295</v>
      </c>
      <c r="B872" s="170" t="s">
        <v>920</v>
      </c>
      <c r="C872" s="175" t="s">
        <v>921</v>
      </c>
      <c r="D872" s="188" t="s">
        <v>120</v>
      </c>
      <c r="E872" s="210">
        <v>44</v>
      </c>
      <c r="F872" s="210"/>
      <c r="G872" s="210">
        <f t="shared" si="15"/>
        <v>0</v>
      </c>
      <c r="H872" s="249" t="s">
        <v>770</v>
      </c>
      <c r="I872" s="210">
        <f t="shared" si="16"/>
        <v>0</v>
      </c>
      <c r="J872" s="162"/>
      <c r="K872" s="162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  <c r="AV872" s="141"/>
      <c r="AW872" s="141"/>
    </row>
    <row r="873" spans="1:49" outlineLevel="1">
      <c r="A873" s="170"/>
      <c r="B873" s="170" t="s">
        <v>209</v>
      </c>
      <c r="C873" s="175" t="s">
        <v>922</v>
      </c>
      <c r="D873" s="188" t="s">
        <v>209</v>
      </c>
      <c r="E873" s="210"/>
      <c r="F873" s="210"/>
      <c r="G873" s="210">
        <f t="shared" si="15"/>
        <v>0</v>
      </c>
      <c r="H873" s="249">
        <v>0</v>
      </c>
      <c r="I873" s="210">
        <f t="shared" si="16"/>
        <v>0</v>
      </c>
      <c r="J873" s="162"/>
      <c r="K873" s="162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  <c r="AV873" s="141"/>
      <c r="AW873" s="141"/>
    </row>
    <row r="874" spans="1:49" outlineLevel="1">
      <c r="A874" s="170">
        <v>296</v>
      </c>
      <c r="B874" s="170" t="s">
        <v>923</v>
      </c>
      <c r="C874" s="175" t="s">
        <v>924</v>
      </c>
      <c r="D874" s="188" t="s">
        <v>120</v>
      </c>
      <c r="E874" s="210">
        <v>224</v>
      </c>
      <c r="F874" s="210"/>
      <c r="G874" s="210">
        <f t="shared" si="15"/>
        <v>0</v>
      </c>
      <c r="H874" s="249" t="s">
        <v>770</v>
      </c>
      <c r="I874" s="210">
        <f t="shared" si="16"/>
        <v>0</v>
      </c>
      <c r="J874" s="162"/>
      <c r="K874" s="162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  <c r="AV874" s="141"/>
      <c r="AW874" s="141"/>
    </row>
    <row r="875" spans="1:49" outlineLevel="1">
      <c r="A875" s="170"/>
      <c r="B875" s="170" t="s">
        <v>209</v>
      </c>
      <c r="C875" s="175" t="s">
        <v>925</v>
      </c>
      <c r="D875" s="188" t="s">
        <v>209</v>
      </c>
      <c r="E875" s="210"/>
      <c r="F875" s="210"/>
      <c r="G875" s="210">
        <f t="shared" si="15"/>
        <v>0</v>
      </c>
      <c r="H875" s="249">
        <v>0</v>
      </c>
      <c r="I875" s="210">
        <f t="shared" si="16"/>
        <v>0</v>
      </c>
      <c r="J875" s="162"/>
      <c r="K875" s="162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  <c r="AV875" s="141"/>
      <c r="AW875" s="141"/>
    </row>
    <row r="876" spans="1:49" outlineLevel="1">
      <c r="A876" s="170">
        <v>297</v>
      </c>
      <c r="B876" s="170" t="s">
        <v>926</v>
      </c>
      <c r="C876" s="175" t="s">
        <v>927</v>
      </c>
      <c r="D876" s="188" t="s">
        <v>120</v>
      </c>
      <c r="E876" s="210">
        <v>35</v>
      </c>
      <c r="F876" s="210"/>
      <c r="G876" s="210">
        <f t="shared" si="15"/>
        <v>0</v>
      </c>
      <c r="H876" s="249" t="s">
        <v>770</v>
      </c>
      <c r="I876" s="210">
        <f t="shared" si="16"/>
        <v>0</v>
      </c>
      <c r="J876" s="162"/>
      <c r="K876" s="162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  <c r="AV876" s="141"/>
      <c r="AW876" s="141"/>
    </row>
    <row r="877" spans="1:49" outlineLevel="1">
      <c r="A877" s="170">
        <v>298</v>
      </c>
      <c r="B877" s="170" t="s">
        <v>928</v>
      </c>
      <c r="C877" s="175" t="s">
        <v>929</v>
      </c>
      <c r="D877" s="188" t="s">
        <v>120</v>
      </c>
      <c r="E877" s="210">
        <v>35</v>
      </c>
      <c r="F877" s="210"/>
      <c r="G877" s="210">
        <f t="shared" si="15"/>
        <v>0</v>
      </c>
      <c r="H877" s="249" t="s">
        <v>770</v>
      </c>
      <c r="I877" s="210">
        <f t="shared" si="16"/>
        <v>0</v>
      </c>
      <c r="J877" s="162"/>
      <c r="K877" s="162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41"/>
      <c r="AC877" s="141"/>
      <c r="AD877" s="141"/>
      <c r="AE877" s="141"/>
      <c r="AF877" s="141"/>
      <c r="AG877" s="141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  <c r="AV877" s="141"/>
      <c r="AW877" s="141"/>
    </row>
    <row r="878" spans="1:49" outlineLevel="1">
      <c r="A878" s="170"/>
      <c r="B878" s="170" t="s">
        <v>209</v>
      </c>
      <c r="C878" s="175" t="s">
        <v>930</v>
      </c>
      <c r="D878" s="188" t="s">
        <v>209</v>
      </c>
      <c r="E878" s="210"/>
      <c r="F878" s="210"/>
      <c r="G878" s="210">
        <f t="shared" si="15"/>
        <v>0</v>
      </c>
      <c r="H878" s="249">
        <v>0</v>
      </c>
      <c r="I878" s="210">
        <f t="shared" si="16"/>
        <v>0</v>
      </c>
      <c r="J878" s="162"/>
      <c r="K878" s="162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  <c r="AV878" s="141"/>
      <c r="AW878" s="141"/>
    </row>
    <row r="879" spans="1:49" outlineLevel="1">
      <c r="A879" s="170">
        <v>299</v>
      </c>
      <c r="B879" s="170" t="s">
        <v>931</v>
      </c>
      <c r="C879" s="175" t="s">
        <v>932</v>
      </c>
      <c r="D879" s="188" t="s">
        <v>1131</v>
      </c>
      <c r="E879" s="210">
        <v>1</v>
      </c>
      <c r="F879" s="210"/>
      <c r="G879" s="210">
        <f t="shared" si="15"/>
        <v>0</v>
      </c>
      <c r="H879" s="249" t="s">
        <v>770</v>
      </c>
      <c r="I879" s="210">
        <f t="shared" si="16"/>
        <v>0</v>
      </c>
      <c r="J879" s="162"/>
      <c r="K879" s="162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  <c r="AV879" s="141"/>
      <c r="AW879" s="141"/>
    </row>
    <row r="880" spans="1:49" outlineLevel="1">
      <c r="A880" s="170">
        <v>300</v>
      </c>
      <c r="B880" s="170" t="s">
        <v>933</v>
      </c>
      <c r="C880" s="175" t="s">
        <v>934</v>
      </c>
      <c r="D880" s="188" t="s">
        <v>1131</v>
      </c>
      <c r="E880" s="210">
        <v>1</v>
      </c>
      <c r="F880" s="210"/>
      <c r="G880" s="210">
        <f t="shared" si="15"/>
        <v>0</v>
      </c>
      <c r="H880" s="249" t="s">
        <v>770</v>
      </c>
      <c r="I880" s="210">
        <f t="shared" si="16"/>
        <v>0</v>
      </c>
      <c r="J880" s="162"/>
      <c r="K880" s="162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  <c r="AV880" s="141"/>
      <c r="AW880" s="141"/>
    </row>
    <row r="881" spans="1:49" outlineLevel="1">
      <c r="A881" s="170">
        <v>301</v>
      </c>
      <c r="B881" s="170" t="s">
        <v>935</v>
      </c>
      <c r="C881" s="175" t="s">
        <v>936</v>
      </c>
      <c r="D881" s="188" t="s">
        <v>1131</v>
      </c>
      <c r="E881" s="210">
        <v>1</v>
      </c>
      <c r="F881" s="210"/>
      <c r="G881" s="210">
        <f t="shared" si="15"/>
        <v>0</v>
      </c>
      <c r="H881" s="249" t="s">
        <v>770</v>
      </c>
      <c r="I881" s="210">
        <f t="shared" si="16"/>
        <v>0</v>
      </c>
      <c r="J881" s="162"/>
      <c r="K881" s="162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  <c r="AV881" s="141"/>
      <c r="AW881" s="141"/>
    </row>
    <row r="882" spans="1:49" outlineLevel="1">
      <c r="A882" s="170">
        <v>302</v>
      </c>
      <c r="B882" s="170" t="s">
        <v>937</v>
      </c>
      <c r="C882" s="175" t="s">
        <v>938</v>
      </c>
      <c r="D882" s="188" t="s">
        <v>1131</v>
      </c>
      <c r="E882" s="210">
        <v>1</v>
      </c>
      <c r="F882" s="210"/>
      <c r="G882" s="210">
        <f t="shared" si="15"/>
        <v>0</v>
      </c>
      <c r="H882" s="249" t="s">
        <v>770</v>
      </c>
      <c r="I882" s="210">
        <f t="shared" si="16"/>
        <v>0</v>
      </c>
      <c r="J882" s="162"/>
      <c r="K882" s="162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  <c r="AV882" s="141"/>
      <c r="AW882" s="141"/>
    </row>
    <row r="883" spans="1:49" outlineLevel="1">
      <c r="A883" s="170">
        <v>303</v>
      </c>
      <c r="B883" s="170" t="s">
        <v>939</v>
      </c>
      <c r="C883" s="175" t="s">
        <v>940</v>
      </c>
      <c r="D883" s="188" t="s">
        <v>1131</v>
      </c>
      <c r="E883" s="210">
        <v>1</v>
      </c>
      <c r="F883" s="210"/>
      <c r="G883" s="210">
        <f t="shared" si="15"/>
        <v>0</v>
      </c>
      <c r="H883" s="249" t="s">
        <v>770</v>
      </c>
      <c r="I883" s="210">
        <f t="shared" si="16"/>
        <v>0</v>
      </c>
      <c r="J883" s="162"/>
      <c r="K883" s="162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  <c r="AV883" s="141"/>
      <c r="AW883" s="141"/>
    </row>
    <row r="884" spans="1:49" outlineLevel="1">
      <c r="A884" s="170">
        <v>304</v>
      </c>
      <c r="B884" s="170" t="s">
        <v>941</v>
      </c>
      <c r="C884" s="175" t="s">
        <v>942</v>
      </c>
      <c r="D884" s="188" t="s">
        <v>1131</v>
      </c>
      <c r="E884" s="210">
        <v>1</v>
      </c>
      <c r="F884" s="210"/>
      <c r="G884" s="210">
        <f t="shared" si="15"/>
        <v>0</v>
      </c>
      <c r="H884" s="249" t="s">
        <v>770</v>
      </c>
      <c r="I884" s="210">
        <f t="shared" si="16"/>
        <v>0</v>
      </c>
      <c r="J884" s="162"/>
      <c r="K884" s="162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  <c r="AV884" s="141"/>
      <c r="AW884" s="141"/>
    </row>
    <row r="885" spans="1:49" outlineLevel="1">
      <c r="A885" s="170">
        <v>305</v>
      </c>
      <c r="B885" s="170" t="s">
        <v>943</v>
      </c>
      <c r="C885" s="175" t="s">
        <v>944</v>
      </c>
      <c r="D885" s="188" t="s">
        <v>1131</v>
      </c>
      <c r="E885" s="210">
        <v>1</v>
      </c>
      <c r="F885" s="210"/>
      <c r="G885" s="210">
        <f t="shared" si="15"/>
        <v>0</v>
      </c>
      <c r="H885" s="249" t="s">
        <v>770</v>
      </c>
      <c r="I885" s="210">
        <f t="shared" si="16"/>
        <v>0</v>
      </c>
      <c r="J885" s="162"/>
      <c r="K885" s="162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  <c r="AV885" s="141"/>
      <c r="AW885" s="141"/>
    </row>
    <row r="886" spans="1:49" outlineLevel="1">
      <c r="A886" s="170"/>
      <c r="B886" s="170" t="s">
        <v>209</v>
      </c>
      <c r="C886" s="175" t="s">
        <v>945</v>
      </c>
      <c r="D886" s="188" t="s">
        <v>209</v>
      </c>
      <c r="E886" s="210"/>
      <c r="F886" s="210"/>
      <c r="G886" s="210">
        <f t="shared" si="15"/>
        <v>0</v>
      </c>
      <c r="H886" s="249">
        <v>0</v>
      </c>
      <c r="I886" s="210">
        <f t="shared" si="16"/>
        <v>0</v>
      </c>
      <c r="J886" s="162"/>
      <c r="K886" s="162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  <c r="AV886" s="141"/>
      <c r="AW886" s="141"/>
    </row>
    <row r="887" spans="1:49" outlineLevel="1">
      <c r="A887" s="170">
        <v>306</v>
      </c>
      <c r="B887" s="170" t="s">
        <v>946</v>
      </c>
      <c r="C887" s="175" t="s">
        <v>947</v>
      </c>
      <c r="D887" s="188" t="s">
        <v>1131</v>
      </c>
      <c r="E887" s="210">
        <v>1</v>
      </c>
      <c r="F887" s="210"/>
      <c r="G887" s="210">
        <f t="shared" si="15"/>
        <v>0</v>
      </c>
      <c r="H887" s="249" t="s">
        <v>770</v>
      </c>
      <c r="I887" s="210">
        <f t="shared" si="16"/>
        <v>0</v>
      </c>
      <c r="J887" s="162"/>
      <c r="K887" s="162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  <c r="AU887" s="141"/>
      <c r="AV887" s="141"/>
      <c r="AW887" s="141"/>
    </row>
    <row r="888" spans="1:49" outlineLevel="1">
      <c r="A888" s="170">
        <v>307</v>
      </c>
      <c r="B888" s="170" t="s">
        <v>948</v>
      </c>
      <c r="C888" s="175" t="s">
        <v>949</v>
      </c>
      <c r="D888" s="188" t="s">
        <v>1131</v>
      </c>
      <c r="E888" s="210">
        <v>1</v>
      </c>
      <c r="F888" s="210"/>
      <c r="G888" s="210">
        <f t="shared" si="15"/>
        <v>0</v>
      </c>
      <c r="H888" s="249" t="s">
        <v>770</v>
      </c>
      <c r="I888" s="210">
        <f t="shared" si="16"/>
        <v>0</v>
      </c>
      <c r="J888" s="162"/>
      <c r="K888" s="162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  <c r="AU888" s="141"/>
      <c r="AV888" s="141"/>
      <c r="AW888" s="141"/>
    </row>
    <row r="889" spans="1:49" outlineLevel="1">
      <c r="A889" s="170"/>
      <c r="B889" s="170" t="s">
        <v>209</v>
      </c>
      <c r="C889" s="175" t="s">
        <v>950</v>
      </c>
      <c r="D889" s="188" t="s">
        <v>209</v>
      </c>
      <c r="E889" s="210"/>
      <c r="F889" s="210"/>
      <c r="G889" s="210">
        <f t="shared" si="15"/>
        <v>0</v>
      </c>
      <c r="H889" s="249">
        <v>0</v>
      </c>
      <c r="I889" s="210">
        <f t="shared" si="16"/>
        <v>0</v>
      </c>
      <c r="J889" s="162"/>
      <c r="K889" s="162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  <c r="AU889" s="141"/>
      <c r="AV889" s="141"/>
      <c r="AW889" s="141"/>
    </row>
    <row r="890" spans="1:49" outlineLevel="1">
      <c r="A890" s="170"/>
      <c r="B890" s="170" t="s">
        <v>209</v>
      </c>
      <c r="C890" s="175" t="s">
        <v>951</v>
      </c>
      <c r="D890" s="188" t="s">
        <v>209</v>
      </c>
      <c r="E890" s="210"/>
      <c r="F890" s="210"/>
      <c r="G890" s="210">
        <f t="shared" si="15"/>
        <v>0</v>
      </c>
      <c r="H890" s="249">
        <v>0</v>
      </c>
      <c r="I890" s="210">
        <f t="shared" si="16"/>
        <v>0</v>
      </c>
      <c r="J890" s="162"/>
      <c r="K890" s="162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  <c r="AU890" s="141"/>
      <c r="AV890" s="141"/>
      <c r="AW890" s="141"/>
    </row>
    <row r="891" spans="1:49" outlineLevel="1">
      <c r="A891" s="170"/>
      <c r="B891" s="170" t="s">
        <v>209</v>
      </c>
      <c r="C891" s="175" t="s">
        <v>952</v>
      </c>
      <c r="D891" s="188" t="s">
        <v>209</v>
      </c>
      <c r="E891" s="210"/>
      <c r="F891" s="210"/>
      <c r="G891" s="210">
        <f t="shared" si="15"/>
        <v>0</v>
      </c>
      <c r="H891" s="249">
        <v>0</v>
      </c>
      <c r="I891" s="210">
        <f t="shared" si="16"/>
        <v>0</v>
      </c>
      <c r="J891" s="162"/>
      <c r="K891" s="162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  <c r="AU891" s="141"/>
      <c r="AV891" s="141"/>
      <c r="AW891" s="141"/>
    </row>
    <row r="892" spans="1:49" outlineLevel="1">
      <c r="A892" s="170">
        <v>308</v>
      </c>
      <c r="B892" s="170" t="s">
        <v>953</v>
      </c>
      <c r="C892" s="175" t="s">
        <v>954</v>
      </c>
      <c r="D892" s="188" t="s">
        <v>120</v>
      </c>
      <c r="E892" s="210">
        <v>1</v>
      </c>
      <c r="F892" s="210"/>
      <c r="G892" s="210">
        <f t="shared" si="15"/>
        <v>0</v>
      </c>
      <c r="H892" s="249" t="s">
        <v>770</v>
      </c>
      <c r="I892" s="210">
        <f t="shared" si="16"/>
        <v>0</v>
      </c>
      <c r="J892" s="162"/>
      <c r="K892" s="162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  <c r="AU892" s="141"/>
      <c r="AV892" s="141"/>
      <c r="AW892" s="141"/>
    </row>
    <row r="893" spans="1:49" outlineLevel="1">
      <c r="A893" s="170"/>
      <c r="B893" s="170"/>
      <c r="C893" s="175"/>
      <c r="D893" s="188"/>
      <c r="E893" s="210"/>
      <c r="F893" s="210"/>
      <c r="G893" s="210"/>
      <c r="H893" s="162">
        <v>0</v>
      </c>
      <c r="I893" s="210">
        <f t="shared" si="16"/>
        <v>0</v>
      </c>
      <c r="J893" s="162"/>
      <c r="K893" s="162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  <c r="AU893" s="141"/>
      <c r="AV893" s="141"/>
      <c r="AW893" s="141"/>
    </row>
    <row r="894" spans="1:49" outlineLevel="1">
      <c r="A894" s="170"/>
      <c r="B894" s="170"/>
      <c r="C894" s="175" t="s">
        <v>1111</v>
      </c>
      <c r="D894" s="188"/>
      <c r="E894" s="210"/>
      <c r="F894" s="210"/>
      <c r="G894" s="210"/>
      <c r="H894" s="162">
        <v>0</v>
      </c>
      <c r="I894" s="210">
        <f t="shared" si="16"/>
        <v>0</v>
      </c>
      <c r="J894" s="162"/>
      <c r="K894" s="162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  <c r="AU894" s="141"/>
      <c r="AV894" s="141"/>
      <c r="AW894" s="141"/>
    </row>
    <row r="895" spans="1:49" outlineLevel="1">
      <c r="A895" s="170">
        <v>309</v>
      </c>
      <c r="B895" s="231">
        <v>82</v>
      </c>
      <c r="C895" s="175" t="s">
        <v>1112</v>
      </c>
      <c r="D895" s="188" t="s">
        <v>120</v>
      </c>
      <c r="E895" s="210">
        <v>1</v>
      </c>
      <c r="F895" s="210"/>
      <c r="G895" s="210">
        <f t="shared" ref="G895" si="17">F895*E895</f>
        <v>0</v>
      </c>
      <c r="H895" s="162" t="s">
        <v>770</v>
      </c>
      <c r="I895" s="210">
        <f t="shared" si="16"/>
        <v>0</v>
      </c>
      <c r="J895" s="162"/>
      <c r="K895" s="162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  <c r="AU895" s="141"/>
      <c r="AV895" s="141"/>
      <c r="AW895" s="141"/>
    </row>
    <row r="896" spans="1:49" outlineLevel="1">
      <c r="A896" s="170">
        <v>310</v>
      </c>
      <c r="B896" s="231">
        <v>83</v>
      </c>
      <c r="C896" s="175" t="s">
        <v>1113</v>
      </c>
      <c r="D896" s="188" t="s">
        <v>120</v>
      </c>
      <c r="E896" s="210">
        <v>1</v>
      </c>
      <c r="F896" s="210"/>
      <c r="G896" s="210">
        <f t="shared" ref="G896" si="18">F896*E896</f>
        <v>0</v>
      </c>
      <c r="H896" s="162" t="s">
        <v>770</v>
      </c>
      <c r="I896" s="210">
        <f t="shared" si="16"/>
        <v>0</v>
      </c>
      <c r="J896" s="162"/>
      <c r="K896" s="162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41"/>
      <c r="AC896" s="141"/>
      <c r="AD896" s="141"/>
      <c r="AE896" s="141"/>
      <c r="AF896" s="141"/>
      <c r="AG896" s="141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  <c r="AV896" s="141"/>
      <c r="AW896" s="141"/>
    </row>
    <row r="897" spans="1:49">
      <c r="A897" s="169" t="s">
        <v>110</v>
      </c>
      <c r="B897" s="171" t="s">
        <v>90</v>
      </c>
      <c r="C897" s="176" t="s">
        <v>91</v>
      </c>
      <c r="D897" s="189"/>
      <c r="E897" s="154"/>
      <c r="F897" s="211"/>
      <c r="G897" s="143">
        <f>SUM(G898:G964)</f>
        <v>0</v>
      </c>
      <c r="H897" s="163"/>
      <c r="I897" s="211">
        <f t="shared" ref="I897:I910" si="19">G897</f>
        <v>0</v>
      </c>
      <c r="J897" s="163"/>
      <c r="K897" s="163"/>
      <c r="T897" t="s">
        <v>111</v>
      </c>
    </row>
    <row r="898" spans="1:49" outlineLevel="1">
      <c r="A898" s="168"/>
      <c r="B898" s="170"/>
      <c r="C898" s="175" t="s">
        <v>955</v>
      </c>
      <c r="D898" s="188"/>
      <c r="E898" s="153"/>
      <c r="F898" s="210"/>
      <c r="G898" s="142">
        <f>ROUND(E898*F898,2)</f>
        <v>0</v>
      </c>
      <c r="H898" s="162"/>
      <c r="I898" s="210">
        <f t="shared" si="19"/>
        <v>0</v>
      </c>
      <c r="J898" s="162"/>
      <c r="K898" s="162"/>
      <c r="L898" s="141"/>
      <c r="M898" s="141"/>
      <c r="N898" s="141"/>
      <c r="O898" s="141"/>
      <c r="P898" s="141"/>
      <c r="Q898" s="141"/>
      <c r="R898" s="141"/>
      <c r="S898" s="141"/>
      <c r="T898" s="141" t="s">
        <v>115</v>
      </c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  <c r="AU898" s="141"/>
      <c r="AV898" s="141"/>
      <c r="AW898" s="141"/>
    </row>
    <row r="899" spans="1:49" ht="110.25" customHeight="1" outlineLevel="1">
      <c r="A899" s="168"/>
      <c r="B899" s="170"/>
      <c r="C899" s="175" t="s">
        <v>956</v>
      </c>
      <c r="D899" s="188"/>
      <c r="E899" s="210"/>
      <c r="F899" s="210"/>
      <c r="G899" s="210"/>
      <c r="H899" s="162"/>
      <c r="I899" s="210">
        <f t="shared" si="19"/>
        <v>0</v>
      </c>
      <c r="J899" s="162"/>
      <c r="K899" s="162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  <c r="AU899" s="141"/>
      <c r="AV899" s="141"/>
      <c r="AW899" s="141"/>
    </row>
    <row r="900" spans="1:49" ht="141" customHeight="1" outlineLevel="1">
      <c r="A900" s="168"/>
      <c r="B900" s="170"/>
      <c r="C900" s="175" t="s">
        <v>957</v>
      </c>
      <c r="D900" s="188"/>
      <c r="E900" s="210"/>
      <c r="F900" s="210"/>
      <c r="G900" s="210"/>
      <c r="H900" s="162"/>
      <c r="I900" s="210">
        <f t="shared" si="19"/>
        <v>0</v>
      </c>
      <c r="J900" s="162"/>
      <c r="K900" s="162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  <c r="AU900" s="141"/>
      <c r="AV900" s="141"/>
      <c r="AW900" s="141"/>
    </row>
    <row r="901" spans="1:49" outlineLevel="1">
      <c r="A901" s="168"/>
      <c r="B901" s="170"/>
      <c r="C901" s="175"/>
      <c r="D901" s="188"/>
      <c r="E901" s="210"/>
      <c r="F901" s="210"/>
      <c r="G901" s="210"/>
      <c r="H901" s="162"/>
      <c r="I901" s="210">
        <f t="shared" si="19"/>
        <v>0</v>
      </c>
      <c r="J901" s="162"/>
      <c r="K901" s="162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  <c r="AU901" s="141"/>
      <c r="AV901" s="141"/>
      <c r="AW901" s="141"/>
    </row>
    <row r="902" spans="1:49" outlineLevel="1">
      <c r="A902" s="168">
        <v>311</v>
      </c>
      <c r="B902" s="170" t="s">
        <v>958</v>
      </c>
      <c r="C902" s="175" t="s">
        <v>959</v>
      </c>
      <c r="D902" s="188"/>
      <c r="E902" s="210"/>
      <c r="F902" s="210"/>
      <c r="G902" s="210"/>
      <c r="H902" s="162"/>
      <c r="I902" s="210">
        <f t="shared" si="19"/>
        <v>0</v>
      </c>
      <c r="J902" s="162"/>
      <c r="K902" s="162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  <c r="AU902" s="141"/>
      <c r="AV902" s="141"/>
      <c r="AW902" s="141"/>
    </row>
    <row r="903" spans="1:49" ht="101.25" outlineLevel="1">
      <c r="A903" s="168">
        <v>312</v>
      </c>
      <c r="B903" s="170" t="s">
        <v>960</v>
      </c>
      <c r="C903" s="175" t="s">
        <v>961</v>
      </c>
      <c r="D903" s="188" t="s">
        <v>120</v>
      </c>
      <c r="E903" s="210">
        <v>4</v>
      </c>
      <c r="F903" s="210"/>
      <c r="G903" s="210">
        <f t="shared" ref="G903:G964" si="20">ROUND(E903*F903,2)</f>
        <v>0</v>
      </c>
      <c r="H903" s="162" t="s">
        <v>770</v>
      </c>
      <c r="I903" s="210">
        <f t="shared" si="19"/>
        <v>0</v>
      </c>
      <c r="J903" s="162"/>
      <c r="K903" s="162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  <c r="AU903" s="141"/>
      <c r="AV903" s="141"/>
      <c r="AW903" s="141"/>
    </row>
    <row r="904" spans="1:49" ht="56.25" outlineLevel="1">
      <c r="A904" s="168">
        <v>313</v>
      </c>
      <c r="B904" s="170" t="s">
        <v>962</v>
      </c>
      <c r="C904" s="175" t="s">
        <v>963</v>
      </c>
      <c r="D904" s="188" t="s">
        <v>120</v>
      </c>
      <c r="E904" s="210">
        <v>10</v>
      </c>
      <c r="F904" s="210"/>
      <c r="G904" s="210">
        <f t="shared" si="20"/>
        <v>0</v>
      </c>
      <c r="H904" s="162" t="s">
        <v>770</v>
      </c>
      <c r="I904" s="210">
        <f t="shared" si="19"/>
        <v>0</v>
      </c>
      <c r="J904" s="162"/>
      <c r="K904" s="162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  <c r="AU904" s="141"/>
      <c r="AV904" s="141"/>
      <c r="AW904" s="141"/>
    </row>
    <row r="905" spans="1:49" ht="56.25" outlineLevel="1">
      <c r="A905" s="168">
        <v>314</v>
      </c>
      <c r="B905" s="170" t="s">
        <v>964</v>
      </c>
      <c r="C905" s="175" t="s">
        <v>965</v>
      </c>
      <c r="D905" s="188" t="s">
        <v>120</v>
      </c>
      <c r="E905" s="210">
        <v>24</v>
      </c>
      <c r="F905" s="210"/>
      <c r="G905" s="210">
        <f t="shared" si="20"/>
        <v>0</v>
      </c>
      <c r="H905" s="162" t="s">
        <v>770</v>
      </c>
      <c r="I905" s="210">
        <f t="shared" si="19"/>
        <v>0</v>
      </c>
      <c r="J905" s="162"/>
      <c r="K905" s="162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  <c r="AU905" s="141"/>
      <c r="AV905" s="141"/>
      <c r="AW905" s="141"/>
    </row>
    <row r="906" spans="1:49" ht="56.25" outlineLevel="1">
      <c r="A906" s="168">
        <v>315</v>
      </c>
      <c r="B906" s="170" t="s">
        <v>966</v>
      </c>
      <c r="C906" s="175" t="s">
        <v>967</v>
      </c>
      <c r="D906" s="188" t="s">
        <v>120</v>
      </c>
      <c r="E906" s="210">
        <v>1</v>
      </c>
      <c r="F906" s="210"/>
      <c r="G906" s="210">
        <f t="shared" si="20"/>
        <v>0</v>
      </c>
      <c r="H906" s="162" t="s">
        <v>770</v>
      </c>
      <c r="I906" s="210">
        <f t="shared" si="19"/>
        <v>0</v>
      </c>
      <c r="J906" s="162"/>
      <c r="K906" s="162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  <c r="AU906" s="141"/>
      <c r="AV906" s="141"/>
      <c r="AW906" s="141"/>
    </row>
    <row r="907" spans="1:49" ht="56.25" outlineLevel="1">
      <c r="A907" s="168">
        <v>316</v>
      </c>
      <c r="B907" s="170" t="s">
        <v>968</v>
      </c>
      <c r="C907" s="175" t="s">
        <v>969</v>
      </c>
      <c r="D907" s="188" t="s">
        <v>120</v>
      </c>
      <c r="E907" s="210">
        <v>5</v>
      </c>
      <c r="F907" s="210"/>
      <c r="G907" s="210">
        <f t="shared" si="20"/>
        <v>0</v>
      </c>
      <c r="H907" s="162" t="s">
        <v>770</v>
      </c>
      <c r="I907" s="210">
        <f t="shared" si="19"/>
        <v>0</v>
      </c>
      <c r="J907" s="162"/>
      <c r="K907" s="162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  <c r="AU907" s="141"/>
      <c r="AV907" s="141"/>
      <c r="AW907" s="141"/>
    </row>
    <row r="908" spans="1:49" ht="56.25" outlineLevel="1">
      <c r="A908" s="168">
        <v>317</v>
      </c>
      <c r="B908" s="170" t="s">
        <v>970</v>
      </c>
      <c r="C908" s="175" t="s">
        <v>971</v>
      </c>
      <c r="D908" s="188" t="s">
        <v>120</v>
      </c>
      <c r="E908" s="210">
        <v>5</v>
      </c>
      <c r="F908" s="210"/>
      <c r="G908" s="210">
        <f t="shared" si="20"/>
        <v>0</v>
      </c>
      <c r="H908" s="162" t="s">
        <v>770</v>
      </c>
      <c r="I908" s="210">
        <f t="shared" si="19"/>
        <v>0</v>
      </c>
      <c r="J908" s="162"/>
      <c r="K908" s="162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  <c r="AU908" s="141"/>
      <c r="AV908" s="141"/>
      <c r="AW908" s="141"/>
    </row>
    <row r="909" spans="1:49" outlineLevel="1">
      <c r="A909" s="168">
        <v>318</v>
      </c>
      <c r="B909" s="170" t="s">
        <v>972</v>
      </c>
      <c r="C909" s="175" t="s">
        <v>973</v>
      </c>
      <c r="D909" s="188" t="s">
        <v>120</v>
      </c>
      <c r="E909" s="210">
        <v>45</v>
      </c>
      <c r="F909" s="210"/>
      <c r="G909" s="210">
        <f t="shared" si="20"/>
        <v>0</v>
      </c>
      <c r="H909" s="162" t="s">
        <v>770</v>
      </c>
      <c r="I909" s="210">
        <f t="shared" si="19"/>
        <v>0</v>
      </c>
      <c r="J909" s="162"/>
      <c r="K909" s="162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  <c r="AT909" s="141"/>
      <c r="AU909" s="141"/>
      <c r="AV909" s="141"/>
      <c r="AW909" s="141"/>
    </row>
    <row r="910" spans="1:49" outlineLevel="1">
      <c r="A910" s="168">
        <v>319</v>
      </c>
      <c r="B910" s="170" t="s">
        <v>974</v>
      </c>
      <c r="C910" s="175" t="s">
        <v>975</v>
      </c>
      <c r="D910" s="188" t="s">
        <v>120</v>
      </c>
      <c r="E910" s="210">
        <v>41</v>
      </c>
      <c r="F910" s="210"/>
      <c r="G910" s="210">
        <f t="shared" si="20"/>
        <v>0</v>
      </c>
      <c r="H910" s="162" t="s">
        <v>770</v>
      </c>
      <c r="I910" s="210">
        <f t="shared" si="19"/>
        <v>0</v>
      </c>
      <c r="J910" s="162"/>
      <c r="K910" s="162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  <c r="AT910" s="141"/>
      <c r="AU910" s="141"/>
      <c r="AV910" s="141"/>
      <c r="AW910" s="141"/>
    </row>
    <row r="911" spans="1:49" outlineLevel="1">
      <c r="A911" s="168">
        <v>320</v>
      </c>
      <c r="B911" s="170" t="s">
        <v>976</v>
      </c>
      <c r="C911" s="175" t="s">
        <v>977</v>
      </c>
      <c r="D911" s="188" t="s">
        <v>120</v>
      </c>
      <c r="E911" s="210">
        <v>4</v>
      </c>
      <c r="F911" s="210"/>
      <c r="G911" s="210">
        <f t="shared" si="20"/>
        <v>0</v>
      </c>
      <c r="H911" s="162" t="s">
        <v>770</v>
      </c>
      <c r="I911" s="210">
        <f t="shared" ref="I911:I973" si="21">G911</f>
        <v>0</v>
      </c>
      <c r="J911" s="162"/>
      <c r="K911" s="162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  <c r="AI911" s="141"/>
      <c r="AJ911" s="141"/>
      <c r="AK911" s="141"/>
      <c r="AL911" s="141"/>
      <c r="AM911" s="141"/>
      <c r="AN911" s="141"/>
      <c r="AO911" s="141"/>
      <c r="AP911" s="141"/>
      <c r="AQ911" s="141"/>
      <c r="AR911" s="141"/>
      <c r="AS911" s="141"/>
      <c r="AT911" s="141"/>
      <c r="AU911" s="141"/>
      <c r="AV911" s="141"/>
      <c r="AW911" s="141"/>
    </row>
    <row r="912" spans="1:49" outlineLevel="1">
      <c r="A912" s="168">
        <v>321</v>
      </c>
      <c r="B912" s="170" t="s">
        <v>978</v>
      </c>
      <c r="C912" s="175" t="s">
        <v>979</v>
      </c>
      <c r="D912" s="188" t="s">
        <v>326</v>
      </c>
      <c r="E912" s="210">
        <v>23</v>
      </c>
      <c r="F912" s="210"/>
      <c r="G912" s="210">
        <f t="shared" si="20"/>
        <v>0</v>
      </c>
      <c r="H912" s="162" t="s">
        <v>770</v>
      </c>
      <c r="I912" s="210">
        <f t="shared" si="21"/>
        <v>0</v>
      </c>
      <c r="J912" s="162"/>
      <c r="K912" s="162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  <c r="AI912" s="141"/>
      <c r="AJ912" s="141"/>
      <c r="AK912" s="141"/>
      <c r="AL912" s="141"/>
      <c r="AM912" s="141"/>
      <c r="AN912" s="141"/>
      <c r="AO912" s="141"/>
      <c r="AP912" s="141"/>
      <c r="AQ912" s="141"/>
      <c r="AR912" s="141"/>
      <c r="AS912" s="141"/>
      <c r="AT912" s="141"/>
      <c r="AU912" s="141"/>
      <c r="AV912" s="141"/>
      <c r="AW912" s="141"/>
    </row>
    <row r="913" spans="1:49" ht="22.5" outlineLevel="1">
      <c r="A913" s="168">
        <v>322</v>
      </c>
      <c r="B913" s="170" t="s">
        <v>980</v>
      </c>
      <c r="C913" s="175" t="s">
        <v>981</v>
      </c>
      <c r="D913" s="188" t="s">
        <v>120</v>
      </c>
      <c r="E913" s="210">
        <v>45</v>
      </c>
      <c r="F913" s="210"/>
      <c r="G913" s="210">
        <f t="shared" si="20"/>
        <v>0</v>
      </c>
      <c r="H913" s="162" t="s">
        <v>770</v>
      </c>
      <c r="I913" s="210">
        <f t="shared" si="21"/>
        <v>0</v>
      </c>
      <c r="J913" s="162"/>
      <c r="K913" s="162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  <c r="AI913" s="141"/>
      <c r="AJ913" s="141"/>
      <c r="AK913" s="141"/>
      <c r="AL913" s="141"/>
      <c r="AM913" s="141"/>
      <c r="AN913" s="141"/>
      <c r="AO913" s="141"/>
      <c r="AP913" s="141"/>
      <c r="AQ913" s="141"/>
      <c r="AR913" s="141"/>
      <c r="AS913" s="141"/>
      <c r="AT913" s="141"/>
      <c r="AU913" s="141"/>
      <c r="AV913" s="141"/>
      <c r="AW913" s="141"/>
    </row>
    <row r="914" spans="1:49" ht="22.5" outlineLevel="1">
      <c r="A914" s="168">
        <v>323</v>
      </c>
      <c r="B914" s="170" t="s">
        <v>982</v>
      </c>
      <c r="C914" s="175" t="s">
        <v>983</v>
      </c>
      <c r="D914" s="188" t="s">
        <v>330</v>
      </c>
      <c r="E914" s="210">
        <v>97.8</v>
      </c>
      <c r="F914" s="210"/>
      <c r="G914" s="210">
        <f t="shared" si="20"/>
        <v>0</v>
      </c>
      <c r="H914" s="162" t="s">
        <v>770</v>
      </c>
      <c r="I914" s="210">
        <f t="shared" si="21"/>
        <v>0</v>
      </c>
      <c r="J914" s="162"/>
      <c r="K914" s="162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41"/>
      <c r="AC914" s="141"/>
      <c r="AD914" s="141"/>
      <c r="AE914" s="141"/>
      <c r="AF914" s="141"/>
      <c r="AG914" s="141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  <c r="AV914" s="141"/>
      <c r="AW914" s="141"/>
    </row>
    <row r="915" spans="1:49" ht="22.5" outlineLevel="1">
      <c r="A915" s="168">
        <v>324</v>
      </c>
      <c r="B915" s="170" t="s">
        <v>984</v>
      </c>
      <c r="C915" s="175" t="s">
        <v>985</v>
      </c>
      <c r="D915" s="188" t="s">
        <v>330</v>
      </c>
      <c r="E915" s="210">
        <v>158.4</v>
      </c>
      <c r="F915" s="210"/>
      <c r="G915" s="210">
        <f t="shared" si="20"/>
        <v>0</v>
      </c>
      <c r="H915" s="162" t="s">
        <v>770</v>
      </c>
      <c r="I915" s="210">
        <f t="shared" si="21"/>
        <v>0</v>
      </c>
      <c r="J915" s="162"/>
      <c r="K915" s="162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  <c r="AI915" s="141"/>
      <c r="AJ915" s="141"/>
      <c r="AK915" s="141"/>
      <c r="AL915" s="141"/>
      <c r="AM915" s="141"/>
      <c r="AN915" s="141"/>
      <c r="AO915" s="141"/>
      <c r="AP915" s="141"/>
      <c r="AQ915" s="141"/>
      <c r="AR915" s="141"/>
      <c r="AS915" s="141"/>
      <c r="AT915" s="141"/>
      <c r="AU915" s="141"/>
      <c r="AV915" s="141"/>
      <c r="AW915" s="141"/>
    </row>
    <row r="916" spans="1:49" ht="22.5" outlineLevel="1">
      <c r="A916" s="168">
        <v>325</v>
      </c>
      <c r="B916" s="170" t="s">
        <v>986</v>
      </c>
      <c r="C916" s="175" t="s">
        <v>987</v>
      </c>
      <c r="D916" s="188" t="s">
        <v>330</v>
      </c>
      <c r="E916" s="210">
        <v>72.599999999999994</v>
      </c>
      <c r="F916" s="210"/>
      <c r="G916" s="210">
        <f t="shared" si="20"/>
        <v>0</v>
      </c>
      <c r="H916" s="162" t="s">
        <v>770</v>
      </c>
      <c r="I916" s="210">
        <f t="shared" si="21"/>
        <v>0</v>
      </c>
      <c r="J916" s="162"/>
      <c r="K916" s="162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  <c r="AI916" s="141"/>
      <c r="AJ916" s="141"/>
      <c r="AK916" s="141"/>
      <c r="AL916" s="141"/>
      <c r="AM916" s="141"/>
      <c r="AN916" s="141"/>
      <c r="AO916" s="141"/>
      <c r="AP916" s="141"/>
      <c r="AQ916" s="141"/>
      <c r="AR916" s="141"/>
      <c r="AS916" s="141"/>
      <c r="AT916" s="141"/>
      <c r="AU916" s="141"/>
      <c r="AV916" s="141"/>
      <c r="AW916" s="141"/>
    </row>
    <row r="917" spans="1:49" ht="22.5" outlineLevel="1">
      <c r="A917" s="168">
        <v>326</v>
      </c>
      <c r="B917" s="170" t="s">
        <v>988</v>
      </c>
      <c r="C917" s="175" t="s">
        <v>989</v>
      </c>
      <c r="D917" s="188" t="s">
        <v>330</v>
      </c>
      <c r="E917" s="210">
        <v>64.2</v>
      </c>
      <c r="F917" s="210"/>
      <c r="G917" s="210">
        <f t="shared" si="20"/>
        <v>0</v>
      </c>
      <c r="H917" s="162" t="s">
        <v>770</v>
      </c>
      <c r="I917" s="210">
        <f t="shared" si="21"/>
        <v>0</v>
      </c>
      <c r="J917" s="162"/>
      <c r="K917" s="162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  <c r="AI917" s="141"/>
      <c r="AJ917" s="141"/>
      <c r="AK917" s="141"/>
      <c r="AL917" s="141"/>
      <c r="AM917" s="141"/>
      <c r="AN917" s="141"/>
      <c r="AO917" s="141"/>
      <c r="AP917" s="141"/>
      <c r="AQ917" s="141"/>
      <c r="AR917" s="141"/>
      <c r="AS917" s="141"/>
      <c r="AT917" s="141"/>
      <c r="AU917" s="141"/>
      <c r="AV917" s="141"/>
      <c r="AW917" s="141"/>
    </row>
    <row r="918" spans="1:49" ht="22.5" outlineLevel="1">
      <c r="A918" s="168">
        <v>327</v>
      </c>
      <c r="B918" s="170" t="s">
        <v>990</v>
      </c>
      <c r="C918" s="175" t="s">
        <v>991</v>
      </c>
      <c r="D918" s="188" t="s">
        <v>330</v>
      </c>
      <c r="E918" s="210">
        <v>52</v>
      </c>
      <c r="F918" s="210"/>
      <c r="G918" s="210">
        <f t="shared" si="20"/>
        <v>0</v>
      </c>
      <c r="H918" s="162" t="s">
        <v>770</v>
      </c>
      <c r="I918" s="210">
        <f t="shared" si="21"/>
        <v>0</v>
      </c>
      <c r="J918" s="162"/>
      <c r="K918" s="162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  <c r="AI918" s="141"/>
      <c r="AJ918" s="141"/>
      <c r="AK918" s="141"/>
      <c r="AL918" s="141"/>
      <c r="AM918" s="141"/>
      <c r="AN918" s="141"/>
      <c r="AO918" s="141"/>
      <c r="AP918" s="141"/>
      <c r="AQ918" s="141"/>
      <c r="AR918" s="141"/>
      <c r="AS918" s="141"/>
      <c r="AT918" s="141"/>
      <c r="AU918" s="141"/>
      <c r="AV918" s="141"/>
      <c r="AW918" s="141"/>
    </row>
    <row r="919" spans="1:49" ht="22.5" outlineLevel="1">
      <c r="A919" s="168">
        <v>328</v>
      </c>
      <c r="B919" s="170" t="s">
        <v>992</v>
      </c>
      <c r="C919" s="175" t="s">
        <v>993</v>
      </c>
      <c r="D919" s="188" t="s">
        <v>330</v>
      </c>
      <c r="E919" s="210">
        <v>8.25</v>
      </c>
      <c r="F919" s="210"/>
      <c r="G919" s="210">
        <f t="shared" si="20"/>
        <v>0</v>
      </c>
      <c r="H919" s="162" t="s">
        <v>770</v>
      </c>
      <c r="I919" s="210">
        <f t="shared" si="21"/>
        <v>0</v>
      </c>
      <c r="J919" s="162"/>
      <c r="K919" s="162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  <c r="AI919" s="141"/>
      <c r="AJ919" s="141"/>
      <c r="AK919" s="141"/>
      <c r="AL919" s="141"/>
      <c r="AM919" s="141"/>
      <c r="AN919" s="141"/>
      <c r="AO919" s="141"/>
      <c r="AP919" s="141"/>
      <c r="AQ919" s="141"/>
      <c r="AR919" s="141"/>
      <c r="AS919" s="141"/>
      <c r="AT919" s="141"/>
      <c r="AU919" s="141"/>
      <c r="AV919" s="141"/>
      <c r="AW919" s="141"/>
    </row>
    <row r="920" spans="1:49" ht="22.5" outlineLevel="1">
      <c r="A920" s="168">
        <v>329</v>
      </c>
      <c r="B920" s="170" t="s">
        <v>994</v>
      </c>
      <c r="C920" s="175" t="s">
        <v>995</v>
      </c>
      <c r="D920" s="188" t="s">
        <v>330</v>
      </c>
      <c r="E920" s="210">
        <v>18</v>
      </c>
      <c r="F920" s="210"/>
      <c r="G920" s="210">
        <f t="shared" si="20"/>
        <v>0</v>
      </c>
      <c r="H920" s="162" t="s">
        <v>770</v>
      </c>
      <c r="I920" s="210">
        <f t="shared" si="21"/>
        <v>0</v>
      </c>
      <c r="J920" s="162"/>
      <c r="K920" s="162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  <c r="AI920" s="141"/>
      <c r="AJ920" s="141"/>
      <c r="AK920" s="141"/>
      <c r="AL920" s="141"/>
      <c r="AM920" s="141"/>
      <c r="AN920" s="141"/>
      <c r="AO920" s="141"/>
      <c r="AP920" s="141"/>
      <c r="AQ920" s="141"/>
      <c r="AR920" s="141"/>
      <c r="AS920" s="141"/>
      <c r="AT920" s="141"/>
      <c r="AU920" s="141"/>
      <c r="AV920" s="141"/>
      <c r="AW920" s="141"/>
    </row>
    <row r="921" spans="1:49" ht="22.5" outlineLevel="1">
      <c r="A921" s="168">
        <v>330</v>
      </c>
      <c r="B921" s="170" t="s">
        <v>996</v>
      </c>
      <c r="C921" s="175" t="s">
        <v>997</v>
      </c>
      <c r="D921" s="188" t="s">
        <v>120</v>
      </c>
      <c r="E921" s="210">
        <v>8</v>
      </c>
      <c r="F921" s="210"/>
      <c r="G921" s="210">
        <f t="shared" si="20"/>
        <v>0</v>
      </c>
      <c r="H921" s="162" t="s">
        <v>770</v>
      </c>
      <c r="I921" s="210">
        <f t="shared" si="21"/>
        <v>0</v>
      </c>
      <c r="J921" s="162"/>
      <c r="K921" s="162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  <c r="AI921" s="141"/>
      <c r="AJ921" s="141"/>
      <c r="AK921" s="141"/>
      <c r="AL921" s="141"/>
      <c r="AM921" s="141"/>
      <c r="AN921" s="141"/>
      <c r="AO921" s="141"/>
      <c r="AP921" s="141"/>
      <c r="AQ921" s="141"/>
      <c r="AR921" s="141"/>
      <c r="AS921" s="141"/>
      <c r="AT921" s="141"/>
      <c r="AU921" s="141"/>
      <c r="AV921" s="141"/>
      <c r="AW921" s="141"/>
    </row>
    <row r="922" spans="1:49" ht="22.5" outlineLevel="1">
      <c r="A922" s="168">
        <v>331</v>
      </c>
      <c r="B922" s="170" t="s">
        <v>998</v>
      </c>
      <c r="C922" s="175" t="s">
        <v>999</v>
      </c>
      <c r="D922" s="188" t="s">
        <v>120</v>
      </c>
      <c r="E922" s="210">
        <v>4</v>
      </c>
      <c r="F922" s="210"/>
      <c r="G922" s="210">
        <f t="shared" si="20"/>
        <v>0</v>
      </c>
      <c r="H922" s="162" t="s">
        <v>770</v>
      </c>
      <c r="I922" s="210">
        <f t="shared" si="21"/>
        <v>0</v>
      </c>
      <c r="J922" s="162"/>
      <c r="K922" s="162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  <c r="AI922" s="141"/>
      <c r="AJ922" s="141"/>
      <c r="AK922" s="141"/>
      <c r="AL922" s="141"/>
      <c r="AM922" s="141"/>
      <c r="AN922" s="141"/>
      <c r="AO922" s="141"/>
      <c r="AP922" s="141"/>
      <c r="AQ922" s="141"/>
      <c r="AR922" s="141"/>
      <c r="AS922" s="141"/>
      <c r="AT922" s="141"/>
      <c r="AU922" s="141"/>
      <c r="AV922" s="141"/>
      <c r="AW922" s="141"/>
    </row>
    <row r="923" spans="1:49" outlineLevel="1">
      <c r="A923" s="168">
        <v>332</v>
      </c>
      <c r="B923" s="170" t="s">
        <v>1000</v>
      </c>
      <c r="C923" s="175" t="s">
        <v>1001</v>
      </c>
      <c r="D923" s="188" t="s">
        <v>330</v>
      </c>
      <c r="E923" s="210">
        <v>195</v>
      </c>
      <c r="F923" s="210"/>
      <c r="G923" s="210">
        <f t="shared" si="20"/>
        <v>0</v>
      </c>
      <c r="H923" s="162" t="s">
        <v>770</v>
      </c>
      <c r="I923" s="210">
        <f t="shared" si="21"/>
        <v>0</v>
      </c>
      <c r="J923" s="162"/>
      <c r="K923" s="162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  <c r="AI923" s="141"/>
      <c r="AJ923" s="141"/>
      <c r="AK923" s="141"/>
      <c r="AL923" s="141"/>
      <c r="AM923" s="141"/>
      <c r="AN923" s="141"/>
      <c r="AO923" s="141"/>
      <c r="AP923" s="141"/>
      <c r="AQ923" s="141"/>
      <c r="AR923" s="141"/>
      <c r="AS923" s="141"/>
      <c r="AT923" s="141"/>
      <c r="AU923" s="141"/>
      <c r="AV923" s="141"/>
      <c r="AW923" s="141"/>
    </row>
    <row r="924" spans="1:49" ht="45" outlineLevel="1">
      <c r="A924" s="168">
        <v>333</v>
      </c>
      <c r="B924" s="170" t="s">
        <v>1002</v>
      </c>
      <c r="C924" s="175" t="s">
        <v>1003</v>
      </c>
      <c r="D924" s="188" t="s">
        <v>120</v>
      </c>
      <c r="E924" s="210">
        <v>4</v>
      </c>
      <c r="F924" s="210"/>
      <c r="G924" s="210">
        <f t="shared" si="20"/>
        <v>0</v>
      </c>
      <c r="H924" s="162" t="s">
        <v>770</v>
      </c>
      <c r="I924" s="210">
        <f t="shared" si="21"/>
        <v>0</v>
      </c>
      <c r="J924" s="162"/>
      <c r="K924" s="162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  <c r="AU924" s="141"/>
      <c r="AV924" s="141"/>
      <c r="AW924" s="141"/>
    </row>
    <row r="925" spans="1:49" ht="22.5" outlineLevel="1">
      <c r="A925" s="168">
        <v>334</v>
      </c>
      <c r="B925" s="170" t="s">
        <v>1004</v>
      </c>
      <c r="C925" s="175" t="s">
        <v>1005</v>
      </c>
      <c r="D925" s="188" t="s">
        <v>120</v>
      </c>
      <c r="E925" s="210">
        <v>4</v>
      </c>
      <c r="F925" s="210"/>
      <c r="G925" s="210">
        <f t="shared" si="20"/>
        <v>0</v>
      </c>
      <c r="H925" s="162" t="s">
        <v>770</v>
      </c>
      <c r="I925" s="210">
        <f t="shared" si="21"/>
        <v>0</v>
      </c>
      <c r="J925" s="162"/>
      <c r="K925" s="162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  <c r="AU925" s="141"/>
      <c r="AV925" s="141"/>
      <c r="AW925" s="141"/>
    </row>
    <row r="926" spans="1:49" ht="33.75" outlineLevel="1">
      <c r="A926" s="168">
        <v>335</v>
      </c>
      <c r="B926" s="170" t="s">
        <v>1006</v>
      </c>
      <c r="C926" s="175" t="s">
        <v>1007</v>
      </c>
      <c r="D926" s="188" t="s">
        <v>120</v>
      </c>
      <c r="E926" s="210">
        <v>4</v>
      </c>
      <c r="F926" s="210"/>
      <c r="G926" s="210">
        <f t="shared" si="20"/>
        <v>0</v>
      </c>
      <c r="H926" s="162" t="s">
        <v>770</v>
      </c>
      <c r="I926" s="210">
        <f t="shared" si="21"/>
        <v>0</v>
      </c>
      <c r="J926" s="162"/>
      <c r="K926" s="162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  <c r="AU926" s="141"/>
      <c r="AV926" s="141"/>
      <c r="AW926" s="141"/>
    </row>
    <row r="927" spans="1:49" ht="56.25" outlineLevel="1">
      <c r="A927" s="168">
        <v>336</v>
      </c>
      <c r="B927" s="170" t="s">
        <v>1008</v>
      </c>
      <c r="C927" s="175" t="s">
        <v>1009</v>
      </c>
      <c r="D927" s="188" t="s">
        <v>120</v>
      </c>
      <c r="E927" s="210">
        <v>12</v>
      </c>
      <c r="F927" s="210"/>
      <c r="G927" s="210">
        <f t="shared" si="20"/>
        <v>0</v>
      </c>
      <c r="H927" s="162" t="s">
        <v>770</v>
      </c>
      <c r="I927" s="210">
        <f t="shared" si="21"/>
        <v>0</v>
      </c>
      <c r="J927" s="162"/>
      <c r="K927" s="162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  <c r="AU927" s="141"/>
      <c r="AV927" s="141"/>
      <c r="AW927" s="141"/>
    </row>
    <row r="928" spans="1:49" ht="33.75" outlineLevel="1">
      <c r="A928" s="168">
        <v>337</v>
      </c>
      <c r="B928" s="170" t="s">
        <v>1010</v>
      </c>
      <c r="C928" s="175" t="s">
        <v>1011</v>
      </c>
      <c r="D928" s="188" t="s">
        <v>120</v>
      </c>
      <c r="E928" s="210">
        <v>45</v>
      </c>
      <c r="F928" s="210"/>
      <c r="G928" s="210">
        <f t="shared" si="20"/>
        <v>0</v>
      </c>
      <c r="H928" s="162" t="s">
        <v>770</v>
      </c>
      <c r="I928" s="210">
        <f t="shared" si="21"/>
        <v>0</v>
      </c>
      <c r="J928" s="162"/>
      <c r="K928" s="162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  <c r="AU928" s="141"/>
      <c r="AV928" s="141"/>
      <c r="AW928" s="141"/>
    </row>
    <row r="929" spans="1:49" ht="33.75" outlineLevel="1">
      <c r="A929" s="168">
        <v>338</v>
      </c>
      <c r="B929" s="170" t="s">
        <v>1012</v>
      </c>
      <c r="C929" s="175" t="s">
        <v>1013</v>
      </c>
      <c r="D929" s="188" t="s">
        <v>120</v>
      </c>
      <c r="E929" s="210">
        <v>12</v>
      </c>
      <c r="F929" s="210"/>
      <c r="G929" s="210">
        <f t="shared" si="20"/>
        <v>0</v>
      </c>
      <c r="H929" s="162" t="s">
        <v>770</v>
      </c>
      <c r="I929" s="210">
        <f t="shared" si="21"/>
        <v>0</v>
      </c>
      <c r="J929" s="162"/>
      <c r="K929" s="162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  <c r="AU929" s="141"/>
      <c r="AV929" s="141"/>
      <c r="AW929" s="141"/>
    </row>
    <row r="930" spans="1:49" ht="22.5" outlineLevel="1">
      <c r="A930" s="168">
        <v>339</v>
      </c>
      <c r="B930" s="170" t="s">
        <v>1014</v>
      </c>
      <c r="C930" s="175" t="s">
        <v>1015</v>
      </c>
      <c r="D930" s="188" t="s">
        <v>120</v>
      </c>
      <c r="E930" s="210">
        <v>45</v>
      </c>
      <c r="F930" s="210"/>
      <c r="G930" s="210">
        <f t="shared" si="20"/>
        <v>0</v>
      </c>
      <c r="H930" s="162" t="s">
        <v>770</v>
      </c>
      <c r="I930" s="210">
        <f t="shared" si="21"/>
        <v>0</v>
      </c>
      <c r="J930" s="162"/>
      <c r="K930" s="162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  <c r="AU930" s="141"/>
      <c r="AV930" s="141"/>
      <c r="AW930" s="141"/>
    </row>
    <row r="931" spans="1:49" outlineLevel="1">
      <c r="A931" s="168"/>
      <c r="B931" s="170"/>
      <c r="C931" s="175"/>
      <c r="D931" s="188"/>
      <c r="E931" s="210"/>
      <c r="F931" s="210"/>
      <c r="G931" s="210">
        <f t="shared" si="20"/>
        <v>0</v>
      </c>
      <c r="H931" s="162">
        <v>0</v>
      </c>
      <c r="I931" s="210">
        <f t="shared" si="21"/>
        <v>0</v>
      </c>
      <c r="J931" s="162"/>
      <c r="K931" s="162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41"/>
      <c r="AC931" s="141"/>
      <c r="AD931" s="141"/>
      <c r="AE931" s="141"/>
      <c r="AF931" s="141"/>
      <c r="AG931" s="141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  <c r="AT931" s="141"/>
      <c r="AU931" s="141"/>
      <c r="AV931" s="141"/>
      <c r="AW931" s="141"/>
    </row>
    <row r="932" spans="1:49" outlineLevel="1">
      <c r="A932" s="168"/>
      <c r="B932" s="170" t="s">
        <v>1016</v>
      </c>
      <c r="C932" s="175" t="s">
        <v>1017</v>
      </c>
      <c r="D932" s="188"/>
      <c r="E932" s="210"/>
      <c r="F932" s="210"/>
      <c r="G932" s="210">
        <f t="shared" si="20"/>
        <v>0</v>
      </c>
      <c r="H932" s="162">
        <v>0</v>
      </c>
      <c r="I932" s="210">
        <f t="shared" si="21"/>
        <v>0</v>
      </c>
      <c r="J932" s="162"/>
      <c r="K932" s="162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  <c r="AU932" s="141"/>
      <c r="AV932" s="141"/>
      <c r="AW932" s="141"/>
    </row>
    <row r="933" spans="1:49" ht="135" outlineLevel="1">
      <c r="A933" s="168">
        <v>340</v>
      </c>
      <c r="B933" s="170" t="s">
        <v>1018</v>
      </c>
      <c r="C933" s="175" t="s">
        <v>1019</v>
      </c>
      <c r="D933" s="188" t="s">
        <v>120</v>
      </c>
      <c r="E933" s="210">
        <v>18</v>
      </c>
      <c r="F933" s="210"/>
      <c r="G933" s="210">
        <f t="shared" si="20"/>
        <v>0</v>
      </c>
      <c r="H933" s="162" t="s">
        <v>770</v>
      </c>
      <c r="I933" s="210">
        <f t="shared" si="21"/>
        <v>0</v>
      </c>
      <c r="J933" s="162"/>
      <c r="K933" s="162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  <c r="AI933" s="141"/>
      <c r="AJ933" s="141"/>
      <c r="AK933" s="141"/>
      <c r="AL933" s="141"/>
      <c r="AM933" s="141"/>
      <c r="AN933" s="141"/>
      <c r="AO933" s="141"/>
      <c r="AP933" s="141"/>
      <c r="AQ933" s="141"/>
      <c r="AR933" s="141"/>
      <c r="AS933" s="141"/>
      <c r="AT933" s="141"/>
      <c r="AU933" s="141"/>
      <c r="AV933" s="141"/>
      <c r="AW933" s="141"/>
    </row>
    <row r="934" spans="1:49" outlineLevel="1">
      <c r="A934" s="168">
        <v>341</v>
      </c>
      <c r="B934" s="170" t="s">
        <v>1020</v>
      </c>
      <c r="C934" s="175" t="s">
        <v>1021</v>
      </c>
      <c r="D934" s="188" t="s">
        <v>120</v>
      </c>
      <c r="E934" s="210">
        <v>20</v>
      </c>
      <c r="F934" s="210"/>
      <c r="G934" s="210">
        <f t="shared" si="20"/>
        <v>0</v>
      </c>
      <c r="H934" s="162" t="s">
        <v>770</v>
      </c>
      <c r="I934" s="210">
        <f t="shared" si="21"/>
        <v>0</v>
      </c>
      <c r="J934" s="162"/>
      <c r="K934" s="162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  <c r="AT934" s="141"/>
      <c r="AU934" s="141"/>
      <c r="AV934" s="141"/>
      <c r="AW934" s="141"/>
    </row>
    <row r="935" spans="1:49" ht="22.5" outlineLevel="1">
      <c r="A935" s="168">
        <v>342</v>
      </c>
      <c r="B935" s="170" t="s">
        <v>1022</v>
      </c>
      <c r="C935" s="175" t="s">
        <v>1023</v>
      </c>
      <c r="D935" s="188" t="s">
        <v>120</v>
      </c>
      <c r="E935" s="210">
        <v>20</v>
      </c>
      <c r="F935" s="210"/>
      <c r="G935" s="210">
        <f t="shared" si="20"/>
        <v>0</v>
      </c>
      <c r="H935" s="162" t="s">
        <v>770</v>
      </c>
      <c r="I935" s="210">
        <f t="shared" si="21"/>
        <v>0</v>
      </c>
      <c r="J935" s="162"/>
      <c r="K935" s="162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  <c r="AI935" s="141"/>
      <c r="AJ935" s="141"/>
      <c r="AK935" s="141"/>
      <c r="AL935" s="141"/>
      <c r="AM935" s="141"/>
      <c r="AN935" s="141"/>
      <c r="AO935" s="141"/>
      <c r="AP935" s="141"/>
      <c r="AQ935" s="141"/>
      <c r="AR935" s="141"/>
      <c r="AS935" s="141"/>
      <c r="AT935" s="141"/>
      <c r="AU935" s="141"/>
      <c r="AV935" s="141"/>
      <c r="AW935" s="141"/>
    </row>
    <row r="936" spans="1:49" outlineLevel="1">
      <c r="A936" s="168">
        <v>343</v>
      </c>
      <c r="B936" s="170" t="s">
        <v>1024</v>
      </c>
      <c r="C936" s="175" t="s">
        <v>1025</v>
      </c>
      <c r="D936" s="188" t="s">
        <v>330</v>
      </c>
      <c r="E936" s="210">
        <v>40</v>
      </c>
      <c r="F936" s="210"/>
      <c r="G936" s="210">
        <f t="shared" si="20"/>
        <v>0</v>
      </c>
      <c r="H936" s="162" t="s">
        <v>770</v>
      </c>
      <c r="I936" s="210">
        <f t="shared" si="21"/>
        <v>0</v>
      </c>
      <c r="J936" s="162"/>
      <c r="K936" s="162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  <c r="AI936" s="141"/>
      <c r="AJ936" s="141"/>
      <c r="AK936" s="141"/>
      <c r="AL936" s="141"/>
      <c r="AM936" s="141"/>
      <c r="AN936" s="141"/>
      <c r="AO936" s="141"/>
      <c r="AP936" s="141"/>
      <c r="AQ936" s="141"/>
      <c r="AR936" s="141"/>
      <c r="AS936" s="141"/>
      <c r="AT936" s="141"/>
      <c r="AU936" s="141"/>
      <c r="AV936" s="141"/>
      <c r="AW936" s="141"/>
    </row>
    <row r="937" spans="1:49" outlineLevel="1">
      <c r="A937" s="168">
        <v>344</v>
      </c>
      <c r="B937" s="170" t="s">
        <v>1026</v>
      </c>
      <c r="C937" s="175" t="s">
        <v>1027</v>
      </c>
      <c r="D937" s="188" t="s">
        <v>330</v>
      </c>
      <c r="E937" s="210">
        <v>54</v>
      </c>
      <c r="F937" s="210"/>
      <c r="G937" s="210">
        <f t="shared" si="20"/>
        <v>0</v>
      </c>
      <c r="H937" s="162" t="s">
        <v>770</v>
      </c>
      <c r="I937" s="210">
        <f t="shared" si="21"/>
        <v>0</v>
      </c>
      <c r="J937" s="162"/>
      <c r="K937" s="162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41"/>
      <c r="AC937" s="141"/>
      <c r="AD937" s="141"/>
      <c r="AE937" s="141"/>
      <c r="AF937" s="141"/>
      <c r="AG937" s="141"/>
      <c r="AH937" s="141"/>
      <c r="AI937" s="141"/>
      <c r="AJ937" s="141"/>
      <c r="AK937" s="141"/>
      <c r="AL937" s="141"/>
      <c r="AM937" s="141"/>
      <c r="AN937" s="141"/>
      <c r="AO937" s="141"/>
      <c r="AP937" s="141"/>
      <c r="AQ937" s="141"/>
      <c r="AR937" s="141"/>
      <c r="AS937" s="141"/>
      <c r="AT937" s="141"/>
      <c r="AU937" s="141"/>
      <c r="AV937" s="141"/>
      <c r="AW937" s="141"/>
    </row>
    <row r="938" spans="1:49" outlineLevel="1">
      <c r="A938" s="168">
        <v>345</v>
      </c>
      <c r="B938" s="170" t="s">
        <v>1028</v>
      </c>
      <c r="C938" s="175" t="s">
        <v>1029</v>
      </c>
      <c r="D938" s="188" t="s">
        <v>120</v>
      </c>
      <c r="E938" s="210">
        <v>20</v>
      </c>
      <c r="F938" s="210"/>
      <c r="G938" s="210">
        <f t="shared" si="20"/>
        <v>0</v>
      </c>
      <c r="H938" s="162" t="s">
        <v>770</v>
      </c>
      <c r="I938" s="210">
        <f t="shared" si="21"/>
        <v>0</v>
      </c>
      <c r="J938" s="162"/>
      <c r="K938" s="162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  <c r="AI938" s="141"/>
      <c r="AJ938" s="141"/>
      <c r="AK938" s="141"/>
      <c r="AL938" s="141"/>
      <c r="AM938" s="141"/>
      <c r="AN938" s="141"/>
      <c r="AO938" s="141"/>
      <c r="AP938" s="141"/>
      <c r="AQ938" s="141"/>
      <c r="AR938" s="141"/>
      <c r="AS938" s="141"/>
      <c r="AT938" s="141"/>
      <c r="AU938" s="141"/>
      <c r="AV938" s="141"/>
      <c r="AW938" s="141"/>
    </row>
    <row r="939" spans="1:49" ht="33.75" outlineLevel="1">
      <c r="A939" s="168">
        <v>346</v>
      </c>
      <c r="B939" s="170" t="s">
        <v>1030</v>
      </c>
      <c r="C939" s="175" t="s">
        <v>1031</v>
      </c>
      <c r="D939" s="188" t="s">
        <v>120</v>
      </c>
      <c r="E939" s="210">
        <v>1</v>
      </c>
      <c r="F939" s="210"/>
      <c r="G939" s="210">
        <f t="shared" si="20"/>
        <v>0</v>
      </c>
      <c r="H939" s="162" t="s">
        <v>770</v>
      </c>
      <c r="I939" s="210">
        <f t="shared" si="21"/>
        <v>0</v>
      </c>
      <c r="J939" s="162"/>
      <c r="K939" s="162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  <c r="AI939" s="141"/>
      <c r="AJ939" s="141"/>
      <c r="AK939" s="141"/>
      <c r="AL939" s="141"/>
      <c r="AM939" s="141"/>
      <c r="AN939" s="141"/>
      <c r="AO939" s="141"/>
      <c r="AP939" s="141"/>
      <c r="AQ939" s="141"/>
      <c r="AR939" s="141"/>
      <c r="AS939" s="141"/>
      <c r="AT939" s="141"/>
      <c r="AU939" s="141"/>
      <c r="AV939" s="141"/>
      <c r="AW939" s="141"/>
    </row>
    <row r="940" spans="1:49" outlineLevel="1">
      <c r="A940" s="168">
        <v>347</v>
      </c>
      <c r="B940" s="170" t="s">
        <v>1032</v>
      </c>
      <c r="C940" s="175" t="s">
        <v>1033</v>
      </c>
      <c r="D940" s="188" t="s">
        <v>326</v>
      </c>
      <c r="E940" s="210">
        <v>450</v>
      </c>
      <c r="F940" s="210"/>
      <c r="G940" s="210">
        <f t="shared" si="20"/>
        <v>0</v>
      </c>
      <c r="H940" s="162" t="s">
        <v>770</v>
      </c>
      <c r="I940" s="210">
        <f t="shared" si="21"/>
        <v>0</v>
      </c>
      <c r="J940" s="162"/>
      <c r="K940" s="162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  <c r="AI940" s="141"/>
      <c r="AJ940" s="141"/>
      <c r="AK940" s="141"/>
      <c r="AL940" s="141"/>
      <c r="AM940" s="141"/>
      <c r="AN940" s="141"/>
      <c r="AO940" s="141"/>
      <c r="AP940" s="141"/>
      <c r="AQ940" s="141"/>
      <c r="AR940" s="141"/>
      <c r="AS940" s="141"/>
      <c r="AT940" s="141"/>
      <c r="AU940" s="141"/>
      <c r="AV940" s="141"/>
      <c r="AW940" s="141"/>
    </row>
    <row r="941" spans="1:49" outlineLevel="1">
      <c r="A941" s="168">
        <v>348</v>
      </c>
      <c r="B941" s="170" t="s">
        <v>1034</v>
      </c>
      <c r="C941" s="175" t="s">
        <v>1035</v>
      </c>
      <c r="D941" s="188" t="s">
        <v>120</v>
      </c>
      <c r="E941" s="210">
        <v>20</v>
      </c>
      <c r="F941" s="210"/>
      <c r="G941" s="210">
        <f t="shared" si="20"/>
        <v>0</v>
      </c>
      <c r="H941" s="162" t="s">
        <v>770</v>
      </c>
      <c r="I941" s="210">
        <f t="shared" si="21"/>
        <v>0</v>
      </c>
      <c r="J941" s="162"/>
      <c r="K941" s="162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  <c r="AI941" s="141"/>
      <c r="AJ941" s="141"/>
      <c r="AK941" s="141"/>
      <c r="AL941" s="141"/>
      <c r="AM941" s="141"/>
      <c r="AN941" s="141"/>
      <c r="AO941" s="141"/>
      <c r="AP941" s="141"/>
      <c r="AQ941" s="141"/>
      <c r="AR941" s="141"/>
      <c r="AS941" s="141"/>
      <c r="AT941" s="141"/>
      <c r="AU941" s="141"/>
      <c r="AV941" s="141"/>
      <c r="AW941" s="141"/>
    </row>
    <row r="942" spans="1:49" outlineLevel="1">
      <c r="A942" s="168">
        <v>349</v>
      </c>
      <c r="B942" s="170" t="s">
        <v>1036</v>
      </c>
      <c r="C942" s="175" t="s">
        <v>1037</v>
      </c>
      <c r="D942" s="188" t="s">
        <v>120</v>
      </c>
      <c r="E942" s="210">
        <v>20</v>
      </c>
      <c r="F942" s="210"/>
      <c r="G942" s="210">
        <f t="shared" si="20"/>
        <v>0</v>
      </c>
      <c r="H942" s="162" t="s">
        <v>770</v>
      </c>
      <c r="I942" s="210">
        <f t="shared" si="21"/>
        <v>0</v>
      </c>
      <c r="J942" s="162"/>
      <c r="K942" s="162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  <c r="AU942" s="141"/>
      <c r="AV942" s="141"/>
      <c r="AW942" s="141"/>
    </row>
    <row r="943" spans="1:49" outlineLevel="1">
      <c r="A943" s="168">
        <v>350</v>
      </c>
      <c r="B943" s="170" t="s">
        <v>1038</v>
      </c>
      <c r="C943" s="175" t="s">
        <v>1039</v>
      </c>
      <c r="D943" s="188" t="s">
        <v>120</v>
      </c>
      <c r="E943" s="210">
        <v>20</v>
      </c>
      <c r="F943" s="210"/>
      <c r="G943" s="210">
        <f t="shared" si="20"/>
        <v>0</v>
      </c>
      <c r="H943" s="162" t="s">
        <v>770</v>
      </c>
      <c r="I943" s="210">
        <f t="shared" si="21"/>
        <v>0</v>
      </c>
      <c r="J943" s="162"/>
      <c r="K943" s="162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  <c r="AU943" s="141"/>
      <c r="AV943" s="141"/>
      <c r="AW943" s="141"/>
    </row>
    <row r="944" spans="1:49" outlineLevel="1">
      <c r="A944" s="168"/>
      <c r="B944" s="170"/>
      <c r="C944" s="175"/>
      <c r="D944" s="188"/>
      <c r="E944" s="210"/>
      <c r="F944" s="210"/>
      <c r="G944" s="210">
        <f t="shared" si="20"/>
        <v>0</v>
      </c>
      <c r="H944" s="162">
        <v>0</v>
      </c>
      <c r="I944" s="210">
        <f t="shared" si="21"/>
        <v>0</v>
      </c>
      <c r="J944" s="162"/>
      <c r="K944" s="162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  <c r="AU944" s="141"/>
      <c r="AV944" s="141"/>
      <c r="AW944" s="141"/>
    </row>
    <row r="945" spans="1:49" outlineLevel="1">
      <c r="A945" s="168"/>
      <c r="B945" s="170" t="s">
        <v>1040</v>
      </c>
      <c r="C945" s="175" t="s">
        <v>1041</v>
      </c>
      <c r="D945" s="188"/>
      <c r="E945" s="210"/>
      <c r="F945" s="210"/>
      <c r="G945" s="210">
        <f t="shared" si="20"/>
        <v>0</v>
      </c>
      <c r="H945" s="162">
        <v>0</v>
      </c>
      <c r="I945" s="210">
        <f t="shared" si="21"/>
        <v>0</v>
      </c>
      <c r="J945" s="162"/>
      <c r="K945" s="162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  <c r="AU945" s="141"/>
      <c r="AV945" s="141"/>
      <c r="AW945" s="141"/>
    </row>
    <row r="946" spans="1:49" ht="45" outlineLevel="1">
      <c r="A946" s="168">
        <v>351</v>
      </c>
      <c r="B946" s="170" t="s">
        <v>1042</v>
      </c>
      <c r="C946" s="175" t="s">
        <v>1043</v>
      </c>
      <c r="D946" s="188" t="s">
        <v>120</v>
      </c>
      <c r="E946" s="210">
        <v>1</v>
      </c>
      <c r="F946" s="210"/>
      <c r="G946" s="210">
        <f t="shared" si="20"/>
        <v>0</v>
      </c>
      <c r="H946" s="162" t="s">
        <v>770</v>
      </c>
      <c r="I946" s="210">
        <f t="shared" si="21"/>
        <v>0</v>
      </c>
      <c r="J946" s="162"/>
      <c r="K946" s="162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  <c r="AU946" s="141"/>
      <c r="AV946" s="141"/>
      <c r="AW946" s="141"/>
    </row>
    <row r="947" spans="1:49" ht="56.25" outlineLevel="1">
      <c r="A947" s="168">
        <v>352</v>
      </c>
      <c r="B947" s="170" t="s">
        <v>1044</v>
      </c>
      <c r="C947" s="175" t="s">
        <v>1045</v>
      </c>
      <c r="D947" s="188" t="s">
        <v>120</v>
      </c>
      <c r="E947" s="210">
        <v>12</v>
      </c>
      <c r="F947" s="210"/>
      <c r="G947" s="210">
        <f t="shared" si="20"/>
        <v>0</v>
      </c>
      <c r="H947" s="162" t="s">
        <v>770</v>
      </c>
      <c r="I947" s="210">
        <f t="shared" si="21"/>
        <v>0</v>
      </c>
      <c r="J947" s="162"/>
      <c r="K947" s="162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  <c r="AU947" s="141"/>
      <c r="AV947" s="141"/>
      <c r="AW947" s="141"/>
    </row>
    <row r="948" spans="1:49" outlineLevel="1">
      <c r="A948" s="168">
        <v>353</v>
      </c>
      <c r="B948" s="170" t="s">
        <v>1046</v>
      </c>
      <c r="C948" s="175" t="s">
        <v>1047</v>
      </c>
      <c r="D948" s="188" t="s">
        <v>326</v>
      </c>
      <c r="E948" s="210">
        <v>12</v>
      </c>
      <c r="F948" s="210"/>
      <c r="G948" s="210">
        <f t="shared" si="20"/>
        <v>0</v>
      </c>
      <c r="H948" s="162" t="s">
        <v>770</v>
      </c>
      <c r="I948" s="210">
        <f t="shared" si="21"/>
        <v>0</v>
      </c>
      <c r="J948" s="162"/>
      <c r="K948" s="162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  <c r="AU948" s="141"/>
      <c r="AV948" s="141"/>
      <c r="AW948" s="141"/>
    </row>
    <row r="949" spans="1:49" outlineLevel="1">
      <c r="A949" s="168"/>
      <c r="B949" s="170"/>
      <c r="C949" s="175"/>
      <c r="D949" s="188"/>
      <c r="E949" s="210"/>
      <c r="F949" s="210"/>
      <c r="G949" s="210">
        <f t="shared" si="20"/>
        <v>0</v>
      </c>
      <c r="H949" s="162">
        <v>0</v>
      </c>
      <c r="I949" s="210">
        <f t="shared" si="21"/>
        <v>0</v>
      </c>
      <c r="J949" s="162"/>
      <c r="K949" s="162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  <c r="AU949" s="141"/>
      <c r="AV949" s="141"/>
      <c r="AW949" s="141"/>
    </row>
    <row r="950" spans="1:49" outlineLevel="1">
      <c r="A950" s="168"/>
      <c r="B950" s="170" t="s">
        <v>1048</v>
      </c>
      <c r="C950" s="175" t="s">
        <v>1049</v>
      </c>
      <c r="D950" s="188"/>
      <c r="E950" s="210"/>
      <c r="F950" s="210"/>
      <c r="G950" s="210">
        <f t="shared" si="20"/>
        <v>0</v>
      </c>
      <c r="H950" s="162">
        <v>0</v>
      </c>
      <c r="I950" s="210">
        <f t="shared" si="21"/>
        <v>0</v>
      </c>
      <c r="J950" s="162"/>
      <c r="K950" s="162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  <c r="AU950" s="141"/>
      <c r="AV950" s="141"/>
      <c r="AW950" s="141"/>
    </row>
    <row r="951" spans="1:49" outlineLevel="1">
      <c r="A951" s="168">
        <v>354</v>
      </c>
      <c r="B951" s="170" t="s">
        <v>1050</v>
      </c>
      <c r="C951" s="175" t="s">
        <v>1051</v>
      </c>
      <c r="D951" s="188" t="s">
        <v>781</v>
      </c>
      <c r="E951" s="210">
        <v>196</v>
      </c>
      <c r="F951" s="210"/>
      <c r="G951" s="210">
        <f t="shared" si="20"/>
        <v>0</v>
      </c>
      <c r="H951" s="162" t="s">
        <v>770</v>
      </c>
      <c r="I951" s="210">
        <f t="shared" si="21"/>
        <v>0</v>
      </c>
      <c r="J951" s="162"/>
      <c r="K951" s="162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  <c r="AG951" s="141"/>
      <c r="AH951" s="141"/>
      <c r="AI951" s="141"/>
      <c r="AJ951" s="141"/>
      <c r="AK951" s="141"/>
      <c r="AL951" s="141"/>
      <c r="AM951" s="141"/>
      <c r="AN951" s="141"/>
      <c r="AO951" s="141"/>
      <c r="AP951" s="141"/>
      <c r="AQ951" s="141"/>
      <c r="AR951" s="141"/>
      <c r="AS951" s="141"/>
      <c r="AT951" s="141"/>
      <c r="AU951" s="141"/>
      <c r="AV951" s="141"/>
      <c r="AW951" s="141"/>
    </row>
    <row r="952" spans="1:49" outlineLevel="1">
      <c r="A952" s="168">
        <v>355</v>
      </c>
      <c r="B952" s="170" t="s">
        <v>1052</v>
      </c>
      <c r="C952" s="175" t="s">
        <v>1053</v>
      </c>
      <c r="D952" s="188" t="s">
        <v>1054</v>
      </c>
      <c r="E952" s="210">
        <v>1</v>
      </c>
      <c r="F952" s="210"/>
      <c r="G952" s="210">
        <f t="shared" si="20"/>
        <v>0</v>
      </c>
      <c r="H952" s="162" t="s">
        <v>770</v>
      </c>
      <c r="I952" s="210">
        <f t="shared" si="21"/>
        <v>0</v>
      </c>
      <c r="J952" s="162"/>
      <c r="K952" s="162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  <c r="AG952" s="141"/>
      <c r="AH952" s="141"/>
      <c r="AI952" s="141"/>
      <c r="AJ952" s="141"/>
      <c r="AK952" s="141"/>
      <c r="AL952" s="141"/>
      <c r="AM952" s="141"/>
      <c r="AN952" s="141"/>
      <c r="AO952" s="141"/>
      <c r="AP952" s="141"/>
      <c r="AQ952" s="141"/>
      <c r="AR952" s="141"/>
      <c r="AS952" s="141"/>
      <c r="AT952" s="141"/>
      <c r="AU952" s="141"/>
      <c r="AV952" s="141"/>
      <c r="AW952" s="141"/>
    </row>
    <row r="953" spans="1:49" ht="33.75" outlineLevel="1">
      <c r="A953" s="168">
        <v>356</v>
      </c>
      <c r="B953" s="170" t="s">
        <v>1055</v>
      </c>
      <c r="C953" s="175" t="s">
        <v>1056</v>
      </c>
      <c r="D953" s="188" t="s">
        <v>120</v>
      </c>
      <c r="E953" s="210">
        <v>1</v>
      </c>
      <c r="F953" s="210"/>
      <c r="G953" s="210">
        <f t="shared" si="20"/>
        <v>0</v>
      </c>
      <c r="H953" s="162" t="s">
        <v>770</v>
      </c>
      <c r="I953" s="210">
        <f t="shared" si="21"/>
        <v>0</v>
      </c>
      <c r="J953" s="162"/>
      <c r="K953" s="162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  <c r="AG953" s="141"/>
      <c r="AH953" s="141"/>
      <c r="AI953" s="141"/>
      <c r="AJ953" s="141"/>
      <c r="AK953" s="141"/>
      <c r="AL953" s="141"/>
      <c r="AM953" s="141"/>
      <c r="AN953" s="141"/>
      <c r="AO953" s="141"/>
      <c r="AP953" s="141"/>
      <c r="AQ953" s="141"/>
      <c r="AR953" s="141"/>
      <c r="AS953" s="141"/>
      <c r="AT953" s="141"/>
      <c r="AU953" s="141"/>
      <c r="AV953" s="141"/>
      <c r="AW953" s="141"/>
    </row>
    <row r="954" spans="1:49" outlineLevel="1">
      <c r="A954" s="168">
        <v>357</v>
      </c>
      <c r="B954" s="170" t="s">
        <v>1057</v>
      </c>
      <c r="C954" s="175" t="s">
        <v>1058</v>
      </c>
      <c r="D954" s="188" t="s">
        <v>330</v>
      </c>
      <c r="E954" s="210">
        <v>9</v>
      </c>
      <c r="F954" s="210"/>
      <c r="G954" s="210">
        <f t="shared" si="20"/>
        <v>0</v>
      </c>
      <c r="H954" s="162" t="s">
        <v>770</v>
      </c>
      <c r="I954" s="210">
        <f t="shared" si="21"/>
        <v>0</v>
      </c>
      <c r="J954" s="162"/>
      <c r="K954" s="162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  <c r="AG954" s="141"/>
      <c r="AH954" s="141"/>
      <c r="AI954" s="141"/>
      <c r="AJ954" s="141"/>
      <c r="AK954" s="141"/>
      <c r="AL954" s="141"/>
      <c r="AM954" s="141"/>
      <c r="AN954" s="141"/>
      <c r="AO954" s="141"/>
      <c r="AP954" s="141"/>
      <c r="AQ954" s="141"/>
      <c r="AR954" s="141"/>
      <c r="AS954" s="141"/>
      <c r="AT954" s="141"/>
      <c r="AU954" s="141"/>
      <c r="AV954" s="141"/>
      <c r="AW954" s="141"/>
    </row>
    <row r="955" spans="1:49" ht="33.75" outlineLevel="1">
      <c r="A955" s="168">
        <v>358</v>
      </c>
      <c r="B955" s="170" t="s">
        <v>1059</v>
      </c>
      <c r="C955" s="175" t="s">
        <v>1134</v>
      </c>
      <c r="D955" s="188" t="s">
        <v>120</v>
      </c>
      <c r="E955" s="210">
        <v>1</v>
      </c>
      <c r="F955" s="210"/>
      <c r="G955" s="210">
        <f t="shared" si="20"/>
        <v>0</v>
      </c>
      <c r="H955" s="162" t="s">
        <v>770</v>
      </c>
      <c r="I955" s="210">
        <f t="shared" si="21"/>
        <v>0</v>
      </c>
      <c r="J955" s="162"/>
      <c r="K955" s="162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  <c r="AG955" s="141"/>
      <c r="AH955" s="141"/>
      <c r="AI955" s="141"/>
      <c r="AJ955" s="141"/>
      <c r="AK955" s="141"/>
      <c r="AL955" s="141"/>
      <c r="AM955" s="141"/>
      <c r="AN955" s="141"/>
      <c r="AO955" s="141"/>
      <c r="AP955" s="141"/>
      <c r="AQ955" s="141"/>
      <c r="AR955" s="141"/>
      <c r="AS955" s="141"/>
      <c r="AT955" s="141"/>
      <c r="AU955" s="141"/>
      <c r="AV955" s="141"/>
      <c r="AW955" s="141"/>
    </row>
    <row r="956" spans="1:49" ht="22.5" outlineLevel="1">
      <c r="A956" s="168">
        <v>359</v>
      </c>
      <c r="B956" s="170" t="s">
        <v>1060</v>
      </c>
      <c r="C956" s="175" t="s">
        <v>1061</v>
      </c>
      <c r="D956" s="188" t="s">
        <v>120</v>
      </c>
      <c r="E956" s="210">
        <v>1</v>
      </c>
      <c r="F956" s="210"/>
      <c r="G956" s="210">
        <f t="shared" si="20"/>
        <v>0</v>
      </c>
      <c r="H956" s="162" t="s">
        <v>770</v>
      </c>
      <c r="I956" s="210">
        <f t="shared" si="21"/>
        <v>0</v>
      </c>
      <c r="J956" s="162"/>
      <c r="K956" s="162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  <c r="AG956" s="141"/>
      <c r="AH956" s="141"/>
      <c r="AI956" s="141"/>
      <c r="AJ956" s="141"/>
      <c r="AK956" s="141"/>
      <c r="AL956" s="141"/>
      <c r="AM956" s="141"/>
      <c r="AN956" s="141"/>
      <c r="AO956" s="141"/>
      <c r="AP956" s="141"/>
      <c r="AQ956" s="141"/>
      <c r="AR956" s="141"/>
      <c r="AS956" s="141"/>
      <c r="AT956" s="141"/>
      <c r="AU956" s="141"/>
      <c r="AV956" s="141"/>
      <c r="AW956" s="141"/>
    </row>
    <row r="957" spans="1:49" outlineLevel="1">
      <c r="A957" s="168">
        <v>360</v>
      </c>
      <c r="B957" s="170" t="s">
        <v>1062</v>
      </c>
      <c r="C957" s="175" t="s">
        <v>1063</v>
      </c>
      <c r="D957" s="188" t="s">
        <v>120</v>
      </c>
      <c r="E957" s="210">
        <v>1</v>
      </c>
      <c r="F957" s="210"/>
      <c r="G957" s="210">
        <f t="shared" si="20"/>
        <v>0</v>
      </c>
      <c r="H957" s="162" t="s">
        <v>770</v>
      </c>
      <c r="I957" s="210">
        <f t="shared" si="21"/>
        <v>0</v>
      </c>
      <c r="J957" s="162"/>
      <c r="K957" s="162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  <c r="AG957" s="141"/>
      <c r="AH957" s="141"/>
      <c r="AI957" s="141"/>
      <c r="AJ957" s="141"/>
      <c r="AK957" s="141"/>
      <c r="AL957" s="141"/>
      <c r="AM957" s="141"/>
      <c r="AN957" s="141"/>
      <c r="AO957" s="141"/>
      <c r="AP957" s="141"/>
      <c r="AQ957" s="141"/>
      <c r="AR957" s="141"/>
      <c r="AS957" s="141"/>
      <c r="AT957" s="141"/>
      <c r="AU957" s="141"/>
      <c r="AV957" s="141"/>
      <c r="AW957" s="141"/>
    </row>
    <row r="958" spans="1:49" ht="22.5" outlineLevel="1">
      <c r="A958" s="168">
        <v>361</v>
      </c>
      <c r="B958" s="170" t="s">
        <v>1064</v>
      </c>
      <c r="C958" s="175" t="s">
        <v>1065</v>
      </c>
      <c r="D958" s="188" t="s">
        <v>120</v>
      </c>
      <c r="E958" s="210">
        <v>1</v>
      </c>
      <c r="F958" s="210"/>
      <c r="G958" s="210">
        <f t="shared" si="20"/>
        <v>0</v>
      </c>
      <c r="H958" s="162" t="s">
        <v>770</v>
      </c>
      <c r="I958" s="210">
        <f t="shared" si="21"/>
        <v>0</v>
      </c>
      <c r="J958" s="162"/>
      <c r="K958" s="162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  <c r="AG958" s="141"/>
      <c r="AH958" s="141"/>
      <c r="AI958" s="141"/>
      <c r="AJ958" s="141"/>
      <c r="AK958" s="141"/>
      <c r="AL958" s="141"/>
      <c r="AM958" s="141"/>
      <c r="AN958" s="141"/>
      <c r="AO958" s="141"/>
      <c r="AP958" s="141"/>
      <c r="AQ958" s="141"/>
      <c r="AR958" s="141"/>
      <c r="AS958" s="141"/>
      <c r="AT958" s="141"/>
      <c r="AU958" s="141"/>
      <c r="AV958" s="141"/>
      <c r="AW958" s="141"/>
    </row>
    <row r="959" spans="1:49" outlineLevel="1">
      <c r="A959" s="168">
        <v>362</v>
      </c>
      <c r="B959" s="170" t="s">
        <v>1066</v>
      </c>
      <c r="C959" s="175" t="s">
        <v>1067</v>
      </c>
      <c r="D959" s="188" t="s">
        <v>120</v>
      </c>
      <c r="E959" s="210">
        <v>1</v>
      </c>
      <c r="F959" s="210"/>
      <c r="G959" s="210">
        <f t="shared" si="20"/>
        <v>0</v>
      </c>
      <c r="H959" s="162" t="s">
        <v>770</v>
      </c>
      <c r="I959" s="210">
        <f t="shared" si="21"/>
        <v>0</v>
      </c>
      <c r="J959" s="162"/>
      <c r="K959" s="162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  <c r="AG959" s="141"/>
      <c r="AH959" s="141"/>
      <c r="AI959" s="141"/>
      <c r="AJ959" s="141"/>
      <c r="AK959" s="141"/>
      <c r="AL959" s="141"/>
      <c r="AM959" s="141"/>
      <c r="AN959" s="141"/>
      <c r="AO959" s="141"/>
      <c r="AP959" s="141"/>
      <c r="AQ959" s="141"/>
      <c r="AR959" s="141"/>
      <c r="AS959" s="141"/>
      <c r="AT959" s="141"/>
      <c r="AU959" s="141"/>
      <c r="AV959" s="141"/>
      <c r="AW959" s="141"/>
    </row>
    <row r="960" spans="1:49" outlineLevel="1">
      <c r="A960" s="168">
        <v>363</v>
      </c>
      <c r="B960" s="170" t="s">
        <v>1068</v>
      </c>
      <c r="C960" s="175" t="s">
        <v>1069</v>
      </c>
      <c r="D960" s="188" t="s">
        <v>120</v>
      </c>
      <c r="E960" s="210">
        <v>1</v>
      </c>
      <c r="F960" s="210"/>
      <c r="G960" s="210">
        <f t="shared" si="20"/>
        <v>0</v>
      </c>
      <c r="H960" s="162" t="s">
        <v>770</v>
      </c>
      <c r="I960" s="210">
        <f t="shared" si="21"/>
        <v>0</v>
      </c>
      <c r="J960" s="162"/>
      <c r="K960" s="162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  <c r="AU960" s="141"/>
      <c r="AV960" s="141"/>
      <c r="AW960" s="141"/>
    </row>
    <row r="961" spans="1:49" outlineLevel="1">
      <c r="A961" s="168">
        <v>364</v>
      </c>
      <c r="B961" s="170" t="s">
        <v>1070</v>
      </c>
      <c r="C961" s="175" t="s">
        <v>1071</v>
      </c>
      <c r="D961" s="188" t="s">
        <v>120</v>
      </c>
      <c r="E961" s="210">
        <v>1</v>
      </c>
      <c r="F961" s="210"/>
      <c r="G961" s="210">
        <f t="shared" si="20"/>
        <v>0</v>
      </c>
      <c r="H961" s="162" t="s">
        <v>770</v>
      </c>
      <c r="I961" s="210">
        <f t="shared" si="21"/>
        <v>0</v>
      </c>
      <c r="J961" s="162"/>
      <c r="K961" s="162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  <c r="AU961" s="141"/>
      <c r="AV961" s="141"/>
      <c r="AW961" s="141"/>
    </row>
    <row r="962" spans="1:49" outlineLevel="1">
      <c r="A962" s="168">
        <v>365</v>
      </c>
      <c r="B962" s="170" t="s">
        <v>1072</v>
      </c>
      <c r="C962" s="175" t="s">
        <v>1073</v>
      </c>
      <c r="D962" s="188" t="s">
        <v>120</v>
      </c>
      <c r="E962" s="210">
        <v>1</v>
      </c>
      <c r="F962" s="210"/>
      <c r="G962" s="210">
        <f t="shared" si="20"/>
        <v>0</v>
      </c>
      <c r="H962" s="162" t="s">
        <v>770</v>
      </c>
      <c r="I962" s="210">
        <f t="shared" si="21"/>
        <v>0</v>
      </c>
      <c r="J962" s="162"/>
      <c r="K962" s="162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  <c r="AU962" s="141"/>
      <c r="AV962" s="141"/>
      <c r="AW962" s="141"/>
    </row>
    <row r="963" spans="1:49" ht="22.5" outlineLevel="1">
      <c r="A963" s="168">
        <v>366</v>
      </c>
      <c r="B963" s="170" t="s">
        <v>1074</v>
      </c>
      <c r="C963" s="175" t="s">
        <v>1115</v>
      </c>
      <c r="D963" s="188"/>
      <c r="E963" s="210"/>
      <c r="F963" s="210"/>
      <c r="G963" s="210"/>
      <c r="H963" s="162"/>
      <c r="I963" s="210"/>
      <c r="J963" s="162"/>
      <c r="K963" s="162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  <c r="AU963" s="141"/>
      <c r="AV963" s="141"/>
      <c r="AW963" s="141"/>
    </row>
    <row r="964" spans="1:49" outlineLevel="1">
      <c r="A964" s="168">
        <v>367</v>
      </c>
      <c r="B964" s="170" t="s">
        <v>1075</v>
      </c>
      <c r="C964" s="175" t="s">
        <v>1076</v>
      </c>
      <c r="D964" s="188" t="s">
        <v>120</v>
      </c>
      <c r="E964" s="210">
        <v>1</v>
      </c>
      <c r="F964" s="210"/>
      <c r="G964" s="210">
        <f t="shared" si="20"/>
        <v>0</v>
      </c>
      <c r="H964" s="162" t="s">
        <v>770</v>
      </c>
      <c r="I964" s="210"/>
      <c r="J964" s="162"/>
      <c r="K964" s="249">
        <f>G964</f>
        <v>0</v>
      </c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  <c r="AU964" s="141"/>
      <c r="AV964" s="141"/>
      <c r="AW964" s="141"/>
    </row>
    <row r="965" spans="1:49">
      <c r="A965" s="169" t="s">
        <v>110</v>
      </c>
      <c r="B965" s="171" t="s">
        <v>92</v>
      </c>
      <c r="C965" s="176" t="s">
        <v>93</v>
      </c>
      <c r="D965" s="189"/>
      <c r="E965" s="154"/>
      <c r="F965" s="211"/>
      <c r="G965" s="143">
        <f>SUMIF(T966:T998,"&lt;&gt;NOR",G966:G998)</f>
        <v>0</v>
      </c>
      <c r="H965" s="163"/>
      <c r="I965" s="211">
        <f t="shared" si="21"/>
        <v>0</v>
      </c>
      <c r="J965" s="163"/>
      <c r="K965" s="163"/>
      <c r="T965" t="s">
        <v>111</v>
      </c>
    </row>
    <row r="966" spans="1:49" outlineLevel="1">
      <c r="A966" s="168">
        <v>368</v>
      </c>
      <c r="B966" s="170" t="s">
        <v>756</v>
      </c>
      <c r="C966" s="175" t="s">
        <v>757</v>
      </c>
      <c r="D966" s="188" t="s">
        <v>114</v>
      </c>
      <c r="E966" s="153">
        <v>9155.6</v>
      </c>
      <c r="F966" s="210">
        <v>0</v>
      </c>
      <c r="G966" s="142">
        <f>ROUND(E966*F966,2)</f>
        <v>0</v>
      </c>
      <c r="H966" s="162"/>
      <c r="I966" s="210">
        <f t="shared" si="21"/>
        <v>0</v>
      </c>
      <c r="J966" s="162"/>
      <c r="K966" s="162"/>
      <c r="L966" s="141"/>
      <c r="M966" s="141"/>
      <c r="N966" s="141"/>
      <c r="O966" s="141"/>
      <c r="P966" s="141"/>
      <c r="Q966" s="141"/>
      <c r="R966" s="141"/>
      <c r="S966" s="141"/>
      <c r="T966" s="141" t="s">
        <v>115</v>
      </c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  <c r="AU966" s="141"/>
      <c r="AV966" s="141"/>
      <c r="AW966" s="141"/>
    </row>
    <row r="967" spans="1:49" outlineLevel="1">
      <c r="A967" s="168"/>
      <c r="B967" s="170"/>
      <c r="C967" s="177" t="s">
        <v>758</v>
      </c>
      <c r="D967" s="190"/>
      <c r="E967" s="183"/>
      <c r="F967" s="210"/>
      <c r="G967" s="142"/>
      <c r="H967" s="162"/>
      <c r="I967" s="210">
        <f t="shared" si="21"/>
        <v>0</v>
      </c>
      <c r="J967" s="162"/>
      <c r="K967" s="162"/>
      <c r="L967" s="141"/>
      <c r="M967" s="141"/>
      <c r="N967" s="141"/>
      <c r="O967" s="141"/>
      <c r="P967" s="141"/>
      <c r="Q967" s="141"/>
      <c r="R967" s="141"/>
      <c r="S967" s="141"/>
      <c r="T967" s="141" t="s">
        <v>117</v>
      </c>
      <c r="U967" s="141">
        <v>0</v>
      </c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  <c r="AU967" s="141"/>
      <c r="AV967" s="141"/>
      <c r="AW967" s="141"/>
    </row>
    <row r="968" spans="1:49" outlineLevel="1">
      <c r="A968" s="168"/>
      <c r="B968" s="170"/>
      <c r="C968" s="177" t="s">
        <v>174</v>
      </c>
      <c r="D968" s="190"/>
      <c r="E968" s="183">
        <v>995</v>
      </c>
      <c r="F968" s="210"/>
      <c r="G968" s="142"/>
      <c r="H968" s="162"/>
      <c r="I968" s="210">
        <f t="shared" si="21"/>
        <v>0</v>
      </c>
      <c r="J968" s="162"/>
      <c r="K968" s="162"/>
      <c r="L968" s="141"/>
      <c r="M968" s="141"/>
      <c r="N968" s="141"/>
      <c r="O968" s="141"/>
      <c r="P968" s="141"/>
      <c r="Q968" s="141"/>
      <c r="R968" s="141"/>
      <c r="S968" s="141"/>
      <c r="T968" s="141" t="s">
        <v>117</v>
      </c>
      <c r="U968" s="141">
        <v>0</v>
      </c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  <c r="AV968" s="141"/>
      <c r="AW968" s="141"/>
    </row>
    <row r="969" spans="1:49" outlineLevel="1">
      <c r="A969" s="168"/>
      <c r="B969" s="170"/>
      <c r="C969" s="177" t="s">
        <v>175</v>
      </c>
      <c r="D969" s="190"/>
      <c r="E969" s="183">
        <v>390</v>
      </c>
      <c r="F969" s="210"/>
      <c r="G969" s="142"/>
      <c r="H969" s="162"/>
      <c r="I969" s="210">
        <f t="shared" si="21"/>
        <v>0</v>
      </c>
      <c r="J969" s="162"/>
      <c r="K969" s="162"/>
      <c r="L969" s="141"/>
      <c r="M969" s="141"/>
      <c r="N969" s="141"/>
      <c r="O969" s="141"/>
      <c r="P969" s="141"/>
      <c r="Q969" s="141"/>
      <c r="R969" s="141"/>
      <c r="S969" s="141"/>
      <c r="T969" s="141" t="s">
        <v>117</v>
      </c>
      <c r="U969" s="141">
        <v>0</v>
      </c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  <c r="AG969" s="141"/>
      <c r="AH969" s="141"/>
      <c r="AI969" s="141"/>
      <c r="AJ969" s="141"/>
      <c r="AK969" s="141"/>
      <c r="AL969" s="141"/>
      <c r="AM969" s="141"/>
      <c r="AN969" s="141"/>
      <c r="AO969" s="141"/>
      <c r="AP969" s="141"/>
      <c r="AQ969" s="141"/>
      <c r="AR969" s="141"/>
      <c r="AS969" s="141"/>
      <c r="AT969" s="141"/>
      <c r="AU969" s="141"/>
      <c r="AV969" s="141"/>
      <c r="AW969" s="141"/>
    </row>
    <row r="970" spans="1:49" outlineLevel="1">
      <c r="A970" s="168"/>
      <c r="B970" s="170"/>
      <c r="C970" s="177" t="s">
        <v>176</v>
      </c>
      <c r="D970" s="190"/>
      <c r="E970" s="183">
        <v>210</v>
      </c>
      <c r="F970" s="210"/>
      <c r="G970" s="142"/>
      <c r="H970" s="162"/>
      <c r="I970" s="210">
        <f t="shared" si="21"/>
        <v>0</v>
      </c>
      <c r="J970" s="162"/>
      <c r="K970" s="162"/>
      <c r="L970" s="141"/>
      <c r="M970" s="141"/>
      <c r="N970" s="141"/>
      <c r="O970" s="141"/>
      <c r="P970" s="141"/>
      <c r="Q970" s="141"/>
      <c r="R970" s="141"/>
      <c r="S970" s="141"/>
      <c r="T970" s="141" t="s">
        <v>117</v>
      </c>
      <c r="U970" s="141">
        <v>0</v>
      </c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  <c r="AG970" s="141"/>
      <c r="AH970" s="141"/>
      <c r="AI970" s="141"/>
      <c r="AJ970" s="141"/>
      <c r="AK970" s="141"/>
      <c r="AL970" s="141"/>
      <c r="AM970" s="141"/>
      <c r="AN970" s="141"/>
      <c r="AO970" s="141"/>
      <c r="AP970" s="141"/>
      <c r="AQ970" s="141"/>
      <c r="AR970" s="141"/>
      <c r="AS970" s="141"/>
      <c r="AT970" s="141"/>
      <c r="AU970" s="141"/>
      <c r="AV970" s="141"/>
      <c r="AW970" s="141"/>
    </row>
    <row r="971" spans="1:49" outlineLevel="1">
      <c r="A971" s="168"/>
      <c r="B971" s="170"/>
      <c r="C971" s="177" t="s">
        <v>177</v>
      </c>
      <c r="D971" s="190"/>
      <c r="E971" s="183">
        <v>65</v>
      </c>
      <c r="F971" s="210"/>
      <c r="G971" s="142"/>
      <c r="H971" s="162"/>
      <c r="I971" s="210">
        <f t="shared" si="21"/>
        <v>0</v>
      </c>
      <c r="J971" s="162"/>
      <c r="K971" s="162"/>
      <c r="L971" s="141"/>
      <c r="M971" s="141"/>
      <c r="N971" s="141"/>
      <c r="O971" s="141"/>
      <c r="P971" s="141"/>
      <c r="Q971" s="141"/>
      <c r="R971" s="141"/>
      <c r="S971" s="141"/>
      <c r="T971" s="141" t="s">
        <v>117</v>
      </c>
      <c r="U971" s="141">
        <v>0</v>
      </c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  <c r="AG971" s="141"/>
      <c r="AH971" s="141"/>
      <c r="AI971" s="141"/>
      <c r="AJ971" s="141"/>
      <c r="AK971" s="141"/>
      <c r="AL971" s="141"/>
      <c r="AM971" s="141"/>
      <c r="AN971" s="141"/>
      <c r="AO971" s="141"/>
      <c r="AP971" s="141"/>
      <c r="AQ971" s="141"/>
      <c r="AR971" s="141"/>
      <c r="AS971" s="141"/>
      <c r="AT971" s="141"/>
      <c r="AU971" s="141"/>
      <c r="AV971" s="141"/>
      <c r="AW971" s="141"/>
    </row>
    <row r="972" spans="1:49" outlineLevel="1">
      <c r="A972" s="168"/>
      <c r="B972" s="170"/>
      <c r="C972" s="177" t="s">
        <v>209</v>
      </c>
      <c r="D972" s="190"/>
      <c r="E972" s="183"/>
      <c r="F972" s="210"/>
      <c r="G972" s="142"/>
      <c r="H972" s="162"/>
      <c r="I972" s="210">
        <f t="shared" si="21"/>
        <v>0</v>
      </c>
      <c r="J972" s="162"/>
      <c r="K972" s="162"/>
      <c r="L972" s="141"/>
      <c r="M972" s="141"/>
      <c r="N972" s="141"/>
      <c r="O972" s="141"/>
      <c r="P972" s="141"/>
      <c r="Q972" s="141"/>
      <c r="R972" s="141"/>
      <c r="S972" s="141"/>
      <c r="T972" s="141" t="s">
        <v>117</v>
      </c>
      <c r="U972" s="141">
        <v>0</v>
      </c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  <c r="AG972" s="141"/>
      <c r="AH972" s="141"/>
      <c r="AI972" s="141"/>
      <c r="AJ972" s="141"/>
      <c r="AK972" s="141"/>
      <c r="AL972" s="141"/>
      <c r="AM972" s="141"/>
      <c r="AN972" s="141"/>
      <c r="AO972" s="141"/>
      <c r="AP972" s="141"/>
      <c r="AQ972" s="141"/>
      <c r="AR972" s="141"/>
      <c r="AS972" s="141"/>
      <c r="AT972" s="141"/>
      <c r="AU972" s="141"/>
      <c r="AV972" s="141"/>
      <c r="AW972" s="141"/>
    </row>
    <row r="973" spans="1:49" outlineLevel="1">
      <c r="A973" s="168"/>
      <c r="B973" s="170"/>
      <c r="C973" s="177" t="s">
        <v>759</v>
      </c>
      <c r="D973" s="190"/>
      <c r="E973" s="183"/>
      <c r="F973" s="210"/>
      <c r="G973" s="142"/>
      <c r="H973" s="162"/>
      <c r="I973" s="210">
        <f t="shared" si="21"/>
        <v>0</v>
      </c>
      <c r="J973" s="162"/>
      <c r="K973" s="162"/>
      <c r="L973" s="141"/>
      <c r="M973" s="141"/>
      <c r="N973" s="141"/>
      <c r="O973" s="141"/>
      <c r="P973" s="141"/>
      <c r="Q973" s="141"/>
      <c r="R973" s="141"/>
      <c r="S973" s="141"/>
      <c r="T973" s="141" t="s">
        <v>117</v>
      </c>
      <c r="U973" s="141">
        <v>0</v>
      </c>
      <c r="V973" s="141"/>
      <c r="W973" s="141"/>
      <c r="X973" s="141"/>
      <c r="Y973" s="141"/>
      <c r="Z973" s="141"/>
      <c r="AA973" s="141"/>
      <c r="AB973" s="141"/>
      <c r="AC973" s="141"/>
      <c r="AD973" s="141"/>
      <c r="AE973" s="141"/>
      <c r="AF973" s="141"/>
      <c r="AG973" s="141"/>
      <c r="AH973" s="141"/>
      <c r="AI973" s="141"/>
      <c r="AJ973" s="141"/>
      <c r="AK973" s="141"/>
      <c r="AL973" s="141"/>
      <c r="AM973" s="141"/>
      <c r="AN973" s="141"/>
      <c r="AO973" s="141"/>
      <c r="AP973" s="141"/>
      <c r="AQ973" s="141"/>
      <c r="AR973" s="141"/>
      <c r="AS973" s="141"/>
      <c r="AT973" s="141"/>
      <c r="AU973" s="141"/>
      <c r="AV973" s="141"/>
      <c r="AW973" s="141"/>
    </row>
    <row r="974" spans="1:49" outlineLevel="1">
      <c r="A974" s="168"/>
      <c r="B974" s="170"/>
      <c r="C974" s="177" t="s">
        <v>211</v>
      </c>
      <c r="D974" s="190"/>
      <c r="E974" s="183">
        <v>820</v>
      </c>
      <c r="F974" s="210"/>
      <c r="G974" s="142"/>
      <c r="H974" s="162"/>
      <c r="I974" s="210">
        <f t="shared" ref="I974:I998" si="22">G974</f>
        <v>0</v>
      </c>
      <c r="J974" s="162"/>
      <c r="K974" s="162"/>
      <c r="L974" s="141"/>
      <c r="M974" s="141"/>
      <c r="N974" s="141"/>
      <c r="O974" s="141"/>
      <c r="P974" s="141"/>
      <c r="Q974" s="141"/>
      <c r="R974" s="141"/>
      <c r="S974" s="141"/>
      <c r="T974" s="141" t="s">
        <v>117</v>
      </c>
      <c r="U974" s="141">
        <v>0</v>
      </c>
      <c r="V974" s="141"/>
      <c r="W974" s="141"/>
      <c r="X974" s="141"/>
      <c r="Y974" s="141"/>
      <c r="Z974" s="141"/>
      <c r="AA974" s="141"/>
      <c r="AB974" s="141"/>
      <c r="AC974" s="141"/>
      <c r="AD974" s="141"/>
      <c r="AE974" s="141"/>
      <c r="AF974" s="141"/>
      <c r="AG974" s="141"/>
      <c r="AH974" s="141"/>
      <c r="AI974" s="141"/>
      <c r="AJ974" s="141"/>
      <c r="AK974" s="141"/>
      <c r="AL974" s="141"/>
      <c r="AM974" s="141"/>
      <c r="AN974" s="141"/>
      <c r="AO974" s="141"/>
      <c r="AP974" s="141"/>
      <c r="AQ974" s="141"/>
      <c r="AR974" s="141"/>
      <c r="AS974" s="141"/>
      <c r="AT974" s="141"/>
      <c r="AU974" s="141"/>
      <c r="AV974" s="141"/>
      <c r="AW974" s="141"/>
    </row>
    <row r="975" spans="1:49" outlineLevel="1">
      <c r="A975" s="168"/>
      <c r="B975" s="170"/>
      <c r="C975" s="177" t="s">
        <v>229</v>
      </c>
      <c r="D975" s="190"/>
      <c r="E975" s="183">
        <v>1586</v>
      </c>
      <c r="F975" s="210"/>
      <c r="G975" s="142"/>
      <c r="H975" s="162"/>
      <c r="I975" s="210">
        <f t="shared" si="22"/>
        <v>0</v>
      </c>
      <c r="J975" s="162"/>
      <c r="K975" s="162"/>
      <c r="L975" s="141"/>
      <c r="M975" s="141"/>
      <c r="N975" s="141"/>
      <c r="O975" s="141"/>
      <c r="P975" s="141"/>
      <c r="Q975" s="141"/>
      <c r="R975" s="141"/>
      <c r="S975" s="141"/>
      <c r="T975" s="141" t="s">
        <v>117</v>
      </c>
      <c r="U975" s="141">
        <v>0</v>
      </c>
      <c r="V975" s="141"/>
      <c r="W975" s="141"/>
      <c r="X975" s="141"/>
      <c r="Y975" s="141"/>
      <c r="Z975" s="141"/>
      <c r="AA975" s="141"/>
      <c r="AB975" s="141"/>
      <c r="AC975" s="141"/>
      <c r="AD975" s="141"/>
      <c r="AE975" s="141"/>
      <c r="AF975" s="141"/>
      <c r="AG975" s="141"/>
      <c r="AH975" s="141"/>
      <c r="AI975" s="141"/>
      <c r="AJ975" s="141"/>
      <c r="AK975" s="141"/>
      <c r="AL975" s="141"/>
      <c r="AM975" s="141"/>
      <c r="AN975" s="141"/>
      <c r="AO975" s="141"/>
      <c r="AP975" s="141"/>
      <c r="AQ975" s="141"/>
      <c r="AR975" s="141"/>
      <c r="AS975" s="141"/>
      <c r="AT975" s="141"/>
      <c r="AU975" s="141"/>
      <c r="AV975" s="141"/>
      <c r="AW975" s="141"/>
    </row>
    <row r="976" spans="1:49" outlineLevel="1">
      <c r="A976" s="168"/>
      <c r="B976" s="170"/>
      <c r="C976" s="177" t="s">
        <v>232</v>
      </c>
      <c r="D976" s="190"/>
      <c r="E976" s="183">
        <v>59</v>
      </c>
      <c r="F976" s="210"/>
      <c r="G976" s="142"/>
      <c r="H976" s="162"/>
      <c r="I976" s="210">
        <f t="shared" si="22"/>
        <v>0</v>
      </c>
      <c r="J976" s="162"/>
      <c r="K976" s="162"/>
      <c r="L976" s="141"/>
      <c r="M976" s="141"/>
      <c r="N976" s="141"/>
      <c r="O976" s="141"/>
      <c r="P976" s="141"/>
      <c r="Q976" s="141"/>
      <c r="R976" s="141"/>
      <c r="S976" s="141"/>
      <c r="T976" s="141" t="s">
        <v>117</v>
      </c>
      <c r="U976" s="141">
        <v>0</v>
      </c>
      <c r="V976" s="141"/>
      <c r="W976" s="141"/>
      <c r="X976" s="141"/>
      <c r="Y976" s="141"/>
      <c r="Z976" s="141"/>
      <c r="AA976" s="141"/>
      <c r="AB976" s="141"/>
      <c r="AC976" s="141"/>
      <c r="AD976" s="141"/>
      <c r="AE976" s="141"/>
      <c r="AF976" s="141"/>
      <c r="AG976" s="141"/>
      <c r="AH976" s="141"/>
      <c r="AI976" s="141"/>
      <c r="AJ976" s="141"/>
      <c r="AK976" s="141"/>
      <c r="AL976" s="141"/>
      <c r="AM976" s="141"/>
      <c r="AN976" s="141"/>
      <c r="AO976" s="141"/>
      <c r="AP976" s="141"/>
      <c r="AQ976" s="141"/>
      <c r="AR976" s="141"/>
      <c r="AS976" s="141"/>
      <c r="AT976" s="141"/>
      <c r="AU976" s="141"/>
      <c r="AV976" s="141"/>
      <c r="AW976" s="141"/>
    </row>
    <row r="977" spans="1:49" outlineLevel="1">
      <c r="A977" s="168"/>
      <c r="B977" s="170"/>
      <c r="C977" s="177" t="s">
        <v>236</v>
      </c>
      <c r="D977" s="190"/>
      <c r="E977" s="183">
        <v>10.3</v>
      </c>
      <c r="F977" s="210"/>
      <c r="G977" s="142"/>
      <c r="H977" s="162"/>
      <c r="I977" s="210">
        <f t="shared" si="22"/>
        <v>0</v>
      </c>
      <c r="J977" s="162"/>
      <c r="K977" s="162"/>
      <c r="L977" s="141"/>
      <c r="M977" s="141"/>
      <c r="N977" s="141"/>
      <c r="O977" s="141"/>
      <c r="P977" s="141"/>
      <c r="Q977" s="141"/>
      <c r="R977" s="141"/>
      <c r="S977" s="141"/>
      <c r="T977" s="141" t="s">
        <v>117</v>
      </c>
      <c r="U977" s="141">
        <v>0</v>
      </c>
      <c r="V977" s="141"/>
      <c r="W977" s="141"/>
      <c r="X977" s="141"/>
      <c r="Y977" s="141"/>
      <c r="Z977" s="141"/>
      <c r="AA977" s="141"/>
      <c r="AB977" s="141"/>
      <c r="AC977" s="141"/>
      <c r="AD977" s="141"/>
      <c r="AE977" s="141"/>
      <c r="AF977" s="141"/>
      <c r="AG977" s="141"/>
      <c r="AH977" s="141"/>
      <c r="AI977" s="141"/>
      <c r="AJ977" s="141"/>
      <c r="AK977" s="141"/>
      <c r="AL977" s="141"/>
      <c r="AM977" s="141"/>
      <c r="AN977" s="141"/>
      <c r="AO977" s="141"/>
      <c r="AP977" s="141"/>
      <c r="AQ977" s="141"/>
      <c r="AR977" s="141"/>
      <c r="AS977" s="141"/>
      <c r="AT977" s="141"/>
      <c r="AU977" s="141"/>
      <c r="AV977" s="141"/>
      <c r="AW977" s="141"/>
    </row>
    <row r="978" spans="1:49" outlineLevel="1">
      <c r="A978" s="168"/>
      <c r="B978" s="170"/>
      <c r="C978" s="177" t="s">
        <v>233</v>
      </c>
      <c r="D978" s="190"/>
      <c r="E978" s="183">
        <v>36.9</v>
      </c>
      <c r="F978" s="210"/>
      <c r="G978" s="142"/>
      <c r="H978" s="162"/>
      <c r="I978" s="210">
        <f t="shared" si="22"/>
        <v>0</v>
      </c>
      <c r="J978" s="162"/>
      <c r="K978" s="162"/>
      <c r="L978" s="141"/>
      <c r="M978" s="141"/>
      <c r="N978" s="141"/>
      <c r="O978" s="141"/>
      <c r="P978" s="141"/>
      <c r="Q978" s="141"/>
      <c r="R978" s="141"/>
      <c r="S978" s="141"/>
      <c r="T978" s="141" t="s">
        <v>117</v>
      </c>
      <c r="U978" s="141">
        <v>0</v>
      </c>
      <c r="V978" s="141"/>
      <c r="W978" s="141"/>
      <c r="X978" s="141"/>
      <c r="Y978" s="141"/>
      <c r="Z978" s="141"/>
      <c r="AA978" s="141"/>
      <c r="AB978" s="141"/>
      <c r="AC978" s="141"/>
      <c r="AD978" s="141"/>
      <c r="AE978" s="141"/>
      <c r="AF978" s="141"/>
      <c r="AG978" s="141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  <c r="AT978" s="141"/>
      <c r="AU978" s="141"/>
      <c r="AV978" s="141"/>
      <c r="AW978" s="141"/>
    </row>
    <row r="979" spans="1:49" outlineLevel="1">
      <c r="A979" s="168"/>
      <c r="B979" s="170"/>
      <c r="C979" s="177" t="s">
        <v>209</v>
      </c>
      <c r="D979" s="190"/>
      <c r="E979" s="183"/>
      <c r="F979" s="210"/>
      <c r="G979" s="142"/>
      <c r="H979" s="162"/>
      <c r="I979" s="210">
        <f t="shared" si="22"/>
        <v>0</v>
      </c>
      <c r="J979" s="162"/>
      <c r="K979" s="162"/>
      <c r="L979" s="141"/>
      <c r="M979" s="141"/>
      <c r="N979" s="141"/>
      <c r="O979" s="141"/>
      <c r="P979" s="141"/>
      <c r="Q979" s="141"/>
      <c r="R979" s="141"/>
      <c r="S979" s="141"/>
      <c r="T979" s="141" t="s">
        <v>117</v>
      </c>
      <c r="U979" s="141">
        <v>0</v>
      </c>
      <c r="V979" s="141"/>
      <c r="W979" s="141"/>
      <c r="X979" s="141"/>
      <c r="Y979" s="141"/>
      <c r="Z979" s="141"/>
      <c r="AA979" s="141"/>
      <c r="AB979" s="141"/>
      <c r="AC979" s="141"/>
      <c r="AD979" s="141"/>
      <c r="AE979" s="141"/>
      <c r="AF979" s="141"/>
      <c r="AG979" s="141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  <c r="AV979" s="141"/>
      <c r="AW979" s="141"/>
    </row>
    <row r="980" spans="1:49" outlineLevel="1">
      <c r="A980" s="168"/>
      <c r="B980" s="170"/>
      <c r="C980" s="177" t="s">
        <v>164</v>
      </c>
      <c r="D980" s="190"/>
      <c r="E980" s="183"/>
      <c r="F980" s="210"/>
      <c r="G980" s="142"/>
      <c r="H980" s="162"/>
      <c r="I980" s="210">
        <f t="shared" si="22"/>
        <v>0</v>
      </c>
      <c r="J980" s="162"/>
      <c r="K980" s="162"/>
      <c r="L980" s="141"/>
      <c r="M980" s="141"/>
      <c r="N980" s="141"/>
      <c r="O980" s="141"/>
      <c r="P980" s="141"/>
      <c r="Q980" s="141"/>
      <c r="R980" s="141"/>
      <c r="S980" s="141"/>
      <c r="T980" s="141" t="s">
        <v>117</v>
      </c>
      <c r="U980" s="141">
        <v>0</v>
      </c>
      <c r="V980" s="141"/>
      <c r="W980" s="141"/>
      <c r="X980" s="141"/>
      <c r="Y980" s="141"/>
      <c r="Z980" s="141"/>
      <c r="AA980" s="141"/>
      <c r="AB980" s="141"/>
      <c r="AC980" s="141"/>
      <c r="AD980" s="141"/>
      <c r="AE980" s="141"/>
      <c r="AF980" s="141"/>
      <c r="AG980" s="141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  <c r="AT980" s="141"/>
      <c r="AU980" s="141"/>
      <c r="AV980" s="141"/>
      <c r="AW980" s="141"/>
    </row>
    <row r="981" spans="1:49" outlineLevel="1">
      <c r="A981" s="168"/>
      <c r="B981" s="170"/>
      <c r="C981" s="177" t="s">
        <v>187</v>
      </c>
      <c r="D981" s="190"/>
      <c r="E981" s="183">
        <v>995</v>
      </c>
      <c r="F981" s="210"/>
      <c r="G981" s="142"/>
      <c r="H981" s="162"/>
      <c r="I981" s="210">
        <f t="shared" si="22"/>
        <v>0</v>
      </c>
      <c r="J981" s="162"/>
      <c r="K981" s="162"/>
      <c r="L981" s="141"/>
      <c r="M981" s="141"/>
      <c r="N981" s="141"/>
      <c r="O981" s="141"/>
      <c r="P981" s="141"/>
      <c r="Q981" s="141"/>
      <c r="R981" s="141"/>
      <c r="S981" s="141"/>
      <c r="T981" s="141" t="s">
        <v>117</v>
      </c>
      <c r="U981" s="141">
        <v>0</v>
      </c>
      <c r="V981" s="141"/>
      <c r="W981" s="141"/>
      <c r="X981" s="141"/>
      <c r="Y981" s="141"/>
      <c r="Z981" s="141"/>
      <c r="AA981" s="141"/>
      <c r="AB981" s="141"/>
      <c r="AC981" s="141"/>
      <c r="AD981" s="141"/>
      <c r="AE981" s="141"/>
      <c r="AF981" s="141"/>
      <c r="AG981" s="141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  <c r="AT981" s="141"/>
      <c r="AU981" s="141"/>
      <c r="AV981" s="141"/>
      <c r="AW981" s="141"/>
    </row>
    <row r="982" spans="1:49" outlineLevel="1">
      <c r="A982" s="168"/>
      <c r="B982" s="170"/>
      <c r="C982" s="177" t="s">
        <v>188</v>
      </c>
      <c r="D982" s="190"/>
      <c r="E982" s="183">
        <v>390</v>
      </c>
      <c r="F982" s="210"/>
      <c r="G982" s="142"/>
      <c r="H982" s="162"/>
      <c r="I982" s="210">
        <f t="shared" si="22"/>
        <v>0</v>
      </c>
      <c r="J982" s="162"/>
      <c r="K982" s="162"/>
      <c r="L982" s="141"/>
      <c r="M982" s="141"/>
      <c r="N982" s="141"/>
      <c r="O982" s="141"/>
      <c r="P982" s="141"/>
      <c r="Q982" s="141"/>
      <c r="R982" s="141"/>
      <c r="S982" s="141"/>
      <c r="T982" s="141" t="s">
        <v>117</v>
      </c>
      <c r="U982" s="141">
        <v>0</v>
      </c>
      <c r="V982" s="141"/>
      <c r="W982" s="141"/>
      <c r="X982" s="141"/>
      <c r="Y982" s="141"/>
      <c r="Z982" s="141"/>
      <c r="AA982" s="141"/>
      <c r="AB982" s="141"/>
      <c r="AC982" s="141"/>
      <c r="AD982" s="141"/>
      <c r="AE982" s="141"/>
      <c r="AF982" s="141"/>
      <c r="AG982" s="141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  <c r="AT982" s="141"/>
      <c r="AU982" s="141"/>
      <c r="AV982" s="141"/>
      <c r="AW982" s="141"/>
    </row>
    <row r="983" spans="1:49" outlineLevel="1">
      <c r="A983" s="168"/>
      <c r="B983" s="170"/>
      <c r="C983" s="177" t="s">
        <v>189</v>
      </c>
      <c r="D983" s="190"/>
      <c r="E983" s="183">
        <v>210</v>
      </c>
      <c r="F983" s="210"/>
      <c r="G983" s="142"/>
      <c r="H983" s="162"/>
      <c r="I983" s="210">
        <f t="shared" si="22"/>
        <v>0</v>
      </c>
      <c r="J983" s="162"/>
      <c r="K983" s="162"/>
      <c r="L983" s="141"/>
      <c r="M983" s="141"/>
      <c r="N983" s="141"/>
      <c r="O983" s="141"/>
      <c r="P983" s="141"/>
      <c r="Q983" s="141"/>
      <c r="R983" s="141"/>
      <c r="S983" s="141"/>
      <c r="T983" s="141" t="s">
        <v>117</v>
      </c>
      <c r="U983" s="141">
        <v>0</v>
      </c>
      <c r="V983" s="141"/>
      <c r="W983" s="141"/>
      <c r="X983" s="141"/>
      <c r="Y983" s="141"/>
      <c r="Z983" s="141"/>
      <c r="AA983" s="141"/>
      <c r="AB983" s="141"/>
      <c r="AC983" s="141"/>
      <c r="AD983" s="141"/>
      <c r="AE983" s="141"/>
      <c r="AF983" s="141"/>
      <c r="AG983" s="141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  <c r="AT983" s="141"/>
      <c r="AU983" s="141"/>
      <c r="AV983" s="141"/>
      <c r="AW983" s="141"/>
    </row>
    <row r="984" spans="1:49" outlineLevel="1">
      <c r="A984" s="168"/>
      <c r="B984" s="170"/>
      <c r="C984" s="177" t="s">
        <v>190</v>
      </c>
      <c r="D984" s="190"/>
      <c r="E984" s="183">
        <v>65</v>
      </c>
      <c r="F984" s="210"/>
      <c r="G984" s="142"/>
      <c r="H984" s="162"/>
      <c r="I984" s="210">
        <f t="shared" si="22"/>
        <v>0</v>
      </c>
      <c r="J984" s="162"/>
      <c r="K984" s="162"/>
      <c r="L984" s="141"/>
      <c r="M984" s="141"/>
      <c r="N984" s="141"/>
      <c r="O984" s="141"/>
      <c r="P984" s="141"/>
      <c r="Q984" s="141"/>
      <c r="R984" s="141"/>
      <c r="S984" s="141"/>
      <c r="T984" s="141" t="s">
        <v>117</v>
      </c>
      <c r="U984" s="141">
        <v>0</v>
      </c>
      <c r="V984" s="141"/>
      <c r="W984" s="141"/>
      <c r="X984" s="141"/>
      <c r="Y984" s="141"/>
      <c r="Z984" s="141"/>
      <c r="AA984" s="141"/>
      <c r="AB984" s="141"/>
      <c r="AC984" s="141"/>
      <c r="AD984" s="141"/>
      <c r="AE984" s="141"/>
      <c r="AF984" s="141"/>
      <c r="AG984" s="141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  <c r="AT984" s="141"/>
      <c r="AU984" s="141"/>
      <c r="AV984" s="141"/>
      <c r="AW984" s="141"/>
    </row>
    <row r="985" spans="1:49" outlineLevel="1">
      <c r="A985" s="168"/>
      <c r="B985" s="170"/>
      <c r="C985" s="177" t="s">
        <v>165</v>
      </c>
      <c r="D985" s="190"/>
      <c r="E985" s="183">
        <v>170</v>
      </c>
      <c r="F985" s="210"/>
      <c r="G985" s="142"/>
      <c r="H985" s="162"/>
      <c r="I985" s="210">
        <f t="shared" si="22"/>
        <v>0</v>
      </c>
      <c r="J985" s="162"/>
      <c r="K985" s="162"/>
      <c r="L985" s="141"/>
      <c r="M985" s="141"/>
      <c r="N985" s="141"/>
      <c r="O985" s="141"/>
      <c r="P985" s="141"/>
      <c r="Q985" s="141"/>
      <c r="R985" s="141"/>
      <c r="S985" s="141"/>
      <c r="T985" s="141" t="s">
        <v>117</v>
      </c>
      <c r="U985" s="141">
        <v>0</v>
      </c>
      <c r="V985" s="141"/>
      <c r="W985" s="141"/>
      <c r="X985" s="141"/>
      <c r="Y985" s="141"/>
      <c r="Z985" s="141"/>
      <c r="AA985" s="141"/>
      <c r="AB985" s="141"/>
      <c r="AC985" s="141"/>
      <c r="AD985" s="141"/>
      <c r="AE985" s="141"/>
      <c r="AF985" s="141"/>
      <c r="AG985" s="141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  <c r="AT985" s="141"/>
      <c r="AU985" s="141"/>
      <c r="AV985" s="141"/>
      <c r="AW985" s="141"/>
    </row>
    <row r="986" spans="1:49" outlineLevel="1">
      <c r="A986" s="168"/>
      <c r="B986" s="170"/>
      <c r="C986" s="177" t="s">
        <v>209</v>
      </c>
      <c r="D986" s="190"/>
      <c r="E986" s="183"/>
      <c r="F986" s="210"/>
      <c r="G986" s="142"/>
      <c r="H986" s="162"/>
      <c r="I986" s="210">
        <f t="shared" si="22"/>
        <v>0</v>
      </c>
      <c r="J986" s="162"/>
      <c r="K986" s="162"/>
      <c r="L986" s="141"/>
      <c r="M986" s="141"/>
      <c r="N986" s="141"/>
      <c r="O986" s="141"/>
      <c r="P986" s="141"/>
      <c r="Q986" s="141"/>
      <c r="R986" s="141"/>
      <c r="S986" s="141"/>
      <c r="T986" s="141" t="s">
        <v>117</v>
      </c>
      <c r="U986" s="141">
        <v>0</v>
      </c>
      <c r="V986" s="141"/>
      <c r="W986" s="141"/>
      <c r="X986" s="141"/>
      <c r="Y986" s="141"/>
      <c r="Z986" s="141"/>
      <c r="AA986" s="141"/>
      <c r="AB986" s="141"/>
      <c r="AC986" s="141"/>
      <c r="AD986" s="141"/>
      <c r="AE986" s="141"/>
      <c r="AF986" s="141"/>
      <c r="AG986" s="141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  <c r="AV986" s="141"/>
      <c r="AW986" s="141"/>
    </row>
    <row r="987" spans="1:49" outlineLevel="1">
      <c r="A987" s="168"/>
      <c r="B987" s="170"/>
      <c r="C987" s="177" t="s">
        <v>385</v>
      </c>
      <c r="D987" s="190"/>
      <c r="E987" s="183"/>
      <c r="F987" s="210"/>
      <c r="G987" s="142"/>
      <c r="H987" s="162"/>
      <c r="I987" s="210">
        <f t="shared" si="22"/>
        <v>0</v>
      </c>
      <c r="J987" s="162"/>
      <c r="K987" s="162"/>
      <c r="L987" s="141"/>
      <c r="M987" s="141"/>
      <c r="N987" s="141"/>
      <c r="O987" s="141"/>
      <c r="P987" s="141"/>
      <c r="Q987" s="141"/>
      <c r="R987" s="141"/>
      <c r="S987" s="141"/>
      <c r="T987" s="141" t="s">
        <v>117</v>
      </c>
      <c r="U987" s="141">
        <v>0</v>
      </c>
      <c r="V987" s="141"/>
      <c r="W987" s="141"/>
      <c r="X987" s="141"/>
      <c r="Y987" s="141"/>
      <c r="Z987" s="141"/>
      <c r="AA987" s="141"/>
      <c r="AB987" s="141"/>
      <c r="AC987" s="141"/>
      <c r="AD987" s="141"/>
      <c r="AE987" s="141"/>
      <c r="AF987" s="141"/>
      <c r="AG987" s="141"/>
      <c r="AH987" s="141"/>
      <c r="AI987" s="141"/>
      <c r="AJ987" s="141"/>
      <c r="AK987" s="141"/>
      <c r="AL987" s="141"/>
      <c r="AM987" s="141"/>
      <c r="AN987" s="141"/>
      <c r="AO987" s="141"/>
      <c r="AP987" s="141"/>
      <c r="AQ987" s="141"/>
      <c r="AR987" s="141"/>
      <c r="AS987" s="141"/>
      <c r="AT987" s="141"/>
      <c r="AU987" s="141"/>
      <c r="AV987" s="141"/>
      <c r="AW987" s="141"/>
    </row>
    <row r="988" spans="1:49" outlineLevel="1">
      <c r="A988" s="168"/>
      <c r="B988" s="170"/>
      <c r="C988" s="177" t="s">
        <v>386</v>
      </c>
      <c r="D988" s="190"/>
      <c r="E988" s="183">
        <v>820</v>
      </c>
      <c r="F988" s="210"/>
      <c r="G988" s="142"/>
      <c r="H988" s="162"/>
      <c r="I988" s="210">
        <f t="shared" si="22"/>
        <v>0</v>
      </c>
      <c r="J988" s="162"/>
      <c r="K988" s="162"/>
      <c r="L988" s="141"/>
      <c r="M988" s="141"/>
      <c r="N988" s="141"/>
      <c r="O988" s="141"/>
      <c r="P988" s="141"/>
      <c r="Q988" s="141"/>
      <c r="R988" s="141"/>
      <c r="S988" s="141"/>
      <c r="T988" s="141" t="s">
        <v>117</v>
      </c>
      <c r="U988" s="141">
        <v>0</v>
      </c>
      <c r="V988" s="141"/>
      <c r="W988" s="141"/>
      <c r="X988" s="141"/>
      <c r="Y988" s="141"/>
      <c r="Z988" s="141"/>
      <c r="AA988" s="141"/>
      <c r="AB988" s="141"/>
      <c r="AC988" s="141"/>
      <c r="AD988" s="141"/>
      <c r="AE988" s="141"/>
      <c r="AF988" s="141"/>
      <c r="AG988" s="141"/>
      <c r="AH988" s="141"/>
      <c r="AI988" s="141"/>
      <c r="AJ988" s="141"/>
      <c r="AK988" s="141"/>
      <c r="AL988" s="141"/>
      <c r="AM988" s="141"/>
      <c r="AN988" s="141"/>
      <c r="AO988" s="141"/>
      <c r="AP988" s="141"/>
      <c r="AQ988" s="141"/>
      <c r="AR988" s="141"/>
      <c r="AS988" s="141"/>
      <c r="AT988" s="141"/>
      <c r="AU988" s="141"/>
      <c r="AV988" s="141"/>
      <c r="AW988" s="141"/>
    </row>
    <row r="989" spans="1:49" outlineLevel="1">
      <c r="A989" s="168"/>
      <c r="B989" s="170"/>
      <c r="C989" s="177" t="s">
        <v>440</v>
      </c>
      <c r="D989" s="190"/>
      <c r="E989" s="183">
        <v>1586</v>
      </c>
      <c r="F989" s="210"/>
      <c r="G989" s="142"/>
      <c r="H989" s="162"/>
      <c r="I989" s="210">
        <f t="shared" si="22"/>
        <v>0</v>
      </c>
      <c r="J989" s="162"/>
      <c r="K989" s="162"/>
      <c r="L989" s="141"/>
      <c r="M989" s="141"/>
      <c r="N989" s="141"/>
      <c r="O989" s="141"/>
      <c r="P989" s="141"/>
      <c r="Q989" s="141"/>
      <c r="R989" s="141"/>
      <c r="S989" s="141"/>
      <c r="T989" s="141" t="s">
        <v>117</v>
      </c>
      <c r="U989" s="141">
        <v>0</v>
      </c>
      <c r="V989" s="141"/>
      <c r="W989" s="141"/>
      <c r="X989" s="141"/>
      <c r="Y989" s="141"/>
      <c r="Z989" s="141"/>
      <c r="AA989" s="141"/>
      <c r="AB989" s="141"/>
      <c r="AC989" s="141"/>
      <c r="AD989" s="141"/>
      <c r="AE989" s="141"/>
      <c r="AF989" s="141"/>
      <c r="AG989" s="141"/>
      <c r="AH989" s="141"/>
      <c r="AI989" s="141"/>
      <c r="AJ989" s="141"/>
      <c r="AK989" s="141"/>
      <c r="AL989" s="141"/>
      <c r="AM989" s="141"/>
      <c r="AN989" s="141"/>
      <c r="AO989" s="141"/>
      <c r="AP989" s="141"/>
      <c r="AQ989" s="141"/>
      <c r="AR989" s="141"/>
      <c r="AS989" s="141"/>
      <c r="AT989" s="141"/>
      <c r="AU989" s="141"/>
      <c r="AV989" s="141"/>
      <c r="AW989" s="141"/>
    </row>
    <row r="990" spans="1:49" outlineLevel="1">
      <c r="A990" s="168"/>
      <c r="B990" s="170"/>
      <c r="C990" s="177" t="s">
        <v>433</v>
      </c>
      <c r="D990" s="190"/>
      <c r="E990" s="183">
        <v>59</v>
      </c>
      <c r="F990" s="210"/>
      <c r="G990" s="142"/>
      <c r="H990" s="162"/>
      <c r="I990" s="210">
        <f t="shared" si="22"/>
        <v>0</v>
      </c>
      <c r="J990" s="162"/>
      <c r="K990" s="162"/>
      <c r="L990" s="141"/>
      <c r="M990" s="141"/>
      <c r="N990" s="141"/>
      <c r="O990" s="141"/>
      <c r="P990" s="141"/>
      <c r="Q990" s="141"/>
      <c r="R990" s="141"/>
      <c r="S990" s="141"/>
      <c r="T990" s="141" t="s">
        <v>117</v>
      </c>
      <c r="U990" s="141">
        <v>0</v>
      </c>
      <c r="V990" s="141"/>
      <c r="W990" s="141"/>
      <c r="X990" s="141"/>
      <c r="Y990" s="141"/>
      <c r="Z990" s="141"/>
      <c r="AA990" s="141"/>
      <c r="AB990" s="141"/>
      <c r="AC990" s="141"/>
      <c r="AD990" s="141"/>
      <c r="AE990" s="141"/>
      <c r="AF990" s="141"/>
      <c r="AG990" s="141"/>
      <c r="AH990" s="141"/>
      <c r="AI990" s="141"/>
      <c r="AJ990" s="141"/>
      <c r="AK990" s="141"/>
      <c r="AL990" s="141"/>
      <c r="AM990" s="141"/>
      <c r="AN990" s="141"/>
      <c r="AO990" s="141"/>
      <c r="AP990" s="141"/>
      <c r="AQ990" s="141"/>
      <c r="AR990" s="141"/>
      <c r="AS990" s="141"/>
      <c r="AT990" s="141"/>
      <c r="AU990" s="141"/>
      <c r="AV990" s="141"/>
      <c r="AW990" s="141"/>
    </row>
    <row r="991" spans="1:49" outlineLevel="1">
      <c r="A991" s="168"/>
      <c r="B991" s="170"/>
      <c r="C991" s="177" t="s">
        <v>434</v>
      </c>
      <c r="D991" s="190"/>
      <c r="E991" s="183">
        <v>10.3</v>
      </c>
      <c r="F991" s="210"/>
      <c r="G991" s="142"/>
      <c r="H991" s="162"/>
      <c r="I991" s="210">
        <f t="shared" si="22"/>
        <v>0</v>
      </c>
      <c r="J991" s="162"/>
      <c r="K991" s="162"/>
      <c r="L991" s="141"/>
      <c r="M991" s="141"/>
      <c r="N991" s="141"/>
      <c r="O991" s="141"/>
      <c r="P991" s="141"/>
      <c r="Q991" s="141"/>
      <c r="R991" s="141"/>
      <c r="S991" s="141"/>
      <c r="T991" s="141" t="s">
        <v>117</v>
      </c>
      <c r="U991" s="141">
        <v>0</v>
      </c>
      <c r="V991" s="141"/>
      <c r="W991" s="141"/>
      <c r="X991" s="141"/>
      <c r="Y991" s="141"/>
      <c r="Z991" s="141"/>
      <c r="AA991" s="141"/>
      <c r="AB991" s="141"/>
      <c r="AC991" s="141"/>
      <c r="AD991" s="141"/>
      <c r="AE991" s="141"/>
      <c r="AF991" s="141"/>
      <c r="AG991" s="141"/>
      <c r="AH991" s="141"/>
      <c r="AI991" s="141"/>
      <c r="AJ991" s="141"/>
      <c r="AK991" s="141"/>
      <c r="AL991" s="141"/>
      <c r="AM991" s="141"/>
      <c r="AN991" s="141"/>
      <c r="AO991" s="141"/>
      <c r="AP991" s="141"/>
      <c r="AQ991" s="141"/>
      <c r="AR991" s="141"/>
      <c r="AS991" s="141"/>
      <c r="AT991" s="141"/>
      <c r="AU991" s="141"/>
      <c r="AV991" s="141"/>
      <c r="AW991" s="141"/>
    </row>
    <row r="992" spans="1:49" outlineLevel="1">
      <c r="A992" s="168"/>
      <c r="B992" s="170"/>
      <c r="C992" s="177" t="s">
        <v>209</v>
      </c>
      <c r="D992" s="190"/>
      <c r="E992" s="183"/>
      <c r="F992" s="210"/>
      <c r="G992" s="142"/>
      <c r="H992" s="162"/>
      <c r="I992" s="210">
        <f t="shared" si="22"/>
        <v>0</v>
      </c>
      <c r="J992" s="162"/>
      <c r="K992" s="162"/>
      <c r="L992" s="141"/>
      <c r="M992" s="141"/>
      <c r="N992" s="141"/>
      <c r="O992" s="141"/>
      <c r="P992" s="141"/>
      <c r="Q992" s="141"/>
      <c r="R992" s="141"/>
      <c r="S992" s="141"/>
      <c r="T992" s="141" t="s">
        <v>117</v>
      </c>
      <c r="U992" s="141">
        <v>0</v>
      </c>
      <c r="V992" s="141"/>
      <c r="W992" s="141"/>
      <c r="X992" s="141"/>
      <c r="Y992" s="141"/>
      <c r="Z992" s="141"/>
      <c r="AA992" s="141"/>
      <c r="AB992" s="141"/>
      <c r="AC992" s="141"/>
      <c r="AD992" s="141"/>
      <c r="AE992" s="141"/>
      <c r="AF992" s="141"/>
      <c r="AG992" s="141"/>
      <c r="AH992" s="141"/>
      <c r="AI992" s="141"/>
      <c r="AJ992" s="141"/>
      <c r="AK992" s="141"/>
      <c r="AL992" s="141"/>
      <c r="AM992" s="141"/>
      <c r="AN992" s="141"/>
      <c r="AO992" s="141"/>
      <c r="AP992" s="141"/>
      <c r="AQ992" s="141"/>
      <c r="AR992" s="141"/>
      <c r="AS992" s="141"/>
      <c r="AT992" s="141"/>
      <c r="AU992" s="141"/>
      <c r="AV992" s="141"/>
      <c r="AW992" s="141"/>
    </row>
    <row r="993" spans="1:49" outlineLevel="1">
      <c r="A993" s="168"/>
      <c r="B993" s="170"/>
      <c r="C993" s="177" t="s">
        <v>387</v>
      </c>
      <c r="D993" s="190"/>
      <c r="E993" s="183"/>
      <c r="F993" s="210"/>
      <c r="G993" s="142"/>
      <c r="H993" s="162"/>
      <c r="I993" s="210">
        <f t="shared" si="22"/>
        <v>0</v>
      </c>
      <c r="J993" s="162"/>
      <c r="K993" s="162"/>
      <c r="L993" s="141"/>
      <c r="M993" s="141"/>
      <c r="N993" s="141"/>
      <c r="O993" s="141"/>
      <c r="P993" s="141"/>
      <c r="Q993" s="141"/>
      <c r="R993" s="141"/>
      <c r="S993" s="141"/>
      <c r="T993" s="141" t="s">
        <v>117</v>
      </c>
      <c r="U993" s="141">
        <v>0</v>
      </c>
      <c r="V993" s="141"/>
      <c r="W993" s="141"/>
      <c r="X993" s="141"/>
      <c r="Y993" s="141"/>
      <c r="Z993" s="141"/>
      <c r="AA993" s="141"/>
      <c r="AB993" s="141"/>
      <c r="AC993" s="141"/>
      <c r="AD993" s="141"/>
      <c r="AE993" s="141"/>
      <c r="AF993" s="141"/>
      <c r="AG993" s="141"/>
      <c r="AH993" s="141"/>
      <c r="AI993" s="141"/>
      <c r="AJ993" s="141"/>
      <c r="AK993" s="141"/>
      <c r="AL993" s="141"/>
      <c r="AM993" s="141"/>
      <c r="AN993" s="141"/>
      <c r="AO993" s="141"/>
      <c r="AP993" s="141"/>
      <c r="AQ993" s="141"/>
      <c r="AR993" s="141"/>
      <c r="AS993" s="141"/>
      <c r="AT993" s="141"/>
      <c r="AU993" s="141"/>
      <c r="AV993" s="141"/>
      <c r="AW993" s="141"/>
    </row>
    <row r="994" spans="1:49" outlineLevel="1">
      <c r="A994" s="168"/>
      <c r="B994" s="170"/>
      <c r="C994" s="177" t="s">
        <v>435</v>
      </c>
      <c r="D994" s="190"/>
      <c r="E994" s="183">
        <v>64.400000000000006</v>
      </c>
      <c r="F994" s="210"/>
      <c r="G994" s="142"/>
      <c r="H994" s="162"/>
      <c r="I994" s="210">
        <f t="shared" si="22"/>
        <v>0</v>
      </c>
      <c r="J994" s="162"/>
      <c r="K994" s="162"/>
      <c r="L994" s="141"/>
      <c r="M994" s="141"/>
      <c r="N994" s="141"/>
      <c r="O994" s="141"/>
      <c r="P994" s="141"/>
      <c r="Q994" s="141"/>
      <c r="R994" s="141"/>
      <c r="S994" s="141"/>
      <c r="T994" s="141" t="s">
        <v>117</v>
      </c>
      <c r="U994" s="141">
        <v>0</v>
      </c>
      <c r="V994" s="141"/>
      <c r="W994" s="141"/>
      <c r="X994" s="141"/>
      <c r="Y994" s="141"/>
      <c r="Z994" s="141"/>
      <c r="AA994" s="141"/>
      <c r="AB994" s="141"/>
      <c r="AC994" s="141"/>
      <c r="AD994" s="141"/>
      <c r="AE994" s="141"/>
      <c r="AF994" s="141"/>
      <c r="AG994" s="141"/>
      <c r="AH994" s="141"/>
      <c r="AI994" s="141"/>
      <c r="AJ994" s="141"/>
      <c r="AK994" s="141"/>
      <c r="AL994" s="141"/>
      <c r="AM994" s="141"/>
      <c r="AN994" s="141"/>
      <c r="AO994" s="141"/>
      <c r="AP994" s="141"/>
      <c r="AQ994" s="141"/>
      <c r="AR994" s="141"/>
      <c r="AS994" s="141"/>
      <c r="AT994" s="141"/>
      <c r="AU994" s="141"/>
      <c r="AV994" s="141"/>
      <c r="AW994" s="141"/>
    </row>
    <row r="995" spans="1:49" outlineLevel="1">
      <c r="A995" s="168"/>
      <c r="B995" s="170"/>
      <c r="C995" s="177" t="s">
        <v>436</v>
      </c>
      <c r="D995" s="190"/>
      <c r="E995" s="183">
        <v>328.8</v>
      </c>
      <c r="F995" s="210"/>
      <c r="G995" s="142"/>
      <c r="H995" s="162"/>
      <c r="I995" s="210">
        <f t="shared" si="22"/>
        <v>0</v>
      </c>
      <c r="J995" s="162"/>
      <c r="K995" s="162"/>
      <c r="L995" s="141"/>
      <c r="M995" s="141"/>
      <c r="N995" s="141"/>
      <c r="O995" s="141"/>
      <c r="P995" s="141"/>
      <c r="Q995" s="141"/>
      <c r="R995" s="141"/>
      <c r="S995" s="141"/>
      <c r="T995" s="141" t="s">
        <v>117</v>
      </c>
      <c r="U995" s="141">
        <v>0</v>
      </c>
      <c r="V995" s="141"/>
      <c r="W995" s="141"/>
      <c r="X995" s="141"/>
      <c r="Y995" s="141"/>
      <c r="Z995" s="141"/>
      <c r="AA995" s="141"/>
      <c r="AB995" s="141"/>
      <c r="AC995" s="141"/>
      <c r="AD995" s="141"/>
      <c r="AE995" s="141"/>
      <c r="AF995" s="141"/>
      <c r="AG995" s="141"/>
      <c r="AH995" s="141"/>
      <c r="AI995" s="141"/>
      <c r="AJ995" s="141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</row>
    <row r="996" spans="1:49" outlineLevel="1">
      <c r="A996" s="168"/>
      <c r="B996" s="170"/>
      <c r="C996" s="177" t="s">
        <v>437</v>
      </c>
      <c r="D996" s="190"/>
      <c r="E996" s="183">
        <v>41.5</v>
      </c>
      <c r="F996" s="210"/>
      <c r="G996" s="142"/>
      <c r="H996" s="162"/>
      <c r="I996" s="210">
        <f t="shared" si="22"/>
        <v>0</v>
      </c>
      <c r="J996" s="162"/>
      <c r="K996" s="162"/>
      <c r="L996" s="141"/>
      <c r="M996" s="141"/>
      <c r="N996" s="141"/>
      <c r="O996" s="141"/>
      <c r="P996" s="141"/>
      <c r="Q996" s="141"/>
      <c r="R996" s="141"/>
      <c r="S996" s="141"/>
      <c r="T996" s="141" t="s">
        <v>117</v>
      </c>
      <c r="U996" s="141">
        <v>0</v>
      </c>
      <c r="V996" s="141"/>
      <c r="W996" s="141"/>
      <c r="X996" s="141"/>
      <c r="Y996" s="141"/>
      <c r="Z996" s="141"/>
      <c r="AA996" s="141"/>
      <c r="AB996" s="141"/>
      <c r="AC996" s="141"/>
      <c r="AD996" s="141"/>
      <c r="AE996" s="141"/>
      <c r="AF996" s="141"/>
      <c r="AG996" s="141"/>
      <c r="AH996" s="141"/>
      <c r="AI996" s="141"/>
      <c r="AJ996" s="141"/>
      <c r="AK996" s="141"/>
      <c r="AL996" s="141"/>
      <c r="AM996" s="141"/>
      <c r="AN996" s="141"/>
      <c r="AO996" s="141"/>
      <c r="AP996" s="141"/>
      <c r="AQ996" s="141"/>
      <c r="AR996" s="141"/>
      <c r="AS996" s="141"/>
      <c r="AT996" s="141"/>
      <c r="AU996" s="141"/>
      <c r="AV996" s="141"/>
      <c r="AW996" s="141"/>
    </row>
    <row r="997" spans="1:49" outlineLevel="1">
      <c r="A997" s="168"/>
      <c r="B997" s="170"/>
      <c r="C997" s="177" t="s">
        <v>388</v>
      </c>
      <c r="D997" s="190"/>
      <c r="E997" s="183">
        <v>232.3</v>
      </c>
      <c r="F997" s="210"/>
      <c r="G997" s="142"/>
      <c r="H997" s="162"/>
      <c r="I997" s="210">
        <f t="shared" si="22"/>
        <v>0</v>
      </c>
      <c r="J997" s="162"/>
      <c r="K997" s="162"/>
      <c r="L997" s="141"/>
      <c r="M997" s="141"/>
      <c r="N997" s="141"/>
      <c r="O997" s="141"/>
      <c r="P997" s="141"/>
      <c r="Q997" s="141"/>
      <c r="R997" s="141"/>
      <c r="S997" s="141"/>
      <c r="T997" s="141" t="s">
        <v>117</v>
      </c>
      <c r="U997" s="141">
        <v>0</v>
      </c>
      <c r="V997" s="141"/>
      <c r="W997" s="141"/>
      <c r="X997" s="141"/>
      <c r="Y997" s="141"/>
      <c r="Z997" s="141"/>
      <c r="AA997" s="141"/>
      <c r="AB997" s="141"/>
      <c r="AC997" s="141"/>
      <c r="AD997" s="141"/>
      <c r="AE997" s="141"/>
      <c r="AF997" s="141"/>
      <c r="AG997" s="141"/>
      <c r="AH997" s="141"/>
      <c r="AI997" s="141"/>
      <c r="AJ997" s="141"/>
      <c r="AK997" s="141"/>
      <c r="AL997" s="141"/>
      <c r="AM997" s="141"/>
      <c r="AN997" s="141"/>
      <c r="AO997" s="141"/>
      <c r="AP997" s="141"/>
      <c r="AQ997" s="141"/>
      <c r="AR997" s="141"/>
      <c r="AS997" s="141"/>
      <c r="AT997" s="141"/>
      <c r="AU997" s="141"/>
      <c r="AV997" s="141"/>
      <c r="AW997" s="141"/>
    </row>
    <row r="998" spans="1:49" outlineLevel="1">
      <c r="A998" s="172"/>
      <c r="B998" s="173"/>
      <c r="C998" s="195" t="s">
        <v>760</v>
      </c>
      <c r="D998" s="196"/>
      <c r="E998" s="197">
        <v>11.1</v>
      </c>
      <c r="F998" s="212"/>
      <c r="G998" s="146"/>
      <c r="H998" s="164"/>
      <c r="I998" s="212">
        <f t="shared" si="22"/>
        <v>0</v>
      </c>
      <c r="J998" s="164"/>
      <c r="K998" s="164"/>
      <c r="L998" s="141"/>
      <c r="M998" s="141"/>
      <c r="N998" s="141"/>
      <c r="O998" s="141"/>
      <c r="P998" s="141"/>
      <c r="Q998" s="141"/>
      <c r="R998" s="141"/>
      <c r="S998" s="141"/>
      <c r="T998" s="141" t="s">
        <v>117</v>
      </c>
      <c r="U998" s="141">
        <v>0</v>
      </c>
      <c r="V998" s="141"/>
      <c r="W998" s="141"/>
      <c r="X998" s="141"/>
      <c r="Y998" s="141"/>
      <c r="Z998" s="141"/>
      <c r="AA998" s="141"/>
      <c r="AB998" s="141"/>
      <c r="AC998" s="141"/>
      <c r="AD998" s="141"/>
      <c r="AE998" s="141"/>
      <c r="AF998" s="141"/>
      <c r="AG998" s="141"/>
      <c r="AH998" s="141"/>
      <c r="AI998" s="141"/>
      <c r="AJ998" s="141"/>
      <c r="AK998" s="141"/>
      <c r="AL998" s="141"/>
      <c r="AM998" s="141"/>
      <c r="AN998" s="141"/>
      <c r="AO998" s="141"/>
      <c r="AP998" s="141"/>
      <c r="AQ998" s="141"/>
      <c r="AR998" s="141"/>
      <c r="AS998" s="141"/>
      <c r="AT998" s="141"/>
      <c r="AU998" s="141"/>
      <c r="AV998" s="141"/>
      <c r="AW998" s="141"/>
    </row>
    <row r="999" spans="1:49">
      <c r="B999" s="150" t="s">
        <v>209</v>
      </c>
      <c r="C999" s="180" t="s">
        <v>209</v>
      </c>
      <c r="D999" s="151"/>
      <c r="E999" s="185"/>
      <c r="F999" s="6"/>
      <c r="G999" s="6"/>
      <c r="H999" s="151"/>
      <c r="I999" s="149"/>
      <c r="J999" s="151"/>
      <c r="K999" s="151"/>
      <c r="R999">
        <v>15</v>
      </c>
      <c r="S999">
        <v>21</v>
      </c>
    </row>
    <row r="1000" spans="1:49">
      <c r="A1000" s="174"/>
      <c r="B1000" s="205" t="s">
        <v>28</v>
      </c>
      <c r="C1000" s="181" t="s">
        <v>209</v>
      </c>
      <c r="D1000" s="192"/>
      <c r="E1000" s="186"/>
      <c r="F1000" s="147"/>
      <c r="G1000" s="148">
        <f>G8+G15+G19+G24+G29+G49+G53+G58+G61+G93+G264+G267+G297+G314+G336+G467+G676+G713+G719+G738+G763+G770+G897+G965</f>
        <v>0</v>
      </c>
      <c r="H1000" s="151"/>
      <c r="I1000" s="151"/>
      <c r="J1000" s="151"/>
      <c r="K1000" s="151"/>
      <c r="R1000" t="e">
        <f>SUMIF(#REF!,R999,G7:G998)</f>
        <v>#REF!</v>
      </c>
      <c r="S1000" t="e">
        <f>SUMIF(#REF!,S999,G7:G998)</f>
        <v>#REF!</v>
      </c>
      <c r="T1000" t="s">
        <v>761</v>
      </c>
    </row>
  </sheetData>
  <sheetProtection password="CCE1" sheet="1" objects="1" scenarios="1"/>
  <protectedRanges>
    <protectedRange sqref="F9:F964" name="Oblast1"/>
  </protectedRanges>
  <mergeCells count="4">
    <mergeCell ref="A1:G1"/>
    <mergeCell ref="C2:G2"/>
    <mergeCell ref="C3:G3"/>
    <mergeCell ref="C4:G4"/>
  </mergeCells>
  <printOptions horizontalCentered="1"/>
  <pageMargins left="0.59055118110236227" right="0.39370078740157483" top="0.78740157480314965" bottom="0.78740157480314965" header="0.31496062992125984" footer="0.31496062992125984"/>
  <pageSetup paperSize="9" scale="8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2020-02-25T12:47:14Z</cp:lastPrinted>
  <dcterms:created xsi:type="dcterms:W3CDTF">2009-04-08T07:15:50Z</dcterms:created>
  <dcterms:modified xsi:type="dcterms:W3CDTF">2020-02-25T12:47:42Z</dcterms:modified>
</cp:coreProperties>
</file>