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292" activeTab="0"/>
  </bookViews>
  <sheets>
    <sheet name="RS chemikálie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<sst xmlns="http://schemas.openxmlformats.org/spreadsheetml/2006/main" count="609" uniqueCount="270">
  <si>
    <t>Číslo</t>
  </si>
  <si>
    <t xml:space="preserve">Název </t>
  </si>
  <si>
    <t>Specifikace</t>
  </si>
  <si>
    <t>CPV kód</t>
  </si>
  <si>
    <t>Název CPV kódu</t>
  </si>
  <si>
    <t>CAS Number</t>
  </si>
  <si>
    <t xml:space="preserve">Příloha č. 1 - technická specifikace </t>
  </si>
  <si>
    <t>předpokládané množství</t>
  </si>
  <si>
    <t>jednotka</t>
  </si>
  <si>
    <t>High-fidelity polymeráza</t>
  </si>
  <si>
    <t>směs nukleotidů (dNTPs) pro PCR mix</t>
  </si>
  <si>
    <t>High Sensitivity RNA ScreenTape</t>
  </si>
  <si>
    <t>High Sens. RNA ScreenTape Sample Buffer</t>
  </si>
  <si>
    <t>High Sensitivity RNA ScreenTape Ladder</t>
  </si>
  <si>
    <t>T4 RNA Ligase 2, truncated</t>
  </si>
  <si>
    <t>Units</t>
  </si>
  <si>
    <t>ks</t>
  </si>
  <si>
    <t>1 vzorek</t>
  </si>
  <si>
    <t xml:space="preserve">MiniSeq High Output Reagent Kit (75-cycles) </t>
  </si>
  <si>
    <t>barvivo pro detekci DNA a RNA vzorků pro analýzu fragmentů po gelové elektroforéze</t>
  </si>
  <si>
    <t>1 ml</t>
  </si>
  <si>
    <t>kompatibilní s transluminátorem Safeview Blue Light Transilluminator (Cleaver Scientific), barvivo musí být nekarcinogenní, citlivost minimálně jako ethidium bromid; ředění 1:20 000 - 1: 50 000</t>
  </si>
  <si>
    <t>Nanášecí pufr (loading dye)</t>
  </si>
  <si>
    <t>NEMÁ</t>
  </si>
  <si>
    <t>Tris-HCl pufr</t>
  </si>
  <si>
    <t>molecular biology grade, pH=8 ; 1 M roztok</t>
  </si>
  <si>
    <t>1185-53-1</t>
  </si>
  <si>
    <t>1 lt.</t>
  </si>
  <si>
    <t>Kit pro purifikaci gDNA a PCR produktů</t>
  </si>
  <si>
    <t xml:space="preserve">Nanášecí kolonky </t>
  </si>
  <si>
    <t>1 kolonka</t>
  </si>
  <si>
    <t>1 reakce</t>
  </si>
  <si>
    <t>kompatibilní s Illumina MiniSeq přístrojem</t>
  </si>
  <si>
    <t>kit</t>
  </si>
  <si>
    <t>Kit pro izolaci RNA z půdy</t>
  </si>
  <si>
    <t>Master mix pro PCR pro rutinní použití vč. nanášecího pufru</t>
  </si>
  <si>
    <t>Kit pro izolaci plasmidové DNA</t>
  </si>
  <si>
    <t>Kolonky pro purifikaci plasmidové DNA</t>
  </si>
  <si>
    <t>kompatibilní s kitem pro izolaci plasmidové DNA</t>
  </si>
  <si>
    <t>kompatibilita s Tape Station 4200 (Agilent)</t>
  </si>
  <si>
    <t>eluční objem od 30 µl (případně méně); typický výtěžek přibližně 20 µg; downstream aplikace: PCR, sekvenace, digesce restrikčními enzymy</t>
  </si>
  <si>
    <t>Kit pro izolaci DNA z půdy</t>
  </si>
  <si>
    <t>Kit pro purifikaci DNA z agarózových gelů</t>
  </si>
  <si>
    <t>Kit pro přímou amplifikaci DNA z rostlinného materiálu bez nanášecího pufru</t>
  </si>
  <si>
    <t>Kit pro přímou amplifikaci DNA z rostlinného materiálu s nanášecím pufrem</t>
  </si>
  <si>
    <t>kolonky plně kompatibilní s kitem pro purifikaci gDNA a PCR produktů</t>
  </si>
  <si>
    <t>Pufr pro promytí purifikované DNA na kolonce</t>
  </si>
  <si>
    <t>Kit pro purifikaci RNA fragmentů z gelu</t>
  </si>
  <si>
    <t>enzym schopný degradace jak jedno, tak dvou-vlákné DNA, RNA:DNA hybridů a chromatinu; RNase-free</t>
  </si>
  <si>
    <t>zkumavky pro homogenizaci půdních vzorků</t>
  </si>
  <si>
    <t>zkumavky pro homogenizaci mycélia</t>
  </si>
  <si>
    <t>2 ml zkumavky s keramickými (1,4 mm) a silikátovými kuličkami (0,1 mm) a s jednou skleněnou kuličkou o průměru 4 mm; zkumavky musí být RNase a DNase free</t>
  </si>
  <si>
    <t>2 ml zkumavky s keramickou kuličkou o průměru 6,35 mm a granátové vločky o velikosti 0,56 - 0,7 mm; zkumavky musí být RNase a DNase free</t>
  </si>
  <si>
    <t>pufr umožňuje vymytí enzymů, detergentů a nukleotidů z nanášecí kolonky</t>
  </si>
  <si>
    <t>DNase enzym</t>
  </si>
  <si>
    <t>Další podmínky specifikace</t>
  </si>
  <si>
    <t>Expirace alespoň 3 měsíce</t>
  </si>
  <si>
    <t>kompatibilní s Roche LC 480 a hydrolyzačními sondami; modré zbarvení master mixu pro kontrolu pipetovacích chyb; mastermix obsahuje reverzní transkriptázu pro přímou amplifikaci RNA z purifikované RNA</t>
  </si>
  <si>
    <t>kompatibilní s Roche LC 480; modré zbarvení master mixu pro kontrolu pipetovacích chyb; mastermix obsahuje reverzní transkriptázu pro přímou amplifikaci z purifikované RNA</t>
  </si>
  <si>
    <t xml:space="preserve">Master Mix pro qPCR pro kvantifikaci DNA </t>
  </si>
  <si>
    <t xml:space="preserve">Master Mix pro qPCR pro kvantifikaci RNA </t>
  </si>
  <si>
    <t>Master Mix pro qPCR pro kvantifikaci DNA s interkalačním barvivem</t>
  </si>
  <si>
    <t>Master Mix pro qPCR pro kvantifikaci RNA bez interkalačního barviva</t>
  </si>
  <si>
    <t>expirace minimálně 8 měsíců</t>
  </si>
  <si>
    <t>Kit pro přípravu "small RNA" (krátkých fragmentů RNA) knihoven pro NGS</t>
  </si>
  <si>
    <t>Kit pro izolaci RNA z rostlin a mycélia</t>
  </si>
  <si>
    <t>expirace minimálně 3 měsíce</t>
  </si>
  <si>
    <r>
      <t xml:space="preserve">přesnost minimálně 250X </t>
    </r>
    <r>
      <rPr>
        <i/>
        <sz val="9"/>
        <color indexed="8"/>
        <rFont val="Arial CE"/>
        <family val="0"/>
      </rPr>
      <t>Taq</t>
    </r>
    <r>
      <rPr>
        <sz val="9"/>
        <color indexed="8"/>
        <rFont val="Arial CE"/>
        <family val="0"/>
      </rPr>
      <t>; extenze větší než 5 kb/ min; součástí balení musí být kompatibilní pufr</t>
    </r>
  </si>
  <si>
    <r>
      <t xml:space="preserve">přesnost cca 2X </t>
    </r>
    <r>
      <rPr>
        <i/>
        <sz val="9"/>
        <color indexed="8"/>
        <rFont val="Arial CE"/>
        <family val="0"/>
      </rPr>
      <t>Taq</t>
    </r>
    <r>
      <rPr>
        <sz val="9"/>
        <color indexed="8"/>
        <rFont val="Arial CE"/>
        <family val="0"/>
      </rPr>
      <t>; master mix pro běžné použití s širokým rozsahem A/T a G/C bazí v templátu; možné PCR mix nanést přímo na agarózový gel</t>
    </r>
  </si>
  <si>
    <t>µmol</t>
  </si>
  <si>
    <t>ekvimolární roztok ultračistých dATP, dCTP, dGTP and dTTP</t>
  </si>
  <si>
    <t xml:space="preserve">pufr pro nanášení PCR produktů na agarózový gel; nevytváří UV stín; obsahuje Ficoll; </t>
  </si>
  <si>
    <t>DNA ladder pro analýzu krátkých fragmentů s nanášecím pufrem</t>
  </si>
  <si>
    <t>1 nanesení (1 nanesení = (0,5 μg)</t>
  </si>
  <si>
    <t>DNA ladder pro analýzu dlouhých fragmentů s nanášecím pufrem</t>
  </si>
  <si>
    <t>ladder o rozsahu 0,5 kb - cca 40-50 kb; ladder obsahuje minimálně fragmenty o těchto délkách: 0,5kb, 1kb, 2kb, 3 kb, 5 kb, 10 kb, 20 kb; obsahuje nanášecí pufr pro rychlejší nanášení na gel</t>
  </si>
  <si>
    <t>ladder s fragmenty o těchto délkách: 100 bp - 1000 bp s jednotlivými proužky po 100 bp; obsahuje nanášecí pufr pro rychlejší nanášení na gel</t>
  </si>
  <si>
    <t>DNA ladder pro analýzu fragmentů DNA a velkém rozsahu</t>
  </si>
  <si>
    <t>ladder o rozsahu 75 bp - 20 kb; ladder obsahuje minimálně fragmenty o těchto délkách: 200 bp, 500 bp, 1 kb, 5 kb, 20 kb; obsahuje nanášecí pufr pro rychlejší nanášení na gel</t>
  </si>
  <si>
    <t>RNase A</t>
  </si>
  <si>
    <t xml:space="preserve">Kit pro fluorometrickou kvantifikaci DNA ve vzorcích </t>
  </si>
  <si>
    <t>kit musí být plně kompatibilní s přístrojem Qubit Fluorometer; kit obsahuje vlastní reagencie pro kvantifikaci, ředící pufr a DNA standardy; rozsah kvantifikace: 2-1000 ng</t>
  </si>
  <si>
    <t>kit umožnuje amplifikaci 3´ i 5´konců RNA; protokol nezahrnuje žádné ligační kroky pro vyšší účinnost/citlivost;  součástí kitu je klonovací kit, kompetenční buňky pro klonování a také purifikační kit pro purifikaci PCR produktu z PCR mixu i z gelu;</t>
  </si>
  <si>
    <t>Expirace alespoň 6 měsíců</t>
  </si>
  <si>
    <t>Kit pro reverzní transkripci miRNA z rostlinných vzorků</t>
  </si>
  <si>
    <t>reakce</t>
  </si>
  <si>
    <t xml:space="preserve">kit je kompatibilní s touto downstream aplikací: qPCR; kit je vhodný pro cDNA syntézu i piRNAs (piwi-interacting RNAs); umožňuje transkripci 3'-end, 2'-O-Me modifikovaných small RNAs </t>
  </si>
  <si>
    <t>PCR kit pro kvantifikaci miRNAs</t>
  </si>
  <si>
    <t>expirace minimálně 6 měsíců</t>
  </si>
  <si>
    <t xml:space="preserve">Termostabilní reverzní transkriptáza </t>
  </si>
  <si>
    <t>Součástí kitu jsou homogenizační kuličky ve zkumavkách (lze dodat i mimo vlastní izolační kit), kam je možné dát cca alespoň 0,25 g půdního vzorku; vhodné pro různé typy půd, včetně kompostu a různých sedimentů; kit musí být kolonkový; protokol musí zahrnovat dva srážecí kroky; izolavaná DNA musí být v kvalitě použitelné pro tyto následující aplikace: PCR, qPCR</t>
  </si>
  <si>
    <t>Kit pro izotermální "loop-mediated" amplifikaci DNA i RNA templátů</t>
  </si>
  <si>
    <t>Dodání do 3 pracovních dnů</t>
  </si>
  <si>
    <t>Master mix pro izotermální "loop-mediated" amplifikaci DNA i RNA templátů</t>
  </si>
  <si>
    <t>Hot-Start polymeráza pro použití s kitem pro přímou amplifikaci DNA ze vzorků</t>
  </si>
  <si>
    <t>kapacita nanášecí kolonky alespoň 10 µg RNA; eluční objem od 6 µl (může být i méně); downstream aplikace: reverzní transkripce</t>
  </si>
  <si>
    <t>Hot-Start polymeráza</t>
  </si>
  <si>
    <t>kit pro kvantifikaci a detekci miRNAs; mastermix obsahuje referenční barvivo ROX; kit umožňuje simultání detekci miRNAs a mRNA; možná detekce snoRNAs; mastermix zoptimalizovaný pro použití na real-time PCR cyklerech</t>
  </si>
  <si>
    <r>
      <t xml:space="preserve">purifikovaný enzym z </t>
    </r>
    <r>
      <rPr>
        <i/>
        <sz val="9"/>
        <color indexed="8"/>
        <rFont val="Arial CE"/>
        <family val="0"/>
      </rPr>
      <t>E. coli</t>
    </r>
    <r>
      <rPr>
        <sz val="9"/>
        <color indexed="8"/>
        <rFont val="Arial CE"/>
        <family val="0"/>
      </rPr>
      <t>; ligáza spicificky liguje pre-adenylované 5´konce DNA nebo RNA k 3´koncům RNA; ATP není pro reakci třeba</t>
    </r>
  </si>
  <si>
    <t>TBE pufr (10x)</t>
  </si>
  <si>
    <r>
      <t>molecular biology grade; skládá se z těchto komponent: Tris, EDTA-Na</t>
    </r>
    <r>
      <rPr>
        <vertAlign val="subscript"/>
        <sz val="9"/>
        <color indexed="8"/>
        <rFont val="Arial CE"/>
        <family val="0"/>
      </rPr>
      <t>2</t>
    </r>
    <r>
      <rPr>
        <sz val="9"/>
        <color indexed="8"/>
        <rFont val="Arial CE"/>
        <family val="0"/>
      </rPr>
      <t xml:space="preserve">-salt, kyselina boritá </t>
    </r>
  </si>
  <si>
    <t>1 l</t>
  </si>
  <si>
    <t>Pufr kompatibilní s high-fidelity polymerázou</t>
  </si>
  <si>
    <t>koncentrace: 5X</t>
  </si>
  <si>
    <t>ml</t>
  </si>
  <si>
    <t>Součástí kitu jsou homogenizační kuličky ve zkumavkách (lze dodat i mimo vlastní kit), kam je možné dát cca 2 g půdního vzorku; vhodné pro různé typy půd, včetně kompostu a různých sedimentů; izolavaná RNA musí být v kvalitě použitelné pro tyto následující aplikace: reverzní transkripce, RT-PCR, RT-qPCR</t>
  </si>
  <si>
    <t>Kit pro izolaci DNA z rostlin v 96-jamkovém formátu</t>
  </si>
  <si>
    <t>Set reagencií pro purifikaci DNA v 96-jamkovém formátu</t>
  </si>
  <si>
    <t xml:space="preserve">kit obsahuje komponenty pro všechny tyto kroky v 96-jamkovém formátu: lyzační roztok, precipitační roztok, Rnase A, eluční roztok, 2 promývací pufry, nanášecí pufr, promývací destička, destička pro navázání DNA; validovaný kit pro rostlinný materiál; možnost purifikace za použití centrifugy; rozsah získané DNA cca 50 bp - 50 kb; kompatibilní s downstream aplikacemi: PCR </t>
  </si>
  <si>
    <t>1  vzorek</t>
  </si>
  <si>
    <t>set obsahuje tyto komponenty: lyzační roztoky, precipitační roztok (50 ml), Rnase A, eluční roztok (125 ml), 2 promývací pufry, nanášecí pufr; uvedený set komponentů musí být plně kompatibilní s celým kitem pro izolaci DNA z rostlin v 96-jamkovém formátu</t>
  </si>
  <si>
    <t>kit umoňuje purifikaci PCR produktů i genomic DNA; eluční objem od 6 µl (případně méně); kapacita kolonky alespoň 5 µg DNA; délka purifikovaných amplikonů od cca 50 bp až po minimálně 20 kb; kit umožňuje purifikaci plasmidové DNA</t>
  </si>
  <si>
    <t>eluční objem od 6 µl (případně méně); eluovaná DNA je vhodná pro tyto downstream aplikace: DNA sekvenace, digesce restrikčními enzymy, ligace; délka purifikovaných amplikonů od cca 50 bp až po minimálně 20 kb</t>
  </si>
  <si>
    <t>enzym nesmí mít DNase aktivitu; enzym je dodán v lyofilizované formě; určení: pro degradaci RNA během izolace DNA</t>
  </si>
  <si>
    <t>Doba dodání do 5 pracovních dní</t>
  </si>
  <si>
    <r>
      <t xml:space="preserve">kompatibilní s Roche LC 480 a hydrolyzačními sondami; modré zbarvení master mixu pro kontrolu pipetovacích chyb; mastermix obsahuje Hot Start </t>
    </r>
    <r>
      <rPr>
        <i/>
        <sz val="9"/>
        <color indexed="8"/>
        <rFont val="Arial CE"/>
        <family val="0"/>
      </rPr>
      <t xml:space="preserve">Taq </t>
    </r>
    <r>
      <rPr>
        <sz val="9"/>
        <color indexed="8"/>
        <rFont val="Arial CE"/>
        <family val="0"/>
      </rPr>
      <t>DNA polymerázu;</t>
    </r>
  </si>
  <si>
    <t>Klonovací kit s kompetentními buňkami</t>
  </si>
  <si>
    <t>Kit s robustní hot start DNA polymerázou, která umožňuje amplifikovat DNA přímo ze vzorku bez nutnosti DNA extrakce; kit je validovaný pro použití z rostlinného materiálu i z hub</t>
  </si>
  <si>
    <t>Kit s robustní hot start DNA polymerázou, která umožňuje amplifikovat DNA přímo ze vzorku bez nutnosti DNA extrakce; obsahuje master mix s nanášecím pufrem pro elektroforézu; kit je validovaný pro použití pro vzorky rostlin i hub</t>
  </si>
  <si>
    <t>master mix umožňuje vizuální vyhodnocení amplifikace / ne-amplifikace cílové sekvence barevnou změnou vlastního master mixu; reakce musí proběhnout max. do 60 minut</t>
  </si>
  <si>
    <r>
      <t xml:space="preserve">kompatibilní s Roche LC 480; modré zbarvení master mixu pro kontrolu pipetovacích chyb;  mastermix obsahuje Hot Start </t>
    </r>
    <r>
      <rPr>
        <i/>
        <sz val="9"/>
        <color indexed="8"/>
        <rFont val="Arial CE"/>
        <family val="0"/>
      </rPr>
      <t xml:space="preserve">Taq </t>
    </r>
    <r>
      <rPr>
        <sz val="9"/>
        <color indexed="8"/>
        <rFont val="Arial CE"/>
        <family val="0"/>
      </rPr>
      <t>DNA polymerázu;</t>
    </r>
  </si>
  <si>
    <t>mg</t>
  </si>
  <si>
    <t>kit musí obsahovat všechny komponenty LAMP, včetně reverzní transkriptázy (kromě primerů); kit obsahuje fluorescenční barvivo pro detekci amplifikovaných produktů</t>
  </si>
  <si>
    <r>
      <t>přesnost cca 2X</t>
    </r>
    <r>
      <rPr>
        <i/>
        <sz val="9"/>
        <color indexed="8"/>
        <rFont val="Arial CE"/>
        <family val="0"/>
      </rPr>
      <t xml:space="preserve"> Taq</t>
    </r>
    <r>
      <rPr>
        <sz val="9"/>
        <color indexed="8"/>
        <rFont val="Arial CE"/>
        <family val="0"/>
      </rPr>
      <t>; výsledné konce PCR produktů: tupé; polymeráza musí být plně kompatibilní s kitem pro přímou amplifikaci DNA ze vzorků rostlin / mycélia</t>
    </r>
  </si>
  <si>
    <t>Klonovací kit pro klonování PCR produktů</t>
  </si>
  <si>
    <r>
      <t>kit umožňuje klonování PCR produktů s TA přesahy i s tupými konci; kit obsahuje vektor s SP6 a T7 promotory, pozitivní kontrolu (amplikon) a také klonovací buňky</t>
    </r>
    <r>
      <rPr>
        <i/>
        <sz val="9"/>
        <color indexed="8"/>
        <rFont val="Arial CE"/>
        <family val="0"/>
      </rPr>
      <t xml:space="preserve"> E. coli</t>
    </r>
    <r>
      <rPr>
        <sz val="9"/>
        <color indexed="8"/>
        <rFont val="Arial CE"/>
        <family val="0"/>
      </rPr>
      <t>; kit umožňuje klonování PCR produktů bez nutnosti jejich purifikace;</t>
    </r>
  </si>
  <si>
    <t>Kultivační médium pro kompetenční buňky</t>
  </si>
  <si>
    <t>médium musí být kompatibilní s kitem pro klonování PCR produktů</t>
  </si>
  <si>
    <t>kompatibilní s klonovacím kitem pro klonování PCR produktů</t>
  </si>
  <si>
    <t>bez poplatku za dodání na suchém ledu</t>
  </si>
  <si>
    <t>minimální expirace 6 měsíců; dodání do 5 pracovních dní; bez poplatku za dodání na suchém ledu</t>
  </si>
  <si>
    <t>Master mix pro ligování fragmentů DNA</t>
  </si>
  <si>
    <t>master mix vhodný pro ligaci fragmentů s TA přesahy i s tupými konci;</t>
  </si>
  <si>
    <t>Zkumavky pro homogenizaci vzorků o větším objemu</t>
  </si>
  <si>
    <t>1 nanesení (1 nanesení = 0,5 μg)</t>
  </si>
  <si>
    <t>Metal tubes 7ml</t>
  </si>
  <si>
    <t>Zkumavky pro homogenizaci vzorků 2ml (lysing matrix 2ml)</t>
  </si>
  <si>
    <t>Zkumavky pro homogenizaci vzorků 7ml (lysing matrix 7ml)</t>
  </si>
  <si>
    <t>zkumavky pro homogenizaci mycélia (prázdné)</t>
  </si>
  <si>
    <t>kit pro přípravu knihoven small RNAs; plně kompatibilní s Illumina MiniSeq a MiSeq; kit obsahuje indexy pro přípravu alespoň 12 knihoven; možnost kombinace (pooling) 2 setů indexů;</t>
  </si>
  <si>
    <r>
      <t xml:space="preserve">15 ml zkumavky pro homogenizaci vzorků o váze 2-4g. </t>
    </r>
    <r>
      <rPr>
        <sz val="9"/>
        <color indexed="8"/>
        <rFont val="Arial CE"/>
        <family val="0"/>
      </rPr>
      <t>Zkumavky musí být plně kompatibilní s přístrojem Precellys Evolution a adaptérem na 15ml zkumavky. Zkumavky obsahují keramické kuličky o různé velikosti.</t>
    </r>
  </si>
  <si>
    <t>15 ml zkumavky pro homogenizaci vzorků o váze 2-4g. Zkumavky musí být plně kompatibilní s přístrojem Precellys Evolution a adaptérem na 15ml zkumavky. Zkumavky obsahují keramické kuličky o různé velikosti. Zkumavka obsahuje skleněné kuličky o velikosti 0,5 mm</t>
  </si>
  <si>
    <t>prázdné zkumavky o objemu 2 ml pro homogenizaci (rozdrcení) na přístroji Precellys Evolution s nástavcem pro 2 ml zkumavky; včetně víčka</t>
  </si>
  <si>
    <t xml:space="preserve">7 ml zkumavky pro homogenizaci vzorků, plně kompatibilní s Precellys Evolution homogenizérem a nástavcem na 7 ml zkumavky., včetně speciálního držáku a destičky kompatibilní s Precellys Evolution. </t>
  </si>
  <si>
    <t>7 ml zkumavky pro homogenizaci vzorků, plně kompatibilní s Precellys Evolution, zkumavky musí obsahovat skleněné kuličky o různé velikosti</t>
  </si>
  <si>
    <r>
      <t>kit kompatibilní s downstream aplikacemi: PCR, next-generation sequencing; možnost pu</t>
    </r>
    <r>
      <rPr>
        <sz val="9"/>
        <rFont val="Arial CE"/>
        <family val="0"/>
      </rPr>
      <t>rifikace total RNA, včetně small RNA; kit musí zajistit maximální odstranění gDNA; protokol umožňuje oddělení small and large RNA frakcí;  kit obsahuje zkumakvy s gelem pro separaci organické a vodní fáze během extrakce</t>
    </r>
  </si>
  <si>
    <r>
      <t xml:space="preserve">kit umožňuje klonování PCR produktů amplifikovaných pomocí </t>
    </r>
    <r>
      <rPr>
        <i/>
        <sz val="9"/>
        <color indexed="8"/>
        <rFont val="Arial CE"/>
        <family val="0"/>
      </rPr>
      <t>Taq</t>
    </r>
    <r>
      <rPr>
        <sz val="9"/>
        <color indexed="8"/>
        <rFont val="Arial CE"/>
        <family val="0"/>
      </rPr>
      <t xml:space="preserve"> polymerázy;</t>
    </r>
    <r>
      <rPr>
        <sz val="9"/>
        <color indexed="63"/>
        <rFont val="Helvetica Neue"/>
        <family val="2"/>
      </rPr>
      <t xml:space="preserve"> kit obsahuje promotory pro transkripci a sekvenaci.</t>
    </r>
    <r>
      <rPr>
        <sz val="9"/>
        <color indexed="8"/>
        <rFont val="Arial CE"/>
        <family val="0"/>
      </rPr>
      <t xml:space="preserve"> Každý vektor také obsahuje M13F and M13R oblasti pro sekvenaci; </t>
    </r>
  </si>
  <si>
    <t>U</t>
  </si>
  <si>
    <t>Reverzní transkriptáza pro syntézu cDNA vlákna, polyA templát nebo celková RNA</t>
  </si>
  <si>
    <t>Reverzní transkriptáza pro syntézu cDNA vlákna, polyA templát nebo celková RNA, reakční čas 10 minut</t>
  </si>
  <si>
    <t>Reverzní transkriptáza</t>
  </si>
  <si>
    <t>Kit pro reverzní transkripci RNA</t>
  </si>
  <si>
    <t xml:space="preserve">termostabilní reverzní transkriptáza určená pro přípravu cDNA pro následnou qPCR; aktivní i nad 60°C; celkový čas reverzní transkripce za max. 20 min. </t>
  </si>
  <si>
    <t xml:space="preserve">Kit pro fluorometrickou kvantifikaci RNA ve vzorcích </t>
  </si>
  <si>
    <t>kit musí být plně kompatibilní s přístrojem Qubit Fluorometer; kit obsahuje vlastní reagencie pro kvantifikaci, ředící pufr a RNA standardy; rozsah kvantifikace: 20-1000 ng</t>
  </si>
  <si>
    <t>Hot-Start polymeráza umožňuje přípravu reakce při pokojové teplotě; enzym upravuje konce templátu přidáním 3′ deoxyadenosinu na konec templátu - tato aktivita není závislá na DNA sekvenci templátu; polymeráza má 5′→3′ exonukleázovou aktivitu;</t>
  </si>
  <si>
    <t>Kit pro izolaci RNA</t>
  </si>
  <si>
    <t>kit kompatibilní s downstream aplikacemi: PCR, next-generation sequencing; možnost purifikace total RNA, včetně small RNA; kit musí zajistit maximální odstranění gDNA; protokol umožňuje oddělení small and large RNA frakcí; kit obsahuje kolonky pro zachycení genomické DNA a DNasu</t>
  </si>
  <si>
    <t xml:space="preserve">Kit pro izolaci mikrobiální DNA </t>
  </si>
  <si>
    <t>kit validovaný pro izolaci DNA z mikroorganismů, vč. Bakterií, kvasinek, hub; obsahuje rozbíjecí kuličky pro homogenizaci; délka purifikovaných fragmentů od cca 200 bp až po minimálně 50 kb; eluční objem od 100 µl; součástí kitu je proteinaza K;</t>
  </si>
  <si>
    <t>Kit pro izolaci DNA ze stolice</t>
  </si>
  <si>
    <r>
      <t xml:space="preserve">Kit validovaný pro různé typy vzorků jak mražených, tak čerstvých; kit obsahuje kolonky pro eliminaci (oddělení) PCR inhibitorů; součástí kitu jsou homogenizační zkumavky; eluční objem je minimálně od 30 </t>
    </r>
    <r>
      <rPr>
        <sz val="9"/>
        <color indexed="8"/>
        <rFont val="Calibri"/>
        <family val="2"/>
      </rPr>
      <t>µ</t>
    </r>
    <r>
      <rPr>
        <sz val="9"/>
        <color indexed="8"/>
        <rFont val="Arial CE"/>
        <family val="0"/>
      </rPr>
      <t>l; délka purifikovaných fragmentů od cca 200 bp až po minimálně 50 kb;</t>
    </r>
  </si>
  <si>
    <t>Kity a reagencie pro přípravu knihoven pro sekvenování na sekvenátorech Illumina, kity pro přímou amplifikaci DNA z rostlinného materiálu, kity pro amplifikaci cDNA konců</t>
  </si>
  <si>
    <t>část 2</t>
  </si>
  <si>
    <t>část 3</t>
  </si>
  <si>
    <t>část 4</t>
  </si>
  <si>
    <t>část 5</t>
  </si>
  <si>
    <t>část 1</t>
  </si>
  <si>
    <t>Kity a reagencie pro izolaci DNA, RNA, pro reverzní transkripci a pro qPCR (real-time PCR)</t>
  </si>
  <si>
    <t>ano/ne</t>
  </si>
  <si>
    <t>24327000-2</t>
  </si>
  <si>
    <t>Různé organické chemické látky</t>
  </si>
  <si>
    <t>33192500-7</t>
  </si>
  <si>
    <t>Zkumavky</t>
  </si>
  <si>
    <r>
      <t xml:space="preserve">Kompetenční buňky </t>
    </r>
    <r>
      <rPr>
        <i/>
        <sz val="10"/>
        <color indexed="8"/>
        <rFont val="Arial"/>
        <family val="2"/>
      </rPr>
      <t>E. coli</t>
    </r>
  </si>
  <si>
    <r>
      <t xml:space="preserve">reakce (jedna reakce = 50 </t>
    </r>
    <r>
      <rPr>
        <sz val="10"/>
        <color indexed="8"/>
        <rFont val="Arial"/>
        <family val="2"/>
      </rPr>
      <t>µl)</t>
    </r>
  </si>
  <si>
    <r>
      <t xml:space="preserve">reakce (1 reakce = 20 </t>
    </r>
    <r>
      <rPr>
        <sz val="10"/>
        <color indexed="8"/>
        <rFont val="Arial"/>
        <family val="2"/>
      </rPr>
      <t>µl celkového objemu)</t>
    </r>
  </si>
  <si>
    <r>
      <t xml:space="preserve">1 reakce (20 </t>
    </r>
    <r>
      <rPr>
        <sz val="10"/>
        <color indexed="8"/>
        <rFont val="Arial"/>
        <family val="2"/>
      </rPr>
      <t>µl)</t>
    </r>
  </si>
  <si>
    <r>
      <t xml:space="preserve">1 reakce (1 reakce = 25 </t>
    </r>
    <r>
      <rPr>
        <sz val="10"/>
        <color indexed="8"/>
        <rFont val="Arial"/>
        <family val="2"/>
      </rPr>
      <t>µl celkového objemu)</t>
    </r>
  </si>
  <si>
    <t>Celkem</t>
  </si>
  <si>
    <t>s DPH</t>
  </si>
  <si>
    <t>Kity a reagencie pro analýzu RNA na Tape Station 4200 (Agilent)</t>
  </si>
  <si>
    <t>VZ</t>
  </si>
  <si>
    <t>Kit pro simultánní amplifikaci 5´ a  3´ cDNA konců</t>
  </si>
  <si>
    <t>Zkumavky pro homogenizaci vzorků o objemu 15ml (lysing matrix 15ml)</t>
  </si>
  <si>
    <t>2-mercaptoethanol</t>
  </si>
  <si>
    <t>for molecular biology, &gt;=99%</t>
  </si>
  <si>
    <t>lt</t>
  </si>
  <si>
    <t>60-24-2</t>
  </si>
  <si>
    <t xml:space="preserve">24327000-2 </t>
  </si>
  <si>
    <t>agaroza</t>
  </si>
  <si>
    <t>for molecular biology</t>
  </si>
  <si>
    <t>kg</t>
  </si>
  <si>
    <t>9012-36-3</t>
  </si>
  <si>
    <t>aktivní uhlí</t>
  </si>
  <si>
    <t>for plant cell culture</t>
  </si>
  <si>
    <t>7440-44-0</t>
  </si>
  <si>
    <t>24954000-6</t>
  </si>
  <si>
    <t>Aktivní uhlí</t>
  </si>
  <si>
    <t>ampicilin trihydrát</t>
  </si>
  <si>
    <t>anhydrous (HPLC)</t>
  </si>
  <si>
    <t>7177-48-2</t>
  </si>
  <si>
    <t>for cell culture</t>
  </si>
  <si>
    <t>chloroform</t>
  </si>
  <si>
    <t>containing amylenes as stabilizer</t>
  </si>
  <si>
    <t>67-66-3</t>
  </si>
  <si>
    <t xml:space="preserve">maltoza </t>
  </si>
  <si>
    <t>6363-53-7</t>
  </si>
  <si>
    <t>MS murashige skoog medium</t>
  </si>
  <si>
    <t>Nuclease free water (DEPC)</t>
  </si>
  <si>
    <t>7732-18-5</t>
  </si>
  <si>
    <t>24316000-2</t>
  </si>
  <si>
    <t>Destilovaná voda</t>
  </si>
  <si>
    <t>PEG solution</t>
  </si>
  <si>
    <t>for hybridoma</t>
  </si>
  <si>
    <t>25322-68-3</t>
  </si>
  <si>
    <t>phenol-chloroform-isoamyl alcohol mixture</t>
  </si>
  <si>
    <t>pro izolaci NK</t>
  </si>
  <si>
    <t>136112-00-0</t>
  </si>
  <si>
    <t>sacharoza</t>
  </si>
  <si>
    <t>57-50-1</t>
  </si>
  <si>
    <t>STE Buffer solution</t>
  </si>
  <si>
    <t>for MB</t>
  </si>
  <si>
    <t>Tris-EDTA buffer solution</t>
  </si>
  <si>
    <t>Orange serum agar</t>
  </si>
  <si>
    <t>Dehidrated culture media for cultivation of fungi and aciduric, putrefactive acid tolerant microorganisms that are capable of surviving in citrus acids and products. Ingredients: Tryptone, Yeast extract, 
Dextrose (Glucose), 
Dipotassium hydrogen phosphate, 
Orange serum and Agar</t>
  </si>
  <si>
    <t>Ribavirin</t>
  </si>
  <si>
    <t>Ribavirin ≥98% - Guanosine (ribonucleic) analog used in threatments against DNA and RNA viral infections. Can not be in tablets/pills</t>
  </si>
  <si>
    <t>g</t>
  </si>
  <si>
    <t>36791-04-5</t>
  </si>
  <si>
    <t>Polymeráza</t>
  </si>
  <si>
    <t>část 6</t>
  </si>
  <si>
    <t>část 7</t>
  </si>
  <si>
    <t>Cena musí zahrnovat u všech položek poštovné a balné.</t>
  </si>
  <si>
    <t>Dodání do 3 týdnů, pokud není ve specifikaci uvedeno jinak.</t>
  </si>
  <si>
    <t>Vyřízení reklamace do 1 měsíce.</t>
  </si>
  <si>
    <t>Lyzační pufr</t>
  </si>
  <si>
    <t>DNA izolační kit</t>
  </si>
  <si>
    <r>
      <t xml:space="preserve">kapacita vázací kolonky je minimálně 30 </t>
    </r>
    <r>
      <rPr>
        <sz val="9"/>
        <color indexed="8"/>
        <rFont val="Calibri"/>
        <family val="2"/>
      </rPr>
      <t>µ</t>
    </r>
    <r>
      <rPr>
        <sz val="9"/>
        <color indexed="8"/>
        <rFont val="Arial CE"/>
        <family val="0"/>
      </rPr>
      <t xml:space="preserve">g DNA;  dostupný protokol pro purifikaci již izolované DNA; purifikovaná DNA v doložené kvalitě vhodné pro PCR, qPCR a NGS aplikace; RNA kontaminace menší než-li 1%   </t>
    </r>
  </si>
  <si>
    <t>Nanášecí pufr</t>
  </si>
  <si>
    <t>Promývací pufr</t>
  </si>
  <si>
    <t>Eluční pufr</t>
  </si>
  <si>
    <t>Purifikační kolonky</t>
  </si>
  <si>
    <t xml:space="preserve">RNase </t>
  </si>
  <si>
    <t xml:space="preserve">Reagencie pro sekvenaci na sekvenátorech Illumina </t>
  </si>
  <si>
    <t>Homogenizační zkumavky velké</t>
  </si>
  <si>
    <t>Homogenizační zkumavky malé</t>
  </si>
  <si>
    <t>Chemikálie pro molekulární biologii</t>
  </si>
  <si>
    <r>
      <t>Pufr plně kompatibilní s kitem pro izolaci DNA</t>
    </r>
    <r>
      <rPr>
        <sz val="9"/>
        <color indexed="8"/>
        <rFont val="Arial CE"/>
        <family val="2"/>
      </rPr>
      <t xml:space="preserve"> (položka č. 41).</t>
    </r>
  </si>
  <si>
    <t>Pufr kompatibilní s DNA izolačním kitem pro navázání DNA na kolonku (položka č. 41).</t>
  </si>
  <si>
    <t>Pufr pro promytí DNA navázané na kolonce; kompatibilní s DNA izolačním kitem (položka č. 41)</t>
  </si>
  <si>
    <t>Pufr pro eluci DNA z kolonky; kompatibilní s DNA izolačním kitem (položka č. 41).</t>
  </si>
  <si>
    <t>Kolonky pro purifikaci DNA; plně kompatibilní s DNA izolačním kitem (položka č. 41).</t>
  </si>
  <si>
    <t>RNasa v roztoku o koncentraci 20mg/ml; plně kompatibilní s DNA izolačním kitem (položka č. 41).</t>
  </si>
  <si>
    <t xml:space="preserve">Reagencie a kity pro gelovou elektroforézu, pro molekulární klonování, pro kvantifikaci a izotermální amplifikaci nukleových kyselin, kity a reagencie různé. Modifikující enzymy. </t>
  </si>
  <si>
    <t>SPECIÁLNÍ CHEMIKÁLIE a SPOTŘEBNÍ MATERIÁL pro projekt Phytophthora</t>
  </si>
  <si>
    <t>část 8</t>
  </si>
  <si>
    <t>část 9</t>
  </si>
  <si>
    <t>Garantovaná expirace u chemikálií min. 3 měsíce, pokud neuvedeno ve specifikaci jinak.</t>
  </si>
  <si>
    <t>limitní cena za část</t>
  </si>
  <si>
    <t>nabídková cena za část</t>
  </si>
  <si>
    <t>Ostatní povinné parametry:</t>
  </si>
  <si>
    <t>Baleno po 24x96</t>
  </si>
  <si>
    <t>Baleno po 4x96</t>
  </si>
  <si>
    <r>
      <t xml:space="preserve">Celková cena za </t>
    </r>
    <r>
      <rPr>
        <sz val="11"/>
        <rFont val="Arial"/>
        <family val="2"/>
      </rPr>
      <t>předpokládané množství</t>
    </r>
    <r>
      <rPr>
        <sz val="9"/>
        <rFont val="Arial"/>
        <family val="2"/>
      </rPr>
      <t xml:space="preserve"> bez DPH </t>
    </r>
  </si>
  <si>
    <r>
      <t xml:space="preserve">Nabídková cena za 1 kus </t>
    </r>
    <r>
      <rPr>
        <b/>
        <sz val="11"/>
        <color indexed="10"/>
        <rFont val="Arial"/>
        <family val="2"/>
      </rPr>
      <t xml:space="preserve">požadovaného balení </t>
    </r>
    <r>
      <rPr>
        <b/>
        <sz val="9"/>
        <color indexed="10"/>
        <rFont val="Arial"/>
        <family val="2"/>
      </rPr>
      <t>bez DPH (VYPLNÍ DODAVATEL)</t>
    </r>
  </si>
  <si>
    <r>
      <t xml:space="preserve">Splnění kritéria </t>
    </r>
    <r>
      <rPr>
        <b/>
        <sz val="9"/>
        <color indexed="10"/>
        <rFont val="Arial"/>
        <family val="2"/>
      </rPr>
      <t>(VYPLNÍ DODAVATEL)</t>
    </r>
  </si>
  <si>
    <t>požadované balení</t>
  </si>
  <si>
    <r>
      <t xml:space="preserve">Pozn.: Uchazeč je povinen vyplnit jednotkové ceny </t>
    </r>
    <r>
      <rPr>
        <b/>
        <sz val="12"/>
        <color indexed="10"/>
        <rFont val="Arial CE"/>
        <family val="2"/>
      </rPr>
      <t>VŠECH</t>
    </r>
    <r>
      <rPr>
        <sz val="12"/>
        <color indexed="10"/>
        <rFont val="Arial CE"/>
        <family val="2"/>
      </rPr>
      <t xml:space="preserve"> položek ve sloupci J ,,Nabídková cena za 1 kus požadovaného balení" a potvrdit splnění kritéria specifikace, případně dalších podmínek specifikace ve sloupcích D a F (vše žlutě označeno).</t>
    </r>
  </si>
  <si>
    <r>
      <t xml:space="preserve">zkumavky o objemu 2 ml pro homogenizaci (rozdrcení) na přístroji Precellys Evolution s nástavcem pro 2 ml zkumavky; zkumavky obsahují skleněné </t>
    </r>
    <r>
      <rPr>
        <sz val="9"/>
        <color indexed="10"/>
        <rFont val="Arial CE"/>
        <family val="0"/>
      </rPr>
      <t>nebo silikátové kuličky</t>
    </r>
    <r>
      <rPr>
        <sz val="9"/>
        <color indexed="8"/>
        <rFont val="Arial CE"/>
        <family val="0"/>
      </rPr>
      <t>, testované pro homogenizaci hub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</si>
</sst>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#,##0.00\ &quot;Kč&quot;"/>
    <numFmt numFmtId="170" formatCode="#,##0.00\ _K_č"/>
  </numFmts>
  <fonts count="94">
    <font>
      <sz val="10"/>
      <name val="Arial CE"/>
      <family val="2"/>
    </font>
    <font>
      <sz val="10"/>
      <name val="Arial"/>
      <family val="0"/>
    </font>
    <font>
      <b/>
      <sz val="20"/>
      <name val="Arial CE"/>
      <family val="0"/>
    </font>
    <font>
      <b/>
      <sz val="10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sz val="9"/>
      <name val="Arial CE"/>
      <family val="0"/>
    </font>
    <font>
      <i/>
      <sz val="9"/>
      <color indexed="8"/>
      <name val="Arial CE"/>
      <family val="0"/>
    </font>
    <font>
      <vertAlign val="subscript"/>
      <sz val="9"/>
      <color indexed="8"/>
      <name val="Arial CE"/>
      <family val="0"/>
    </font>
    <font>
      <sz val="9"/>
      <color indexed="63"/>
      <name val="Helvetica Neue"/>
      <family val="2"/>
    </font>
    <font>
      <sz val="9"/>
      <color indexed="8"/>
      <name val="Calibri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 CE"/>
      <family val="0"/>
    </font>
    <font>
      <sz val="12"/>
      <color indexed="10"/>
      <name val="Arial CE"/>
      <family val="2"/>
    </font>
    <font>
      <b/>
      <sz val="9"/>
      <color indexed="10"/>
      <name val="Arial"/>
      <family val="2"/>
    </font>
    <font>
      <b/>
      <sz val="12"/>
      <color indexed="10"/>
      <name val="Arial CE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8"/>
      <name val="Calibri"/>
      <family val="2"/>
    </font>
    <font>
      <sz val="10"/>
      <color indexed="63"/>
      <name val="Arial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10"/>
      <color indexed="8"/>
      <name val="Times Roman"/>
      <family val="0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9"/>
      <name val="Calibri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sz val="9"/>
      <color rgb="FF000000"/>
      <name val="Arial CE"/>
      <family val="0"/>
    </font>
    <font>
      <sz val="10"/>
      <color rgb="FF3A3A3A"/>
      <name val="Arial"/>
      <family val="2"/>
    </font>
    <font>
      <b/>
      <sz val="9"/>
      <color rgb="FFFF0000"/>
      <name val="Calibri"/>
      <family val="2"/>
    </font>
    <font>
      <sz val="10"/>
      <color theme="1"/>
      <name val="Times Roman"/>
      <family val="0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12"/>
      <color rgb="FFFF0000"/>
      <name val="Arial CE"/>
      <family val="0"/>
    </font>
    <font>
      <b/>
      <sz val="10"/>
      <color rgb="FF000000"/>
      <name val="Arial"/>
      <family val="2"/>
    </font>
    <font>
      <sz val="9"/>
      <color theme="1"/>
      <name val="Arial CE"/>
      <family val="2"/>
    </font>
    <font>
      <b/>
      <sz val="12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6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6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 vertical="center"/>
    </xf>
    <xf numFmtId="0" fontId="0" fillId="0" borderId="0" xfId="0" applyFill="1" applyAlignment="1">
      <alignment/>
    </xf>
    <xf numFmtId="0" fontId="75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 vertical="center"/>
    </xf>
    <xf numFmtId="0" fontId="76" fillId="34" borderId="10" xfId="0" applyFont="1" applyFill="1" applyBorder="1" applyAlignment="1">
      <alignment horizontal="left" vertical="center" wrapText="1" shrinkToFit="1"/>
    </xf>
    <xf numFmtId="0" fontId="76" fillId="34" borderId="10" xfId="0" applyFont="1" applyFill="1" applyBorder="1" applyAlignment="1">
      <alignment horizontal="center" vertical="center" wrapText="1" shrinkToFit="1"/>
    </xf>
    <xf numFmtId="0" fontId="6" fillId="34" borderId="10" xfId="0" applyFont="1" applyFill="1" applyBorder="1" applyAlignment="1">
      <alignment horizontal="left" wrapText="1"/>
    </xf>
    <xf numFmtId="0" fontId="0" fillId="34" borderId="10" xfId="0" applyFill="1" applyBorder="1" applyAlignment="1">
      <alignment horizontal="left" vertical="center"/>
    </xf>
    <xf numFmtId="0" fontId="76" fillId="34" borderId="10" xfId="0" applyFont="1" applyFill="1" applyBorder="1" applyAlignment="1">
      <alignment vertical="center" wrapText="1" shrinkToFit="1"/>
    </xf>
    <xf numFmtId="0" fontId="77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vertical="center" wrapText="1" shrinkToFit="1"/>
    </xf>
    <xf numFmtId="0" fontId="5" fillId="35" borderId="10" xfId="0" applyFont="1" applyFill="1" applyBorder="1" applyAlignment="1">
      <alignment vertical="center" wrapText="1" shrinkToFi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vertical="center" wrapText="1"/>
    </xf>
    <xf numFmtId="0" fontId="79" fillId="35" borderId="10" xfId="0" applyFont="1" applyFill="1" applyBorder="1" applyAlignment="1">
      <alignment vertical="center" wrapText="1"/>
    </xf>
    <xf numFmtId="0" fontId="76" fillId="35" borderId="10" xfId="0" applyFont="1" applyFill="1" applyBorder="1" applyAlignment="1">
      <alignment horizontal="center" vertical="center" wrapText="1" shrinkToFit="1"/>
    </xf>
    <xf numFmtId="0" fontId="76" fillId="35" borderId="10" xfId="0" applyFont="1" applyFill="1" applyBorder="1" applyAlignment="1">
      <alignment horizontal="left" vertical="center" wrapText="1" shrinkToFit="1"/>
    </xf>
    <xf numFmtId="0" fontId="80" fillId="34" borderId="10" xfId="0" applyFont="1" applyFill="1" applyBorder="1" applyAlignment="1">
      <alignment vertical="center"/>
    </xf>
    <xf numFmtId="0" fontId="80" fillId="34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81" fillId="34" borderId="10" xfId="0" applyFont="1" applyFill="1" applyBorder="1" applyAlignment="1">
      <alignment horizontal="left" vertical="center" wrapText="1" shrinkToFit="1"/>
    </xf>
    <xf numFmtId="0" fontId="1" fillId="34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0" fontId="80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/>
    </xf>
    <xf numFmtId="0" fontId="82" fillId="34" borderId="10" xfId="0" applyFont="1" applyFill="1" applyBorder="1" applyAlignment="1">
      <alignment horizontal="center" vertical="center" wrapText="1" shrinkToFit="1"/>
    </xf>
    <xf numFmtId="3" fontId="82" fillId="34" borderId="10" xfId="0" applyNumberFormat="1" applyFont="1" applyFill="1" applyBorder="1" applyAlignment="1">
      <alignment horizontal="center" vertical="center" wrapText="1" shrinkToFit="1"/>
    </xf>
    <xf numFmtId="169" fontId="82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81" fillId="34" borderId="10" xfId="0" applyFont="1" applyFill="1" applyBorder="1" applyAlignment="1">
      <alignment horizontal="center" vertical="center" wrapText="1" shrinkToFit="1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/>
    </xf>
    <xf numFmtId="0" fontId="83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/>
    </xf>
    <xf numFmtId="0" fontId="84" fillId="0" borderId="10" xfId="0" applyFont="1" applyBorder="1" applyAlignment="1">
      <alignment horizontal="center" wrapText="1"/>
    </xf>
    <xf numFmtId="0" fontId="5" fillId="34" borderId="10" xfId="0" applyFont="1" applyFill="1" applyBorder="1" applyAlignment="1">
      <alignment vertical="center" wrapText="1" shrinkToFit="1"/>
    </xf>
    <xf numFmtId="0" fontId="85" fillId="33" borderId="10" xfId="0" applyFont="1" applyFill="1" applyBorder="1" applyAlignment="1">
      <alignment horizontal="center" vertical="center" wrapText="1"/>
    </xf>
    <xf numFmtId="169" fontId="82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2" fillId="0" borderId="10" xfId="0" applyFont="1" applyFill="1" applyBorder="1" applyAlignment="1">
      <alignment horizontal="center" vertical="center" wrapText="1" shrinkToFit="1"/>
    </xf>
    <xf numFmtId="0" fontId="82" fillId="0" borderId="11" xfId="0" applyFont="1" applyFill="1" applyBorder="1" applyAlignment="1">
      <alignment horizontal="center" vertical="center" wrapText="1" shrinkToFit="1"/>
    </xf>
    <xf numFmtId="0" fontId="82" fillId="0" borderId="10" xfId="0" applyFont="1" applyBorder="1" applyAlignment="1">
      <alignment horizontal="center" vertical="center" wrapText="1" shrinkToFit="1"/>
    </xf>
    <xf numFmtId="0" fontId="82" fillId="0" borderId="11" xfId="0" applyFont="1" applyBorder="1" applyAlignment="1">
      <alignment horizontal="center" vertical="center" wrapText="1" shrinkToFit="1"/>
    </xf>
    <xf numFmtId="0" fontId="86" fillId="0" borderId="10" xfId="47" applyFont="1" applyBorder="1" applyAlignment="1">
      <alignment wrapText="1"/>
      <protection/>
    </xf>
    <xf numFmtId="0" fontId="86" fillId="0" borderId="10" xfId="47" applyFont="1" applyBorder="1" applyAlignment="1">
      <alignment horizontal="left" vertical="top" wrapText="1"/>
      <protection/>
    </xf>
    <xf numFmtId="0" fontId="56" fillId="0" borderId="10" xfId="47" applyBorder="1" applyAlignment="1">
      <alignment horizontal="center" vertical="top"/>
      <protection/>
    </xf>
    <xf numFmtId="0" fontId="80" fillId="0" borderId="10" xfId="47" applyFont="1" applyBorder="1" applyAlignment="1">
      <alignment vertical="center"/>
      <protection/>
    </xf>
    <xf numFmtId="0" fontId="56" fillId="0" borderId="10" xfId="47" applyBorder="1">
      <alignment/>
      <protection/>
    </xf>
    <xf numFmtId="0" fontId="56" fillId="35" borderId="10" xfId="47" applyFill="1" applyBorder="1" applyAlignment="1">
      <alignment horizontal="center" vertical="top"/>
      <protection/>
    </xf>
    <xf numFmtId="0" fontId="56" fillId="0" borderId="10" xfId="47" applyBorder="1" applyAlignment="1">
      <alignment horizontal="center" vertical="center"/>
      <protection/>
    </xf>
    <xf numFmtId="0" fontId="80" fillId="0" borderId="10" xfId="0" applyFont="1" applyBorder="1" applyAlignment="1">
      <alignment horizontal="center" vertical="center" wrapText="1"/>
    </xf>
    <xf numFmtId="169" fontId="87" fillId="0" borderId="0" xfId="0" applyNumberFormat="1" applyFont="1" applyAlignment="1">
      <alignment/>
    </xf>
    <xf numFmtId="0" fontId="83" fillId="0" borderId="10" xfId="0" applyFont="1" applyFill="1" applyBorder="1" applyAlignment="1">
      <alignment horizontal="left" vertical="center" wrapText="1" shrinkToFit="1"/>
    </xf>
    <xf numFmtId="0" fontId="6" fillId="0" borderId="10" xfId="0" applyFont="1" applyBorder="1" applyAlignment="1">
      <alignment horizontal="left"/>
    </xf>
    <xf numFmtId="0" fontId="51" fillId="0" borderId="10" xfId="0" applyFont="1" applyBorder="1" applyAlignment="1">
      <alignment horizontal="left"/>
    </xf>
    <xf numFmtId="0" fontId="83" fillId="0" borderId="11" xfId="0" applyFont="1" applyFill="1" applyBorder="1" applyAlignment="1">
      <alignment horizontal="left" vertical="center" wrapText="1" shrinkToFit="1"/>
    </xf>
    <xf numFmtId="0" fontId="16" fillId="36" borderId="10" xfId="0" applyFont="1" applyFill="1" applyBorder="1" applyAlignment="1">
      <alignment/>
    </xf>
    <xf numFmtId="0" fontId="3" fillId="36" borderId="10" xfId="0" applyFont="1" applyFill="1" applyBorder="1" applyAlignment="1">
      <alignment wrapText="1"/>
    </xf>
    <xf numFmtId="0" fontId="3" fillId="36" borderId="10" xfId="0" applyFont="1" applyFill="1" applyBorder="1" applyAlignment="1">
      <alignment/>
    </xf>
    <xf numFmtId="0" fontId="88" fillId="36" borderId="0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7" fillId="0" borderId="10" xfId="0" applyFont="1" applyBorder="1" applyAlignment="1">
      <alignment/>
    </xf>
    <xf numFmtId="0" fontId="0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/>
    </xf>
    <xf numFmtId="0" fontId="83" fillId="34" borderId="10" xfId="0" applyFont="1" applyFill="1" applyBorder="1" applyAlignment="1">
      <alignment horizontal="center" vertical="center" wrapText="1" shrinkToFit="1"/>
    </xf>
    <xf numFmtId="3" fontId="83" fillId="34" borderId="10" xfId="0" applyNumberFormat="1" applyFont="1" applyFill="1" applyBorder="1" applyAlignment="1">
      <alignment horizontal="center" vertical="center" wrapText="1" shrinkToFit="1"/>
    </xf>
    <xf numFmtId="4" fontId="83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5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76" fillId="34" borderId="11" xfId="0" applyFont="1" applyFill="1" applyBorder="1" applyAlignment="1">
      <alignment horizontal="left" vertical="center" wrapText="1" shrinkToFit="1"/>
    </xf>
    <xf numFmtId="0" fontId="83" fillId="34" borderId="11" xfId="0" applyFont="1" applyFill="1" applyBorder="1" applyAlignment="1">
      <alignment horizontal="center" vertical="center" wrapText="1" shrinkToFit="1"/>
    </xf>
    <xf numFmtId="3" fontId="83" fillId="34" borderId="11" xfId="0" applyNumberFormat="1" applyFont="1" applyFill="1" applyBorder="1" applyAlignment="1">
      <alignment horizontal="center" vertical="center" wrapText="1" shrinkToFit="1"/>
    </xf>
    <xf numFmtId="0" fontId="76" fillId="35" borderId="11" xfId="0" applyFont="1" applyFill="1" applyBorder="1" applyAlignment="1">
      <alignment horizontal="center" vertical="center" wrapText="1" shrinkToFit="1"/>
    </xf>
    <xf numFmtId="0" fontId="82" fillId="34" borderId="11" xfId="0" applyFont="1" applyFill="1" applyBorder="1" applyAlignment="1">
      <alignment horizontal="center" vertical="center" wrapText="1" shrinkToFit="1"/>
    </xf>
    <xf numFmtId="0" fontId="0" fillId="34" borderId="10" xfId="0" applyFill="1" applyBorder="1" applyAlignment="1">
      <alignment vertical="center" wrapText="1"/>
    </xf>
    <xf numFmtId="0" fontId="89" fillId="34" borderId="10" xfId="0" applyFont="1" applyFill="1" applyBorder="1" applyAlignment="1">
      <alignment horizontal="left" vertical="center" wrapText="1" shrinkToFit="1"/>
    </xf>
    <xf numFmtId="3" fontId="82" fillId="0" borderId="10" xfId="0" applyNumberFormat="1" applyFont="1" applyFill="1" applyBorder="1" applyAlignment="1">
      <alignment horizontal="center" vertical="center" wrapText="1" shrinkToFit="1"/>
    </xf>
    <xf numFmtId="3" fontId="82" fillId="0" borderId="11" xfId="0" applyNumberFormat="1" applyFont="1" applyFill="1" applyBorder="1" applyAlignment="1">
      <alignment horizontal="center" vertical="center" wrapText="1" shrinkToFit="1"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56" fillId="0" borderId="10" xfId="47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 shrinkToFit="1"/>
    </xf>
    <xf numFmtId="0" fontId="86" fillId="34" borderId="10" xfId="0" applyFont="1" applyFill="1" applyBorder="1" applyAlignment="1">
      <alignment vertical="center" wrapText="1"/>
    </xf>
    <xf numFmtId="0" fontId="89" fillId="34" borderId="10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169" fontId="90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69" fontId="90" fillId="34" borderId="10" xfId="0" applyNumberFormat="1" applyFont="1" applyFill="1" applyBorder="1" applyAlignment="1">
      <alignment horizontal="center" vertical="center"/>
    </xf>
    <xf numFmtId="169" fontId="87" fillId="34" borderId="10" xfId="0" applyNumberFormat="1" applyFont="1" applyFill="1" applyBorder="1" applyAlignment="1">
      <alignment horizontal="center"/>
    </xf>
    <xf numFmtId="169" fontId="87" fillId="3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7" fillId="37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80" fillId="0" borderId="10" xfId="0" applyFont="1" applyBorder="1" applyAlignment="1">
      <alignment horizontal="left" wrapText="1"/>
    </xf>
    <xf numFmtId="0" fontId="80" fillId="0" borderId="11" xfId="0" applyFont="1" applyBorder="1" applyAlignment="1">
      <alignment horizontal="left" wrapText="1"/>
    </xf>
    <xf numFmtId="0" fontId="80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0" fontId="56" fillId="34" borderId="10" xfId="47" applyFill="1" applyBorder="1" applyAlignment="1">
      <alignment horizontal="center" vertical="top"/>
      <protection/>
    </xf>
    <xf numFmtId="169" fontId="91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169" fontId="92" fillId="38" borderId="10" xfId="0" applyNumberFormat="1" applyFont="1" applyFill="1" applyBorder="1" applyAlignment="1">
      <alignment horizontal="center" vertical="center" wrapText="1" shrinkToFit="1"/>
    </xf>
    <xf numFmtId="169" fontId="92" fillId="38" borderId="10" xfId="0" applyNumberFormat="1" applyFont="1" applyFill="1" applyBorder="1" applyAlignment="1" applyProtection="1">
      <alignment horizontal="center" vertical="center" wrapText="1" shrinkToFit="1"/>
      <protection locked="0"/>
    </xf>
    <xf numFmtId="169" fontId="22" fillId="38" borderId="10" xfId="0" applyNumberFormat="1" applyFont="1" applyFill="1" applyBorder="1" applyAlignment="1">
      <alignment horizontal="center"/>
    </xf>
    <xf numFmtId="169" fontId="22" fillId="38" borderId="10" xfId="0" applyNumberFormat="1" applyFont="1" applyFill="1" applyBorder="1" applyAlignment="1">
      <alignment horizontal="center" vertical="center"/>
    </xf>
    <xf numFmtId="169" fontId="93" fillId="38" borderId="10" xfId="47" applyNumberFormat="1" applyFont="1" applyFill="1" applyBorder="1" applyAlignment="1">
      <alignment horizontal="center" vertical="center"/>
      <protection/>
    </xf>
    <xf numFmtId="169" fontId="17" fillId="38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5" fillId="0" borderId="0" xfId="0" applyFont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zoomScale="90" zoomScaleNormal="90" zoomScalePageLayoutView="0" workbookViewId="0" topLeftCell="A112">
      <selection activeCell="E137" sqref="E137"/>
    </sheetView>
  </sheetViews>
  <sheetFormatPr defaultColWidth="9.00390625" defaultRowHeight="12.75"/>
  <cols>
    <col min="1" max="1" width="9.125" style="0" customWidth="1"/>
    <col min="2" max="2" width="61.75390625" style="0" customWidth="1"/>
    <col min="3" max="3" width="48.75390625" style="6" customWidth="1"/>
    <col min="4" max="4" width="12.25390625" style="6" customWidth="1"/>
    <col min="5" max="5" width="25.00390625" style="6" customWidth="1"/>
    <col min="6" max="6" width="12.25390625" style="6" customWidth="1"/>
    <col min="7" max="7" width="14.625" style="0" customWidth="1"/>
    <col min="8" max="8" width="14.375" style="8" customWidth="1"/>
    <col min="9" max="9" width="11.75390625" style="0" customWidth="1"/>
    <col min="10" max="10" width="19.75390625" style="0" customWidth="1"/>
    <col min="11" max="11" width="22.75390625" style="8" customWidth="1"/>
    <col min="12" max="12" width="16.375" style="5" customWidth="1"/>
    <col min="13" max="13" width="15.375" style="0" customWidth="1"/>
    <col min="14" max="14" width="32.125" style="0" customWidth="1"/>
    <col min="18" max="18" width="17.125" style="0" customWidth="1"/>
  </cols>
  <sheetData>
    <row r="1" spans="1:14" ht="26.25">
      <c r="A1" s="147" t="s">
        <v>6</v>
      </c>
      <c r="B1" s="147"/>
      <c r="C1" s="147"/>
      <c r="D1" s="147"/>
      <c r="E1" s="147"/>
      <c r="F1" s="147"/>
      <c r="G1" s="147"/>
      <c r="H1" s="147"/>
      <c r="I1" s="147"/>
      <c r="J1" s="132"/>
      <c r="K1" s="3"/>
      <c r="N1" s="2"/>
    </row>
    <row r="2" spans="11:14" ht="12.75">
      <c r="K2"/>
      <c r="N2" s="2"/>
    </row>
    <row r="3" spans="1:14" ht="15.75">
      <c r="A3" s="148" t="s">
        <v>268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1"/>
      <c r="N3" s="2"/>
    </row>
    <row r="4" spans="11:14" ht="12.75">
      <c r="K4" s="10"/>
      <c r="N4" s="2"/>
    </row>
    <row r="5" spans="1:14" ht="54">
      <c r="A5" s="54" t="s">
        <v>0</v>
      </c>
      <c r="B5" s="1" t="s">
        <v>1</v>
      </c>
      <c r="C5" s="7" t="s">
        <v>2</v>
      </c>
      <c r="D5" s="54" t="s">
        <v>266</v>
      </c>
      <c r="E5" s="54" t="s">
        <v>55</v>
      </c>
      <c r="F5" s="54" t="s">
        <v>266</v>
      </c>
      <c r="G5" s="54" t="s">
        <v>8</v>
      </c>
      <c r="H5" s="138" t="s">
        <v>7</v>
      </c>
      <c r="I5" s="54" t="s">
        <v>267</v>
      </c>
      <c r="J5" s="63" t="s">
        <v>265</v>
      </c>
      <c r="K5" s="137" t="s">
        <v>264</v>
      </c>
      <c r="L5" s="54" t="s">
        <v>5</v>
      </c>
      <c r="M5" s="136" t="s">
        <v>3</v>
      </c>
      <c r="N5" s="136" t="s">
        <v>4</v>
      </c>
    </row>
    <row r="6" spans="1:14" s="10" customFormat="1" ht="31.5">
      <c r="A6" s="55" t="s">
        <v>182</v>
      </c>
      <c r="B6" s="122" t="s">
        <v>255</v>
      </c>
      <c r="C6" s="12"/>
      <c r="D6" s="12"/>
      <c r="E6" s="12"/>
      <c r="F6" s="12"/>
      <c r="G6" s="22"/>
      <c r="H6" s="23"/>
      <c r="I6" s="22"/>
      <c r="J6" s="22"/>
      <c r="K6" s="24"/>
      <c r="L6" s="22"/>
      <c r="M6" s="25"/>
      <c r="N6" s="25"/>
    </row>
    <row r="7" spans="1:14" ht="12.75">
      <c r="A7" s="88" t="s">
        <v>167</v>
      </c>
      <c r="B7" s="89" t="s">
        <v>230</v>
      </c>
      <c r="C7" s="13"/>
      <c r="D7" s="30" t="s">
        <v>169</v>
      </c>
      <c r="E7" s="13"/>
      <c r="F7" s="30" t="s">
        <v>169</v>
      </c>
      <c r="G7" s="4"/>
      <c r="H7" s="26"/>
      <c r="I7" s="4"/>
      <c r="J7" s="4"/>
      <c r="K7" s="26"/>
      <c r="L7" s="9"/>
      <c r="M7" s="4"/>
      <c r="N7" s="4"/>
    </row>
    <row r="8" spans="1:14" ht="24">
      <c r="A8" s="56">
        <v>1</v>
      </c>
      <c r="B8" s="41" t="s">
        <v>9</v>
      </c>
      <c r="C8" s="19" t="s">
        <v>67</v>
      </c>
      <c r="D8" s="31"/>
      <c r="E8" s="16" t="s">
        <v>92</v>
      </c>
      <c r="F8" s="36"/>
      <c r="G8" s="51" t="s">
        <v>15</v>
      </c>
      <c r="H8" s="109">
        <v>4000</v>
      </c>
      <c r="I8" s="51">
        <v>500</v>
      </c>
      <c r="J8" s="53">
        <v>0</v>
      </c>
      <c r="K8" s="64">
        <f>(H8/I8)*J8</f>
        <v>0</v>
      </c>
      <c r="L8" s="46" t="s">
        <v>23</v>
      </c>
      <c r="M8" s="51" t="s">
        <v>170</v>
      </c>
      <c r="N8" s="47" t="s">
        <v>171</v>
      </c>
    </row>
    <row r="9" spans="1:14" ht="12.75">
      <c r="A9" s="56">
        <v>2</v>
      </c>
      <c r="B9" s="41" t="s">
        <v>102</v>
      </c>
      <c r="C9" s="19" t="s">
        <v>103</v>
      </c>
      <c r="D9" s="31"/>
      <c r="E9" s="16"/>
      <c r="F9" s="16"/>
      <c r="G9" s="51" t="s">
        <v>104</v>
      </c>
      <c r="H9" s="109">
        <v>18</v>
      </c>
      <c r="I9" s="51">
        <v>6</v>
      </c>
      <c r="J9" s="53">
        <v>0</v>
      </c>
      <c r="K9" s="64">
        <f>(H9/I9)*J9</f>
        <v>0</v>
      </c>
      <c r="L9" s="46" t="s">
        <v>23</v>
      </c>
      <c r="M9" s="51" t="s">
        <v>170</v>
      </c>
      <c r="N9" s="47" t="s">
        <v>171</v>
      </c>
    </row>
    <row r="10" spans="1:14" ht="15.75">
      <c r="A10" s="56"/>
      <c r="B10" s="121" t="s">
        <v>260</v>
      </c>
      <c r="C10" s="19"/>
      <c r="D10" s="19"/>
      <c r="E10" s="16"/>
      <c r="F10" s="16"/>
      <c r="G10" s="51"/>
      <c r="H10" s="109"/>
      <c r="I10" s="51"/>
      <c r="J10" s="140">
        <f>SUM(J8:J9)</f>
        <v>0</v>
      </c>
      <c r="K10" s="140">
        <f>SUM(K8:K9)</f>
        <v>0</v>
      </c>
      <c r="L10" s="46"/>
      <c r="M10" s="51"/>
      <c r="N10" s="47"/>
    </row>
    <row r="11" spans="1:14" ht="15.75">
      <c r="A11" s="56"/>
      <c r="B11" s="121" t="s">
        <v>259</v>
      </c>
      <c r="C11" s="19"/>
      <c r="D11" s="19"/>
      <c r="E11" s="16"/>
      <c r="F11" s="16"/>
      <c r="G11" s="51"/>
      <c r="H11" s="109"/>
      <c r="I11" s="51"/>
      <c r="J11" s="51"/>
      <c r="K11" s="123">
        <v>105000</v>
      </c>
      <c r="L11" s="46"/>
      <c r="M11" s="51"/>
      <c r="N11" s="47"/>
    </row>
    <row r="12" spans="1:14" ht="15.75">
      <c r="A12" s="56"/>
      <c r="B12" s="121"/>
      <c r="C12" s="19"/>
      <c r="D12" s="19"/>
      <c r="E12" s="16"/>
      <c r="F12" s="16"/>
      <c r="G12" s="51"/>
      <c r="H12" s="109"/>
      <c r="I12" s="51"/>
      <c r="J12" s="51"/>
      <c r="K12" s="123"/>
      <c r="L12" s="46"/>
      <c r="M12" s="51"/>
      <c r="N12" s="47"/>
    </row>
    <row r="13" spans="1:14" ht="38.25">
      <c r="A13" s="93" t="s">
        <v>163</v>
      </c>
      <c r="B13" s="89" t="s">
        <v>254</v>
      </c>
      <c r="C13" s="19"/>
      <c r="D13" s="30" t="s">
        <v>169</v>
      </c>
      <c r="E13" s="16"/>
      <c r="F13" s="16"/>
      <c r="G13" s="51"/>
      <c r="H13" s="109"/>
      <c r="I13" s="51"/>
      <c r="J13" s="51"/>
      <c r="K13" s="64"/>
      <c r="L13" s="46"/>
      <c r="M13" s="51"/>
      <c r="N13" s="47"/>
    </row>
    <row r="14" spans="1:14" ht="39" customHeight="1">
      <c r="A14" s="56">
        <v>1</v>
      </c>
      <c r="B14" s="41" t="s">
        <v>35</v>
      </c>
      <c r="C14" s="19" t="s">
        <v>68</v>
      </c>
      <c r="D14" s="31"/>
      <c r="E14" s="16" t="s">
        <v>92</v>
      </c>
      <c r="F14" s="36"/>
      <c r="G14" s="51" t="s">
        <v>175</v>
      </c>
      <c r="H14" s="109">
        <v>1500</v>
      </c>
      <c r="I14" s="51">
        <v>500</v>
      </c>
      <c r="J14" s="53">
        <v>0</v>
      </c>
      <c r="K14" s="64">
        <f aca="true" t="shared" si="0" ref="K14:K60">(H14/I14)*J14</f>
        <v>0</v>
      </c>
      <c r="L14" s="46" t="s">
        <v>23</v>
      </c>
      <c r="M14" s="51" t="s">
        <v>170</v>
      </c>
      <c r="N14" s="47" t="s">
        <v>171</v>
      </c>
    </row>
    <row r="15" spans="1:14" ht="12.75">
      <c r="A15" s="56">
        <v>2</v>
      </c>
      <c r="B15" s="41" t="s">
        <v>10</v>
      </c>
      <c r="C15" s="19" t="s">
        <v>70</v>
      </c>
      <c r="D15" s="31"/>
      <c r="E15" s="16" t="s">
        <v>92</v>
      </c>
      <c r="F15" s="36"/>
      <c r="G15" s="51" t="s">
        <v>69</v>
      </c>
      <c r="H15" s="109">
        <v>120</v>
      </c>
      <c r="I15" s="51">
        <v>40</v>
      </c>
      <c r="J15" s="53">
        <v>0</v>
      </c>
      <c r="K15" s="64">
        <f t="shared" si="0"/>
        <v>0</v>
      </c>
      <c r="L15" s="46" t="s">
        <v>23</v>
      </c>
      <c r="M15" s="51" t="s">
        <v>170</v>
      </c>
      <c r="N15" s="47" t="s">
        <v>171</v>
      </c>
    </row>
    <row r="16" spans="1:14" ht="63.75" customHeight="1">
      <c r="A16" s="56">
        <v>3</v>
      </c>
      <c r="B16" s="42" t="s">
        <v>96</v>
      </c>
      <c r="C16" s="19" t="s">
        <v>155</v>
      </c>
      <c r="D16" s="31"/>
      <c r="E16" s="16"/>
      <c r="F16" s="16"/>
      <c r="G16" s="51" t="s">
        <v>175</v>
      </c>
      <c r="H16" s="109">
        <v>900</v>
      </c>
      <c r="I16" s="51">
        <v>300</v>
      </c>
      <c r="J16" s="53">
        <v>0</v>
      </c>
      <c r="K16" s="64">
        <f t="shared" si="0"/>
        <v>0</v>
      </c>
      <c r="L16" s="46" t="s">
        <v>23</v>
      </c>
      <c r="M16" s="51" t="s">
        <v>170</v>
      </c>
      <c r="N16" s="47" t="s">
        <v>171</v>
      </c>
    </row>
    <row r="17" spans="1:14" ht="39.75" customHeight="1">
      <c r="A17" s="56">
        <v>4</v>
      </c>
      <c r="B17" s="41" t="s">
        <v>36</v>
      </c>
      <c r="C17" s="19" t="s">
        <v>40</v>
      </c>
      <c r="D17" s="31"/>
      <c r="E17" s="15"/>
      <c r="F17" s="15"/>
      <c r="G17" s="46" t="s">
        <v>17</v>
      </c>
      <c r="H17" s="109">
        <v>250</v>
      </c>
      <c r="I17" s="51">
        <v>250</v>
      </c>
      <c r="J17" s="53">
        <v>0</v>
      </c>
      <c r="K17" s="64">
        <f t="shared" si="0"/>
        <v>0</v>
      </c>
      <c r="L17" s="49" t="s">
        <v>23</v>
      </c>
      <c r="M17" s="51" t="s">
        <v>170</v>
      </c>
      <c r="N17" s="47" t="s">
        <v>171</v>
      </c>
    </row>
    <row r="18" spans="1:14" ht="12.75">
      <c r="A18" s="56">
        <v>5</v>
      </c>
      <c r="B18" s="41" t="s">
        <v>37</v>
      </c>
      <c r="C18" s="19" t="s">
        <v>38</v>
      </c>
      <c r="D18" s="31"/>
      <c r="E18" s="15"/>
      <c r="F18" s="15"/>
      <c r="G18" s="46" t="s">
        <v>30</v>
      </c>
      <c r="H18" s="109">
        <v>100</v>
      </c>
      <c r="I18" s="51">
        <v>100</v>
      </c>
      <c r="J18" s="53">
        <v>0</v>
      </c>
      <c r="K18" s="64">
        <f t="shared" si="0"/>
        <v>0</v>
      </c>
      <c r="L18" s="46" t="s">
        <v>23</v>
      </c>
      <c r="M18" s="51" t="s">
        <v>170</v>
      </c>
      <c r="N18" s="47" t="s">
        <v>171</v>
      </c>
    </row>
    <row r="19" spans="1:14" ht="60">
      <c r="A19" s="56">
        <v>6</v>
      </c>
      <c r="B19" s="41" t="s">
        <v>158</v>
      </c>
      <c r="C19" s="19" t="s">
        <v>159</v>
      </c>
      <c r="D19" s="31"/>
      <c r="E19" s="15"/>
      <c r="F19" s="15"/>
      <c r="G19" s="51" t="s">
        <v>17</v>
      </c>
      <c r="H19" s="109">
        <v>200</v>
      </c>
      <c r="I19" s="51">
        <v>50</v>
      </c>
      <c r="J19" s="53">
        <v>0</v>
      </c>
      <c r="K19" s="64">
        <f t="shared" si="0"/>
        <v>0</v>
      </c>
      <c r="L19" s="46" t="s">
        <v>23</v>
      </c>
      <c r="M19" s="51" t="s">
        <v>170</v>
      </c>
      <c r="N19" s="47" t="s">
        <v>171</v>
      </c>
    </row>
    <row r="20" spans="1:14" ht="72">
      <c r="A20" s="56">
        <v>7</v>
      </c>
      <c r="B20" s="41" t="s">
        <v>160</v>
      </c>
      <c r="C20" s="19" t="s">
        <v>161</v>
      </c>
      <c r="D20" s="31"/>
      <c r="E20" s="16"/>
      <c r="F20" s="15"/>
      <c r="G20" s="51" t="s">
        <v>17</v>
      </c>
      <c r="H20" s="109">
        <v>30</v>
      </c>
      <c r="I20" s="51">
        <v>10</v>
      </c>
      <c r="J20" s="53">
        <v>0</v>
      </c>
      <c r="K20" s="64">
        <f t="shared" si="0"/>
        <v>0</v>
      </c>
      <c r="L20" s="46" t="s">
        <v>23</v>
      </c>
      <c r="M20" s="51" t="s">
        <v>170</v>
      </c>
      <c r="N20" s="47" t="s">
        <v>171</v>
      </c>
    </row>
    <row r="21" spans="1:14" ht="79.5" customHeight="1">
      <c r="A21" s="56">
        <v>8</v>
      </c>
      <c r="B21" s="41" t="s">
        <v>106</v>
      </c>
      <c r="C21" s="19" t="s">
        <v>108</v>
      </c>
      <c r="D21" s="31"/>
      <c r="E21" s="16" t="s">
        <v>262</v>
      </c>
      <c r="F21" s="36"/>
      <c r="G21" s="51" t="s">
        <v>109</v>
      </c>
      <c r="H21" s="109">
        <v>2304</v>
      </c>
      <c r="I21" s="51">
        <v>2304</v>
      </c>
      <c r="J21" s="53">
        <v>0</v>
      </c>
      <c r="K21" s="64">
        <f t="shared" si="0"/>
        <v>0</v>
      </c>
      <c r="L21" s="46" t="s">
        <v>23</v>
      </c>
      <c r="M21" s="51" t="s">
        <v>170</v>
      </c>
      <c r="N21" s="47" t="s">
        <v>171</v>
      </c>
    </row>
    <row r="22" spans="1:14" ht="63.75" customHeight="1">
      <c r="A22" s="56">
        <v>9</v>
      </c>
      <c r="B22" s="41" t="s">
        <v>107</v>
      </c>
      <c r="C22" s="19" t="s">
        <v>110</v>
      </c>
      <c r="D22" s="31"/>
      <c r="E22" s="16" t="s">
        <v>263</v>
      </c>
      <c r="F22" s="36"/>
      <c r="G22" s="51" t="s">
        <v>17</v>
      </c>
      <c r="H22" s="109">
        <v>384</v>
      </c>
      <c r="I22" s="51">
        <v>384</v>
      </c>
      <c r="J22" s="53">
        <v>0</v>
      </c>
      <c r="K22" s="64">
        <f t="shared" si="0"/>
        <v>0</v>
      </c>
      <c r="L22" s="46" t="s">
        <v>23</v>
      </c>
      <c r="M22" s="51" t="s">
        <v>170</v>
      </c>
      <c r="N22" s="47" t="s">
        <v>171</v>
      </c>
    </row>
    <row r="23" spans="1:14" ht="79.5" customHeight="1">
      <c r="A23" s="56">
        <v>10</v>
      </c>
      <c r="B23" s="44" t="s">
        <v>65</v>
      </c>
      <c r="C23" s="19" t="s">
        <v>145</v>
      </c>
      <c r="D23" s="31"/>
      <c r="E23" s="15"/>
      <c r="F23" s="15"/>
      <c r="G23" s="51" t="s">
        <v>17</v>
      </c>
      <c r="H23" s="109">
        <v>600</v>
      </c>
      <c r="I23" s="51">
        <v>50</v>
      </c>
      <c r="J23" s="53">
        <v>0</v>
      </c>
      <c r="K23" s="64">
        <f t="shared" si="0"/>
        <v>0</v>
      </c>
      <c r="L23" s="46" t="s">
        <v>23</v>
      </c>
      <c r="M23" s="51" t="s">
        <v>170</v>
      </c>
      <c r="N23" s="47" t="s">
        <v>171</v>
      </c>
    </row>
    <row r="24" spans="1:14" ht="72">
      <c r="A24" s="56">
        <v>11</v>
      </c>
      <c r="B24" s="44" t="s">
        <v>156</v>
      </c>
      <c r="C24" s="19" t="s">
        <v>157</v>
      </c>
      <c r="D24" s="31"/>
      <c r="E24" s="15"/>
      <c r="F24" s="15"/>
      <c r="G24" s="51" t="s">
        <v>17</v>
      </c>
      <c r="H24" s="109">
        <v>200</v>
      </c>
      <c r="I24" s="51">
        <v>50</v>
      </c>
      <c r="J24" s="53">
        <v>0</v>
      </c>
      <c r="K24" s="64">
        <f t="shared" si="0"/>
        <v>0</v>
      </c>
      <c r="L24" s="46" t="s">
        <v>23</v>
      </c>
      <c r="M24" s="51" t="s">
        <v>170</v>
      </c>
      <c r="N24" s="47" t="s">
        <v>171</v>
      </c>
    </row>
    <row r="25" spans="1:14" ht="48">
      <c r="A25" s="56">
        <v>12</v>
      </c>
      <c r="B25" s="44" t="s">
        <v>28</v>
      </c>
      <c r="C25" s="19" t="s">
        <v>111</v>
      </c>
      <c r="D25" s="31"/>
      <c r="E25" s="15" t="s">
        <v>114</v>
      </c>
      <c r="F25" s="37"/>
      <c r="G25" s="51" t="s">
        <v>17</v>
      </c>
      <c r="H25" s="109">
        <v>1000</v>
      </c>
      <c r="I25" s="51">
        <v>250</v>
      </c>
      <c r="J25" s="53">
        <v>0</v>
      </c>
      <c r="K25" s="64">
        <f t="shared" si="0"/>
        <v>0</v>
      </c>
      <c r="L25" s="46" t="s">
        <v>23</v>
      </c>
      <c r="M25" s="51" t="s">
        <v>170</v>
      </c>
      <c r="N25" s="47" t="s">
        <v>171</v>
      </c>
    </row>
    <row r="26" spans="1:14" ht="24">
      <c r="A26" s="56">
        <v>13</v>
      </c>
      <c r="B26" s="44" t="s">
        <v>29</v>
      </c>
      <c r="C26" s="19" t="s">
        <v>45</v>
      </c>
      <c r="D26" s="31"/>
      <c r="E26" s="15"/>
      <c r="F26" s="15"/>
      <c r="G26" s="51" t="s">
        <v>30</v>
      </c>
      <c r="H26" s="109">
        <v>1000</v>
      </c>
      <c r="I26" s="51">
        <v>100</v>
      </c>
      <c r="J26" s="53">
        <v>0</v>
      </c>
      <c r="K26" s="64">
        <f t="shared" si="0"/>
        <v>0</v>
      </c>
      <c r="L26" s="46" t="s">
        <v>23</v>
      </c>
      <c r="M26" s="51" t="s">
        <v>170</v>
      </c>
      <c r="N26" s="47" t="s">
        <v>171</v>
      </c>
    </row>
    <row r="27" spans="1:14" ht="48">
      <c r="A27" s="56">
        <v>14</v>
      </c>
      <c r="B27" s="44" t="s">
        <v>42</v>
      </c>
      <c r="C27" s="19" t="s">
        <v>112</v>
      </c>
      <c r="D27" s="31"/>
      <c r="E27" s="15" t="s">
        <v>114</v>
      </c>
      <c r="F27" s="37"/>
      <c r="G27" s="51" t="s">
        <v>17</v>
      </c>
      <c r="H27" s="109">
        <v>200</v>
      </c>
      <c r="I27" s="51">
        <v>50</v>
      </c>
      <c r="J27" s="53">
        <v>0</v>
      </c>
      <c r="K27" s="64">
        <f t="shared" si="0"/>
        <v>0</v>
      </c>
      <c r="L27" s="46" t="s">
        <v>23</v>
      </c>
      <c r="M27" s="51" t="s">
        <v>170</v>
      </c>
      <c r="N27" s="47" t="s">
        <v>171</v>
      </c>
    </row>
    <row r="28" spans="1:14" ht="24">
      <c r="A28" s="56">
        <v>15</v>
      </c>
      <c r="B28" s="44" t="s">
        <v>46</v>
      </c>
      <c r="C28" s="19" t="s">
        <v>53</v>
      </c>
      <c r="D28" s="31"/>
      <c r="E28" s="15"/>
      <c r="F28" s="15"/>
      <c r="G28" s="51" t="s">
        <v>20</v>
      </c>
      <c r="H28" s="109">
        <v>200</v>
      </c>
      <c r="I28" s="51">
        <v>25</v>
      </c>
      <c r="J28" s="53">
        <v>0</v>
      </c>
      <c r="K28" s="64">
        <f t="shared" si="0"/>
        <v>0</v>
      </c>
      <c r="L28" s="46" t="s">
        <v>23</v>
      </c>
      <c r="M28" s="51" t="s">
        <v>170</v>
      </c>
      <c r="N28" s="47" t="s">
        <v>171</v>
      </c>
    </row>
    <row r="29" spans="1:14" ht="39.75" customHeight="1">
      <c r="A29" s="56">
        <v>16</v>
      </c>
      <c r="B29" s="44" t="s">
        <v>47</v>
      </c>
      <c r="C29" s="19" t="s">
        <v>95</v>
      </c>
      <c r="D29" s="31"/>
      <c r="E29" s="15"/>
      <c r="F29" s="15"/>
      <c r="G29" s="51" t="s">
        <v>17</v>
      </c>
      <c r="H29" s="109">
        <v>200</v>
      </c>
      <c r="I29" s="51">
        <v>50</v>
      </c>
      <c r="J29" s="53">
        <v>0</v>
      </c>
      <c r="K29" s="64">
        <f t="shared" si="0"/>
        <v>0</v>
      </c>
      <c r="L29" s="46" t="s">
        <v>23</v>
      </c>
      <c r="M29" s="51" t="s">
        <v>170</v>
      </c>
      <c r="N29" s="47" t="s">
        <v>171</v>
      </c>
    </row>
    <row r="30" spans="1:14" ht="51">
      <c r="A30" s="56">
        <v>17</v>
      </c>
      <c r="B30" s="44" t="s">
        <v>59</v>
      </c>
      <c r="C30" s="19" t="s">
        <v>115</v>
      </c>
      <c r="D30" s="31"/>
      <c r="E30" s="16" t="s">
        <v>63</v>
      </c>
      <c r="F30" s="36"/>
      <c r="G30" s="51" t="s">
        <v>176</v>
      </c>
      <c r="H30" s="109">
        <v>3000</v>
      </c>
      <c r="I30" s="51">
        <v>500</v>
      </c>
      <c r="J30" s="53">
        <v>0</v>
      </c>
      <c r="K30" s="64">
        <f t="shared" si="0"/>
        <v>0</v>
      </c>
      <c r="L30" s="46" t="s">
        <v>23</v>
      </c>
      <c r="M30" s="51" t="s">
        <v>170</v>
      </c>
      <c r="N30" s="47" t="s">
        <v>171</v>
      </c>
    </row>
    <row r="31" spans="1:14" ht="51">
      <c r="A31" s="56">
        <v>18</v>
      </c>
      <c r="B31" s="44" t="s">
        <v>60</v>
      </c>
      <c r="C31" s="19" t="s">
        <v>57</v>
      </c>
      <c r="D31" s="31"/>
      <c r="E31" s="16" t="s">
        <v>63</v>
      </c>
      <c r="F31" s="36"/>
      <c r="G31" s="51" t="s">
        <v>176</v>
      </c>
      <c r="H31" s="109">
        <v>1500</v>
      </c>
      <c r="I31" s="51">
        <v>500</v>
      </c>
      <c r="J31" s="53">
        <v>0</v>
      </c>
      <c r="K31" s="64">
        <f t="shared" si="0"/>
        <v>0</v>
      </c>
      <c r="L31" s="46" t="s">
        <v>23</v>
      </c>
      <c r="M31" s="51" t="s">
        <v>170</v>
      </c>
      <c r="N31" s="47" t="s">
        <v>171</v>
      </c>
    </row>
    <row r="32" spans="1:14" ht="51">
      <c r="A32" s="56">
        <v>19</v>
      </c>
      <c r="B32" s="44" t="s">
        <v>61</v>
      </c>
      <c r="C32" s="19" t="s">
        <v>120</v>
      </c>
      <c r="D32" s="31"/>
      <c r="E32" s="16" t="s">
        <v>63</v>
      </c>
      <c r="F32" s="36"/>
      <c r="G32" s="51" t="s">
        <v>176</v>
      </c>
      <c r="H32" s="109">
        <v>3000</v>
      </c>
      <c r="I32" s="51">
        <v>500</v>
      </c>
      <c r="J32" s="53">
        <v>0</v>
      </c>
      <c r="K32" s="64">
        <f t="shared" si="0"/>
        <v>0</v>
      </c>
      <c r="L32" s="46" t="s">
        <v>23</v>
      </c>
      <c r="M32" s="51" t="s">
        <v>170</v>
      </c>
      <c r="N32" s="47" t="s">
        <v>171</v>
      </c>
    </row>
    <row r="33" spans="1:14" ht="51">
      <c r="A33" s="56">
        <v>20</v>
      </c>
      <c r="B33" s="44" t="s">
        <v>62</v>
      </c>
      <c r="C33" s="19" t="s">
        <v>58</v>
      </c>
      <c r="D33" s="31"/>
      <c r="E33" s="16" t="s">
        <v>63</v>
      </c>
      <c r="F33" s="36"/>
      <c r="G33" s="51" t="s">
        <v>176</v>
      </c>
      <c r="H33" s="109">
        <v>1500</v>
      </c>
      <c r="I33" s="51">
        <v>500</v>
      </c>
      <c r="J33" s="53">
        <v>0</v>
      </c>
      <c r="K33" s="64">
        <f t="shared" si="0"/>
        <v>0</v>
      </c>
      <c r="L33" s="46" t="s">
        <v>23</v>
      </c>
      <c r="M33" s="51" t="s">
        <v>170</v>
      </c>
      <c r="N33" s="47" t="s">
        <v>171</v>
      </c>
    </row>
    <row r="34" spans="1:14" ht="48">
      <c r="A34" s="56">
        <v>21</v>
      </c>
      <c r="B34" s="43" t="s">
        <v>19</v>
      </c>
      <c r="C34" s="19" t="s">
        <v>21</v>
      </c>
      <c r="D34" s="31"/>
      <c r="E34" s="15"/>
      <c r="F34" s="15"/>
      <c r="G34" s="51" t="s">
        <v>20</v>
      </c>
      <c r="H34" s="109">
        <v>5</v>
      </c>
      <c r="I34" s="51">
        <v>1</v>
      </c>
      <c r="J34" s="53">
        <v>0</v>
      </c>
      <c r="K34" s="64">
        <f t="shared" si="0"/>
        <v>0</v>
      </c>
      <c r="L34" s="46" t="s">
        <v>23</v>
      </c>
      <c r="M34" s="51" t="s">
        <v>170</v>
      </c>
      <c r="N34" s="47" t="s">
        <v>171</v>
      </c>
    </row>
    <row r="35" spans="1:14" ht="24">
      <c r="A35" s="56">
        <v>22</v>
      </c>
      <c r="B35" s="41" t="s">
        <v>22</v>
      </c>
      <c r="C35" s="19" t="s">
        <v>71</v>
      </c>
      <c r="D35" s="31"/>
      <c r="E35" s="16"/>
      <c r="F35" s="16"/>
      <c r="G35" s="51" t="s">
        <v>20</v>
      </c>
      <c r="H35" s="109">
        <v>30</v>
      </c>
      <c r="I35" s="51">
        <v>4</v>
      </c>
      <c r="J35" s="53">
        <v>0</v>
      </c>
      <c r="K35" s="64">
        <f t="shared" si="0"/>
        <v>0</v>
      </c>
      <c r="L35" s="46" t="s">
        <v>23</v>
      </c>
      <c r="M35" s="51" t="s">
        <v>170</v>
      </c>
      <c r="N35" s="47" t="s">
        <v>171</v>
      </c>
    </row>
    <row r="36" spans="1:14" ht="38.25">
      <c r="A36" s="56">
        <v>23</v>
      </c>
      <c r="B36" s="41" t="s">
        <v>72</v>
      </c>
      <c r="C36" s="19" t="s">
        <v>76</v>
      </c>
      <c r="D36" s="31"/>
      <c r="E36" s="16"/>
      <c r="F36" s="16"/>
      <c r="G36" s="51" t="s">
        <v>73</v>
      </c>
      <c r="H36" s="109">
        <v>1875</v>
      </c>
      <c r="I36" s="51">
        <v>375</v>
      </c>
      <c r="J36" s="53">
        <v>0</v>
      </c>
      <c r="K36" s="64">
        <f t="shared" si="0"/>
        <v>0</v>
      </c>
      <c r="L36" s="46" t="s">
        <v>23</v>
      </c>
      <c r="M36" s="51" t="s">
        <v>170</v>
      </c>
      <c r="N36" s="47" t="s">
        <v>171</v>
      </c>
    </row>
    <row r="37" spans="1:14" ht="48">
      <c r="A37" s="56">
        <v>24</v>
      </c>
      <c r="B37" s="41" t="s">
        <v>74</v>
      </c>
      <c r="C37" s="19" t="s">
        <v>75</v>
      </c>
      <c r="D37" s="31"/>
      <c r="E37" s="16"/>
      <c r="F37" s="16"/>
      <c r="G37" s="51" t="s">
        <v>73</v>
      </c>
      <c r="H37" s="109">
        <v>500</v>
      </c>
      <c r="I37" s="51">
        <v>125</v>
      </c>
      <c r="J37" s="53">
        <v>0</v>
      </c>
      <c r="K37" s="64">
        <f t="shared" si="0"/>
        <v>0</v>
      </c>
      <c r="L37" s="46" t="s">
        <v>23</v>
      </c>
      <c r="M37" s="51" t="s">
        <v>170</v>
      </c>
      <c r="N37" s="47" t="s">
        <v>171</v>
      </c>
    </row>
    <row r="38" spans="1:14" ht="50.25" customHeight="1">
      <c r="A38" s="56">
        <v>25</v>
      </c>
      <c r="B38" s="41" t="s">
        <v>77</v>
      </c>
      <c r="C38" s="19" t="s">
        <v>78</v>
      </c>
      <c r="D38" s="31"/>
      <c r="E38" s="16"/>
      <c r="F38" s="16"/>
      <c r="G38" s="51" t="s">
        <v>134</v>
      </c>
      <c r="H38" s="109">
        <v>2000</v>
      </c>
      <c r="I38" s="51">
        <v>500</v>
      </c>
      <c r="J38" s="53">
        <v>0</v>
      </c>
      <c r="K38" s="64">
        <f t="shared" si="0"/>
        <v>0</v>
      </c>
      <c r="L38" s="46" t="s">
        <v>23</v>
      </c>
      <c r="M38" s="51" t="s">
        <v>170</v>
      </c>
      <c r="N38" s="47" t="s">
        <v>171</v>
      </c>
    </row>
    <row r="39" spans="1:14" ht="48">
      <c r="A39" s="56">
        <v>26</v>
      </c>
      <c r="B39" s="38" t="s">
        <v>116</v>
      </c>
      <c r="C39" s="19" t="s">
        <v>146</v>
      </c>
      <c r="D39" s="31"/>
      <c r="E39" s="20"/>
      <c r="F39" s="20"/>
      <c r="G39" s="51" t="s">
        <v>31</v>
      </c>
      <c r="H39" s="71">
        <v>50</v>
      </c>
      <c r="I39" s="51">
        <v>25</v>
      </c>
      <c r="J39" s="53">
        <v>0</v>
      </c>
      <c r="K39" s="64">
        <f t="shared" si="0"/>
        <v>0</v>
      </c>
      <c r="L39" s="46" t="s">
        <v>23</v>
      </c>
      <c r="M39" s="51" t="s">
        <v>170</v>
      </c>
      <c r="N39" s="47" t="s">
        <v>171</v>
      </c>
    </row>
    <row r="40" spans="1:14" ht="60" customHeight="1">
      <c r="A40" s="56">
        <v>27</v>
      </c>
      <c r="B40" s="38" t="s">
        <v>124</v>
      </c>
      <c r="C40" s="19" t="s">
        <v>125</v>
      </c>
      <c r="D40" s="31"/>
      <c r="E40" s="16" t="s">
        <v>130</v>
      </c>
      <c r="F40" s="36"/>
      <c r="G40" s="51" t="s">
        <v>31</v>
      </c>
      <c r="H40" s="109">
        <v>100</v>
      </c>
      <c r="I40" s="51">
        <v>20</v>
      </c>
      <c r="J40" s="53">
        <v>0</v>
      </c>
      <c r="K40" s="64">
        <f t="shared" si="0"/>
        <v>0</v>
      </c>
      <c r="L40" s="46" t="s">
        <v>23</v>
      </c>
      <c r="M40" s="51" t="s">
        <v>170</v>
      </c>
      <c r="N40" s="47" t="s">
        <v>171</v>
      </c>
    </row>
    <row r="41" spans="1:14" ht="24">
      <c r="A41" s="56">
        <v>28</v>
      </c>
      <c r="B41" s="38" t="s">
        <v>126</v>
      </c>
      <c r="C41" s="19" t="s">
        <v>127</v>
      </c>
      <c r="D41" s="31"/>
      <c r="E41" s="16"/>
      <c r="F41" s="16"/>
      <c r="G41" s="51" t="s">
        <v>104</v>
      </c>
      <c r="H41" s="109">
        <v>300</v>
      </c>
      <c r="I41" s="51">
        <v>100</v>
      </c>
      <c r="J41" s="53">
        <v>0</v>
      </c>
      <c r="K41" s="64">
        <f t="shared" si="0"/>
        <v>0</v>
      </c>
      <c r="L41" s="46" t="s">
        <v>23</v>
      </c>
      <c r="M41" s="51" t="s">
        <v>170</v>
      </c>
      <c r="N41" s="47" t="s">
        <v>171</v>
      </c>
    </row>
    <row r="42" spans="1:14" ht="24.75" customHeight="1">
      <c r="A42" s="56">
        <v>29</v>
      </c>
      <c r="B42" s="38" t="s">
        <v>174</v>
      </c>
      <c r="C42" s="19" t="s">
        <v>128</v>
      </c>
      <c r="D42" s="31"/>
      <c r="E42" s="16" t="s">
        <v>129</v>
      </c>
      <c r="F42" s="36"/>
      <c r="G42" s="51" t="s">
        <v>104</v>
      </c>
      <c r="H42" s="109">
        <v>5</v>
      </c>
      <c r="I42" s="51">
        <v>1</v>
      </c>
      <c r="J42" s="53">
        <v>0</v>
      </c>
      <c r="K42" s="64">
        <f t="shared" si="0"/>
        <v>0</v>
      </c>
      <c r="L42" s="46" t="s">
        <v>23</v>
      </c>
      <c r="M42" s="51" t="s">
        <v>170</v>
      </c>
      <c r="N42" s="47" t="s">
        <v>171</v>
      </c>
    </row>
    <row r="43" spans="1:14" ht="24">
      <c r="A43" s="56">
        <v>30</v>
      </c>
      <c r="B43" s="38" t="s">
        <v>131</v>
      </c>
      <c r="C43" s="19" t="s">
        <v>132</v>
      </c>
      <c r="D43" s="31"/>
      <c r="E43" s="16"/>
      <c r="F43" s="16"/>
      <c r="G43" s="51" t="s">
        <v>31</v>
      </c>
      <c r="H43" s="109">
        <v>100</v>
      </c>
      <c r="I43" s="51">
        <v>50</v>
      </c>
      <c r="J43" s="53">
        <v>0</v>
      </c>
      <c r="K43" s="64">
        <f t="shared" si="0"/>
        <v>0</v>
      </c>
      <c r="L43" s="46" t="s">
        <v>23</v>
      </c>
      <c r="M43" s="51" t="s">
        <v>170</v>
      </c>
      <c r="N43" s="47" t="s">
        <v>171</v>
      </c>
    </row>
    <row r="44" spans="1:14" ht="36">
      <c r="A44" s="56">
        <v>31</v>
      </c>
      <c r="B44" s="39" t="s">
        <v>14</v>
      </c>
      <c r="C44" s="19" t="s">
        <v>98</v>
      </c>
      <c r="D44" s="31"/>
      <c r="E44" s="16"/>
      <c r="F44" s="16"/>
      <c r="G44" s="51" t="s">
        <v>15</v>
      </c>
      <c r="H44" s="109">
        <v>8000</v>
      </c>
      <c r="I44" s="51">
        <v>2000</v>
      </c>
      <c r="J44" s="53">
        <v>0</v>
      </c>
      <c r="K44" s="64">
        <f t="shared" si="0"/>
        <v>0</v>
      </c>
      <c r="L44" s="46" t="s">
        <v>23</v>
      </c>
      <c r="M44" s="51" t="s">
        <v>170</v>
      </c>
      <c r="N44" s="47" t="s">
        <v>171</v>
      </c>
    </row>
    <row r="45" spans="1:14" ht="24">
      <c r="A45" s="56">
        <v>32</v>
      </c>
      <c r="B45" s="39" t="s">
        <v>54</v>
      </c>
      <c r="C45" s="19" t="s">
        <v>48</v>
      </c>
      <c r="D45" s="31"/>
      <c r="E45" s="16"/>
      <c r="F45" s="16"/>
      <c r="G45" s="51" t="s">
        <v>15</v>
      </c>
      <c r="H45" s="109">
        <v>3000</v>
      </c>
      <c r="I45" s="51">
        <v>1000</v>
      </c>
      <c r="J45" s="53">
        <v>0</v>
      </c>
      <c r="K45" s="64">
        <f t="shared" si="0"/>
        <v>0</v>
      </c>
      <c r="L45" s="46" t="s">
        <v>23</v>
      </c>
      <c r="M45" s="51" t="s">
        <v>170</v>
      </c>
      <c r="N45" s="47" t="s">
        <v>171</v>
      </c>
    </row>
    <row r="46" spans="1:14" ht="34.5" customHeight="1">
      <c r="A46" s="56">
        <v>33</v>
      </c>
      <c r="B46" s="40" t="s">
        <v>79</v>
      </c>
      <c r="C46" s="28" t="s">
        <v>113</v>
      </c>
      <c r="D46" s="34"/>
      <c r="E46" s="17"/>
      <c r="F46" s="17"/>
      <c r="G46" s="49" t="s">
        <v>121</v>
      </c>
      <c r="H46" s="109">
        <v>500</v>
      </c>
      <c r="I46" s="51">
        <v>100</v>
      </c>
      <c r="J46" s="53">
        <v>0</v>
      </c>
      <c r="K46" s="64">
        <f t="shared" si="0"/>
        <v>0</v>
      </c>
      <c r="L46" s="46" t="s">
        <v>23</v>
      </c>
      <c r="M46" s="51" t="s">
        <v>170</v>
      </c>
      <c r="N46" s="47" t="s">
        <v>171</v>
      </c>
    </row>
    <row r="47" spans="1:14" ht="24">
      <c r="A47" s="56">
        <v>34</v>
      </c>
      <c r="B47" s="41" t="s">
        <v>150</v>
      </c>
      <c r="C47" s="119" t="s">
        <v>148</v>
      </c>
      <c r="D47" s="35"/>
      <c r="E47" s="16" t="s">
        <v>83</v>
      </c>
      <c r="F47" s="36"/>
      <c r="G47" s="51" t="s">
        <v>147</v>
      </c>
      <c r="H47" s="109">
        <v>30000</v>
      </c>
      <c r="I47" s="52">
        <v>10000</v>
      </c>
      <c r="J47" s="53">
        <v>0</v>
      </c>
      <c r="K47" s="64">
        <f t="shared" si="0"/>
        <v>0</v>
      </c>
      <c r="L47" s="46" t="s">
        <v>23</v>
      </c>
      <c r="M47" s="51" t="s">
        <v>170</v>
      </c>
      <c r="N47" s="47" t="s">
        <v>171</v>
      </c>
    </row>
    <row r="48" spans="1:14" ht="24">
      <c r="A48" s="57">
        <v>35</v>
      </c>
      <c r="B48" s="41" t="s">
        <v>151</v>
      </c>
      <c r="C48" s="119" t="s">
        <v>149</v>
      </c>
      <c r="D48" s="35"/>
      <c r="E48" s="16" t="s">
        <v>83</v>
      </c>
      <c r="F48" s="36"/>
      <c r="G48" s="51" t="s">
        <v>177</v>
      </c>
      <c r="H48" s="71">
        <v>1000</v>
      </c>
      <c r="I48" s="51">
        <v>200</v>
      </c>
      <c r="J48" s="53">
        <v>0</v>
      </c>
      <c r="K48" s="64">
        <f t="shared" si="0"/>
        <v>0</v>
      </c>
      <c r="L48" s="46" t="s">
        <v>23</v>
      </c>
      <c r="M48" s="51" t="s">
        <v>170</v>
      </c>
      <c r="N48" s="47" t="s">
        <v>171</v>
      </c>
    </row>
    <row r="49" spans="1:14" ht="51">
      <c r="A49" s="56">
        <v>36</v>
      </c>
      <c r="B49" s="44" t="s">
        <v>89</v>
      </c>
      <c r="C49" s="19" t="s">
        <v>152</v>
      </c>
      <c r="D49" s="31"/>
      <c r="E49" s="16" t="s">
        <v>63</v>
      </c>
      <c r="F49" s="36"/>
      <c r="G49" s="51" t="s">
        <v>176</v>
      </c>
      <c r="H49" s="109">
        <v>500</v>
      </c>
      <c r="I49" s="51">
        <v>100</v>
      </c>
      <c r="J49" s="53">
        <v>0</v>
      </c>
      <c r="K49" s="64">
        <f t="shared" si="0"/>
        <v>0</v>
      </c>
      <c r="L49" s="46" t="s">
        <v>23</v>
      </c>
      <c r="M49" s="51" t="s">
        <v>170</v>
      </c>
      <c r="N49" s="47" t="s">
        <v>171</v>
      </c>
    </row>
    <row r="50" spans="1:14" ht="48.75" customHeight="1">
      <c r="A50" s="56">
        <v>37</v>
      </c>
      <c r="B50" s="39" t="s">
        <v>80</v>
      </c>
      <c r="C50" s="19" t="s">
        <v>81</v>
      </c>
      <c r="D50" s="31"/>
      <c r="E50" s="16"/>
      <c r="F50" s="16"/>
      <c r="G50" s="51" t="s">
        <v>31</v>
      </c>
      <c r="H50" s="109">
        <v>500</v>
      </c>
      <c r="I50" s="51">
        <v>100</v>
      </c>
      <c r="J50" s="53">
        <v>0</v>
      </c>
      <c r="K50" s="64">
        <f t="shared" si="0"/>
        <v>0</v>
      </c>
      <c r="L50" s="46" t="s">
        <v>23</v>
      </c>
      <c r="M50" s="51" t="s">
        <v>170</v>
      </c>
      <c r="N50" s="47" t="s">
        <v>171</v>
      </c>
    </row>
    <row r="51" spans="1:14" ht="56.25" customHeight="1">
      <c r="A51" s="56">
        <v>38</v>
      </c>
      <c r="B51" s="42" t="s">
        <v>153</v>
      </c>
      <c r="C51" s="19" t="s">
        <v>154</v>
      </c>
      <c r="D51" s="31"/>
      <c r="E51" s="21"/>
      <c r="F51" s="21"/>
      <c r="G51" s="51" t="s">
        <v>31</v>
      </c>
      <c r="H51" s="109">
        <v>500</v>
      </c>
      <c r="I51" s="51">
        <v>100</v>
      </c>
      <c r="J51" s="53">
        <v>0</v>
      </c>
      <c r="K51" s="64">
        <f t="shared" si="0"/>
        <v>0</v>
      </c>
      <c r="L51" s="46" t="s">
        <v>23</v>
      </c>
      <c r="M51" s="51" t="s">
        <v>170</v>
      </c>
      <c r="N51" s="47" t="s">
        <v>171</v>
      </c>
    </row>
    <row r="52" spans="1:14" ht="51">
      <c r="A52" s="56">
        <v>39</v>
      </c>
      <c r="B52" s="39" t="s">
        <v>91</v>
      </c>
      <c r="C52" s="19" t="s">
        <v>122</v>
      </c>
      <c r="D52" s="31"/>
      <c r="E52" s="21"/>
      <c r="F52" s="21"/>
      <c r="G52" s="51" t="s">
        <v>178</v>
      </c>
      <c r="H52" s="109">
        <v>200</v>
      </c>
      <c r="I52" s="51">
        <v>100</v>
      </c>
      <c r="J52" s="53">
        <v>0</v>
      </c>
      <c r="K52" s="64">
        <f t="shared" si="0"/>
        <v>0</v>
      </c>
      <c r="L52" s="46" t="s">
        <v>23</v>
      </c>
      <c r="M52" s="51" t="s">
        <v>170</v>
      </c>
      <c r="N52" s="47" t="s">
        <v>171</v>
      </c>
    </row>
    <row r="53" spans="1:14" ht="51">
      <c r="A53" s="56">
        <v>40</v>
      </c>
      <c r="B53" s="39" t="s">
        <v>93</v>
      </c>
      <c r="C53" s="19" t="s">
        <v>119</v>
      </c>
      <c r="D53" s="31"/>
      <c r="E53" s="21"/>
      <c r="F53" s="21"/>
      <c r="G53" s="51" t="s">
        <v>178</v>
      </c>
      <c r="H53" s="109">
        <v>200</v>
      </c>
      <c r="I53" s="51">
        <v>100</v>
      </c>
      <c r="J53" s="53">
        <v>0</v>
      </c>
      <c r="K53" s="64">
        <f t="shared" si="0"/>
        <v>0</v>
      </c>
      <c r="L53" s="46" t="s">
        <v>23</v>
      </c>
      <c r="M53" s="51" t="s">
        <v>170</v>
      </c>
      <c r="N53" s="47" t="s">
        <v>171</v>
      </c>
    </row>
    <row r="54" spans="1:14" ht="62.25" customHeight="1">
      <c r="A54" s="56">
        <v>41</v>
      </c>
      <c r="B54" s="96" t="s">
        <v>237</v>
      </c>
      <c r="C54" s="15" t="s">
        <v>238</v>
      </c>
      <c r="D54" s="36"/>
      <c r="E54" s="97"/>
      <c r="F54" s="98"/>
      <c r="G54" s="51" t="s">
        <v>17</v>
      </c>
      <c r="H54" s="109">
        <v>900</v>
      </c>
      <c r="I54" s="51">
        <v>150</v>
      </c>
      <c r="J54" s="53">
        <v>0</v>
      </c>
      <c r="K54" s="64">
        <f t="shared" si="0"/>
        <v>0</v>
      </c>
      <c r="L54" s="46" t="s">
        <v>23</v>
      </c>
      <c r="M54" s="51" t="s">
        <v>170</v>
      </c>
      <c r="N54" s="47" t="s">
        <v>171</v>
      </c>
    </row>
    <row r="55" spans="1:14" ht="24">
      <c r="A55" s="56">
        <v>42</v>
      </c>
      <c r="B55" s="96" t="s">
        <v>236</v>
      </c>
      <c r="C55" s="120" t="s">
        <v>248</v>
      </c>
      <c r="D55" s="100"/>
      <c r="E55" s="13"/>
      <c r="F55" s="13"/>
      <c r="G55" s="51" t="s">
        <v>20</v>
      </c>
      <c r="H55" s="109">
        <v>340</v>
      </c>
      <c r="I55" s="51">
        <v>34</v>
      </c>
      <c r="J55" s="53">
        <v>0</v>
      </c>
      <c r="K55" s="64">
        <f t="shared" si="0"/>
        <v>0</v>
      </c>
      <c r="L55" s="46" t="s">
        <v>23</v>
      </c>
      <c r="M55" s="51" t="s">
        <v>170</v>
      </c>
      <c r="N55" s="47" t="s">
        <v>171</v>
      </c>
    </row>
    <row r="56" spans="1:14" ht="24">
      <c r="A56" s="56">
        <v>43</v>
      </c>
      <c r="B56" s="96" t="s">
        <v>239</v>
      </c>
      <c r="C56" s="108" t="s">
        <v>249</v>
      </c>
      <c r="D56" s="36"/>
      <c r="E56" s="97"/>
      <c r="F56" s="98"/>
      <c r="G56" s="51" t="s">
        <v>104</v>
      </c>
      <c r="H56" s="109">
        <v>650</v>
      </c>
      <c r="I56" s="51">
        <v>65</v>
      </c>
      <c r="J56" s="53">
        <v>0</v>
      </c>
      <c r="K56" s="64">
        <f t="shared" si="0"/>
        <v>0</v>
      </c>
      <c r="L56" s="46" t="s">
        <v>23</v>
      </c>
      <c r="M56" s="51" t="s">
        <v>170</v>
      </c>
      <c r="N56" s="47" t="s">
        <v>171</v>
      </c>
    </row>
    <row r="57" spans="1:14" ht="24">
      <c r="A57" s="56">
        <v>44</v>
      </c>
      <c r="B57" s="96" t="s">
        <v>240</v>
      </c>
      <c r="C57" s="108" t="s">
        <v>250</v>
      </c>
      <c r="D57" s="36"/>
      <c r="E57" s="97"/>
      <c r="F57" s="98"/>
      <c r="G57" s="51" t="s">
        <v>104</v>
      </c>
      <c r="H57" s="109">
        <v>600</v>
      </c>
      <c r="I57" s="51">
        <v>60</v>
      </c>
      <c r="J57" s="53">
        <v>0</v>
      </c>
      <c r="K57" s="64">
        <f t="shared" si="0"/>
        <v>0</v>
      </c>
      <c r="L57" s="46" t="s">
        <v>23</v>
      </c>
      <c r="M57" s="51" t="s">
        <v>170</v>
      </c>
      <c r="N57" s="47" t="s">
        <v>171</v>
      </c>
    </row>
    <row r="58" spans="1:14" ht="24.75" customHeight="1">
      <c r="A58" s="56">
        <v>45</v>
      </c>
      <c r="B58" s="96" t="s">
        <v>241</v>
      </c>
      <c r="C58" s="15" t="s">
        <v>251</v>
      </c>
      <c r="D58" s="36"/>
      <c r="E58" s="97"/>
      <c r="F58" s="98"/>
      <c r="G58" s="51" t="s">
        <v>104</v>
      </c>
      <c r="H58" s="109">
        <v>340</v>
      </c>
      <c r="I58" s="51">
        <v>34</v>
      </c>
      <c r="J58" s="53">
        <v>0</v>
      </c>
      <c r="K58" s="64">
        <f t="shared" si="0"/>
        <v>0</v>
      </c>
      <c r="L58" s="46" t="s">
        <v>23</v>
      </c>
      <c r="M58" s="51" t="s">
        <v>170</v>
      </c>
      <c r="N58" s="47" t="s">
        <v>171</v>
      </c>
    </row>
    <row r="59" spans="1:14" ht="24">
      <c r="A59" s="56">
        <v>46</v>
      </c>
      <c r="B59" s="101" t="s">
        <v>242</v>
      </c>
      <c r="C59" s="102" t="s">
        <v>252</v>
      </c>
      <c r="D59" s="105"/>
      <c r="E59" s="103"/>
      <c r="F59" s="104"/>
      <c r="G59" s="106" t="s">
        <v>30</v>
      </c>
      <c r="H59" s="110">
        <v>1000</v>
      </c>
      <c r="I59" s="106">
        <v>100</v>
      </c>
      <c r="J59" s="53">
        <v>0</v>
      </c>
      <c r="K59" s="64">
        <f t="shared" si="0"/>
        <v>0</v>
      </c>
      <c r="L59" s="46" t="s">
        <v>23</v>
      </c>
      <c r="M59" s="51" t="s">
        <v>170</v>
      </c>
      <c r="N59" s="47" t="s">
        <v>171</v>
      </c>
    </row>
    <row r="60" spans="1:14" ht="24">
      <c r="A60" s="56">
        <v>47</v>
      </c>
      <c r="B60" s="96" t="s">
        <v>243</v>
      </c>
      <c r="C60" s="15" t="s">
        <v>253</v>
      </c>
      <c r="D60" s="36"/>
      <c r="E60" s="97"/>
      <c r="F60" s="98"/>
      <c r="G60" s="51" t="s">
        <v>20</v>
      </c>
      <c r="H60" s="109">
        <v>3</v>
      </c>
      <c r="I60" s="51">
        <v>1</v>
      </c>
      <c r="J60" s="53">
        <v>0</v>
      </c>
      <c r="K60" s="64">
        <f t="shared" si="0"/>
        <v>0</v>
      </c>
      <c r="L60" s="46" t="s">
        <v>23</v>
      </c>
      <c r="M60" s="51" t="s">
        <v>170</v>
      </c>
      <c r="N60" s="47" t="s">
        <v>171</v>
      </c>
    </row>
    <row r="61" spans="1:14" ht="15.75">
      <c r="A61" s="56"/>
      <c r="B61" s="121" t="s">
        <v>260</v>
      </c>
      <c r="C61" s="15"/>
      <c r="D61" s="16"/>
      <c r="E61" s="97"/>
      <c r="F61" s="98"/>
      <c r="G61" s="51"/>
      <c r="H61" s="109"/>
      <c r="I61" s="51"/>
      <c r="J61" s="141">
        <f>SUM(J14:J60)</f>
        <v>0</v>
      </c>
      <c r="K61" s="142">
        <f>SUM(K14:K60)</f>
        <v>0</v>
      </c>
      <c r="L61" s="46"/>
      <c r="M61" s="51"/>
      <c r="N61" s="47"/>
    </row>
    <row r="62" spans="1:14" ht="15.75">
      <c r="A62" s="58"/>
      <c r="B62" s="121" t="s">
        <v>259</v>
      </c>
      <c r="C62" s="95"/>
      <c r="D62" s="96"/>
      <c r="E62" s="97"/>
      <c r="F62" s="98"/>
      <c r="G62" s="97"/>
      <c r="H62" s="59"/>
      <c r="I62" s="99"/>
      <c r="J62" s="99"/>
      <c r="K62" s="124">
        <v>1600000</v>
      </c>
      <c r="L62" s="46"/>
      <c r="M62" s="51"/>
      <c r="N62" s="47"/>
    </row>
    <row r="63" spans="1:14" ht="15.75">
      <c r="A63" s="58"/>
      <c r="B63" s="121"/>
      <c r="C63" s="95"/>
      <c r="D63" s="96"/>
      <c r="E63" s="97"/>
      <c r="F63" s="98"/>
      <c r="G63" s="97"/>
      <c r="H63" s="59"/>
      <c r="I63" s="99"/>
      <c r="J63" s="99"/>
      <c r="K63" s="124"/>
      <c r="L63" s="46"/>
      <c r="M63" s="51"/>
      <c r="N63" s="47"/>
    </row>
    <row r="64" spans="1:14" ht="38.25">
      <c r="A64" s="93" t="s">
        <v>164</v>
      </c>
      <c r="B64" s="89" t="s">
        <v>162</v>
      </c>
      <c r="C64" s="29"/>
      <c r="D64" s="30" t="s">
        <v>169</v>
      </c>
      <c r="E64" s="21"/>
      <c r="F64" s="21"/>
      <c r="G64" s="45"/>
      <c r="H64" s="111"/>
      <c r="I64" s="45"/>
      <c r="J64" s="45"/>
      <c r="K64" s="45"/>
      <c r="L64" s="41"/>
      <c r="M64" s="51"/>
      <c r="N64" s="47"/>
    </row>
    <row r="65" spans="1:14" ht="51" customHeight="1">
      <c r="A65" s="56">
        <v>1</v>
      </c>
      <c r="B65" s="14" t="s">
        <v>64</v>
      </c>
      <c r="C65" s="19" t="s">
        <v>139</v>
      </c>
      <c r="D65" s="31"/>
      <c r="E65" s="15" t="s">
        <v>88</v>
      </c>
      <c r="F65" s="37"/>
      <c r="G65" s="51" t="s">
        <v>31</v>
      </c>
      <c r="H65" s="109">
        <v>24</v>
      </c>
      <c r="I65" s="51">
        <v>24</v>
      </c>
      <c r="J65" s="53">
        <v>0</v>
      </c>
      <c r="K65" s="64">
        <f>(H65/I65)*J65</f>
        <v>0</v>
      </c>
      <c r="L65" s="46" t="s">
        <v>23</v>
      </c>
      <c r="M65" s="51" t="s">
        <v>170</v>
      </c>
      <c r="N65" s="47" t="s">
        <v>171</v>
      </c>
    </row>
    <row r="66" spans="1:14" ht="60">
      <c r="A66" s="56">
        <v>2</v>
      </c>
      <c r="B66" s="107" t="s">
        <v>44</v>
      </c>
      <c r="C66" s="19" t="s">
        <v>118</v>
      </c>
      <c r="D66" s="31"/>
      <c r="E66" s="15"/>
      <c r="F66" s="15"/>
      <c r="G66" s="51" t="s">
        <v>31</v>
      </c>
      <c r="H66" s="109">
        <v>5000</v>
      </c>
      <c r="I66" s="51">
        <v>1250</v>
      </c>
      <c r="J66" s="53">
        <v>0</v>
      </c>
      <c r="K66" s="64">
        <f>(H66/I66)*J66</f>
        <v>0</v>
      </c>
      <c r="L66" s="46" t="s">
        <v>23</v>
      </c>
      <c r="M66" s="51" t="s">
        <v>170</v>
      </c>
      <c r="N66" s="47" t="s">
        <v>171</v>
      </c>
    </row>
    <row r="67" spans="1:14" ht="36">
      <c r="A67" s="56">
        <v>3</v>
      </c>
      <c r="B67" s="107" t="s">
        <v>94</v>
      </c>
      <c r="C67" s="19" t="s">
        <v>123</v>
      </c>
      <c r="D67" s="31"/>
      <c r="E67" s="16"/>
      <c r="F67" s="16"/>
      <c r="G67" s="51" t="s">
        <v>15</v>
      </c>
      <c r="H67" s="109">
        <v>1200</v>
      </c>
      <c r="I67" s="51">
        <v>200</v>
      </c>
      <c r="J67" s="53">
        <v>0</v>
      </c>
      <c r="K67" s="64">
        <f>(H67/I67)*J67</f>
        <v>0</v>
      </c>
      <c r="L67" s="46" t="s">
        <v>23</v>
      </c>
      <c r="M67" s="51" t="s">
        <v>170</v>
      </c>
      <c r="N67" s="47" t="s">
        <v>171</v>
      </c>
    </row>
    <row r="68" spans="1:14" ht="48">
      <c r="A68" s="56">
        <v>4</v>
      </c>
      <c r="B68" s="14" t="s">
        <v>43</v>
      </c>
      <c r="C68" s="19" t="s">
        <v>117</v>
      </c>
      <c r="D68" s="31"/>
      <c r="E68" s="15"/>
      <c r="F68" s="15"/>
      <c r="G68" s="51" t="s">
        <v>31</v>
      </c>
      <c r="H68" s="109">
        <v>10000</v>
      </c>
      <c r="I68" s="51">
        <v>500</v>
      </c>
      <c r="J68" s="53">
        <v>0</v>
      </c>
      <c r="K68" s="64">
        <f>(H68/I68)*J68</f>
        <v>0</v>
      </c>
      <c r="L68" s="46" t="s">
        <v>23</v>
      </c>
      <c r="M68" s="51" t="s">
        <v>170</v>
      </c>
      <c r="N68" s="47" t="s">
        <v>171</v>
      </c>
    </row>
    <row r="69" spans="1:14" ht="60">
      <c r="A69" s="56">
        <v>5</v>
      </c>
      <c r="B69" s="14" t="s">
        <v>183</v>
      </c>
      <c r="C69" s="19" t="s">
        <v>82</v>
      </c>
      <c r="D69" s="31"/>
      <c r="E69" s="16"/>
      <c r="F69" s="16"/>
      <c r="G69" s="51" t="s">
        <v>31</v>
      </c>
      <c r="H69" s="109">
        <v>150</v>
      </c>
      <c r="I69" s="51">
        <v>20</v>
      </c>
      <c r="J69" s="53">
        <v>0</v>
      </c>
      <c r="K69" s="64">
        <f>(H69/I69)*J69</f>
        <v>0</v>
      </c>
      <c r="L69" s="46" t="s">
        <v>23</v>
      </c>
      <c r="M69" s="51" t="s">
        <v>170</v>
      </c>
      <c r="N69" s="47" t="s">
        <v>171</v>
      </c>
    </row>
    <row r="70" spans="1:14" ht="15.75">
      <c r="A70" s="56"/>
      <c r="B70" s="121" t="s">
        <v>260</v>
      </c>
      <c r="C70" s="19"/>
      <c r="D70" s="19"/>
      <c r="E70" s="16"/>
      <c r="F70" s="16"/>
      <c r="G70" s="51"/>
      <c r="H70" s="109"/>
      <c r="I70" s="51"/>
      <c r="J70" s="141">
        <f>SUM(J65:J69)</f>
        <v>0</v>
      </c>
      <c r="K70" s="142">
        <f>SUM(K65:K69)</f>
        <v>0</v>
      </c>
      <c r="L70" s="46"/>
      <c r="M70" s="51"/>
      <c r="N70" s="47"/>
    </row>
    <row r="71" spans="1:14" ht="15.75">
      <c r="A71" s="56"/>
      <c r="B71" s="121" t="s">
        <v>259</v>
      </c>
      <c r="C71" s="19"/>
      <c r="D71" s="19"/>
      <c r="E71" s="16"/>
      <c r="F71" s="16"/>
      <c r="G71" s="51"/>
      <c r="H71" s="109"/>
      <c r="I71" s="51"/>
      <c r="J71" s="51"/>
      <c r="K71" s="123">
        <v>600000</v>
      </c>
      <c r="L71" s="46"/>
      <c r="M71" s="51"/>
      <c r="N71" s="47"/>
    </row>
    <row r="72" spans="1:14" ht="15.75">
      <c r="A72" s="56"/>
      <c r="B72" s="121"/>
      <c r="C72" s="19"/>
      <c r="D72" s="19"/>
      <c r="E72" s="16"/>
      <c r="F72" s="16"/>
      <c r="G72" s="51"/>
      <c r="H72" s="109"/>
      <c r="I72" s="51"/>
      <c r="J72" s="51"/>
      <c r="K72" s="123"/>
      <c r="L72" s="46"/>
      <c r="M72" s="51"/>
      <c r="N72" s="47"/>
    </row>
    <row r="73" spans="1:14" ht="12.75">
      <c r="A73" s="93" t="s">
        <v>165</v>
      </c>
      <c r="B73" s="89" t="s">
        <v>244</v>
      </c>
      <c r="C73" s="19"/>
      <c r="D73" s="30" t="s">
        <v>169</v>
      </c>
      <c r="E73" s="16"/>
      <c r="F73" s="16"/>
      <c r="G73" s="51"/>
      <c r="H73" s="109"/>
      <c r="I73" s="51"/>
      <c r="J73" s="51"/>
      <c r="K73" s="64"/>
      <c r="L73" s="46"/>
      <c r="M73" s="51"/>
      <c r="N73" s="47"/>
    </row>
    <row r="74" spans="1:14" ht="12.75">
      <c r="A74" s="56">
        <v>1</v>
      </c>
      <c r="B74" s="14" t="s">
        <v>18</v>
      </c>
      <c r="C74" s="19" t="s">
        <v>32</v>
      </c>
      <c r="D74" s="31"/>
      <c r="E74" s="15" t="s">
        <v>66</v>
      </c>
      <c r="F74" s="37"/>
      <c r="G74" s="51" t="s">
        <v>33</v>
      </c>
      <c r="H74" s="109">
        <v>12</v>
      </c>
      <c r="I74" s="51">
        <v>1</v>
      </c>
      <c r="J74" s="53">
        <v>0</v>
      </c>
      <c r="K74" s="64">
        <f>(H74/I74)*J74</f>
        <v>0</v>
      </c>
      <c r="L74" s="46" t="s">
        <v>23</v>
      </c>
      <c r="M74" s="51" t="s">
        <v>170</v>
      </c>
      <c r="N74" s="47" t="s">
        <v>171</v>
      </c>
    </row>
    <row r="75" spans="1:14" ht="15.75">
      <c r="A75" s="56"/>
      <c r="B75" s="121" t="s">
        <v>260</v>
      </c>
      <c r="C75" s="19"/>
      <c r="D75" s="19"/>
      <c r="E75" s="15"/>
      <c r="F75" s="15"/>
      <c r="G75" s="51"/>
      <c r="H75" s="109"/>
      <c r="I75" s="51"/>
      <c r="J75" s="143">
        <f>SUM(J74)</f>
        <v>0</v>
      </c>
      <c r="K75" s="142">
        <f>SUM(K74:K74)</f>
        <v>0</v>
      </c>
      <c r="L75" s="46"/>
      <c r="M75" s="51"/>
      <c r="N75" s="47"/>
    </row>
    <row r="76" spans="1:14" ht="15.75">
      <c r="A76" s="58"/>
      <c r="B76" s="121" t="s">
        <v>259</v>
      </c>
      <c r="C76" s="29"/>
      <c r="D76" s="29"/>
      <c r="E76" s="21"/>
      <c r="F76" s="21"/>
      <c r="G76" s="45"/>
      <c r="H76" s="111"/>
      <c r="I76" s="45"/>
      <c r="J76" s="45"/>
      <c r="K76" s="124">
        <v>310000</v>
      </c>
      <c r="L76" s="41"/>
      <c r="M76" s="51"/>
      <c r="N76" s="47"/>
    </row>
    <row r="77" spans="1:14" ht="15.75">
      <c r="A77" s="58"/>
      <c r="B77" s="121"/>
      <c r="C77" s="29"/>
      <c r="D77" s="29"/>
      <c r="E77" s="21"/>
      <c r="F77" s="21"/>
      <c r="G77" s="45"/>
      <c r="H77" s="111"/>
      <c r="I77" s="45"/>
      <c r="J77" s="45"/>
      <c r="K77" s="124"/>
      <c r="L77" s="41"/>
      <c r="M77" s="51"/>
      <c r="N77" s="47"/>
    </row>
    <row r="78" spans="1:14" ht="12.75">
      <c r="A78" s="88" t="s">
        <v>166</v>
      </c>
      <c r="B78" s="90" t="s">
        <v>181</v>
      </c>
      <c r="C78" s="29"/>
      <c r="D78" s="30" t="s">
        <v>169</v>
      </c>
      <c r="E78" s="21"/>
      <c r="F78" s="21"/>
      <c r="G78" s="45"/>
      <c r="H78" s="111"/>
      <c r="I78" s="45"/>
      <c r="J78" s="45"/>
      <c r="K78" s="45"/>
      <c r="L78" s="41"/>
      <c r="M78" s="51"/>
      <c r="N78" s="47"/>
    </row>
    <row r="79" spans="1:14" ht="12.75">
      <c r="A79" s="56">
        <v>1</v>
      </c>
      <c r="B79" s="39" t="s">
        <v>11</v>
      </c>
      <c r="C79" s="19" t="s">
        <v>39</v>
      </c>
      <c r="D79" s="31"/>
      <c r="E79" s="15" t="s">
        <v>56</v>
      </c>
      <c r="F79" s="37"/>
      <c r="G79" s="51" t="s">
        <v>33</v>
      </c>
      <c r="H79" s="109">
        <v>10</v>
      </c>
      <c r="I79" s="51">
        <v>1</v>
      </c>
      <c r="J79" s="53">
        <v>0</v>
      </c>
      <c r="K79" s="64">
        <f>(H79/I79)*J79</f>
        <v>0</v>
      </c>
      <c r="L79" s="46" t="s">
        <v>23</v>
      </c>
      <c r="M79" s="51" t="s">
        <v>170</v>
      </c>
      <c r="N79" s="47" t="s">
        <v>171</v>
      </c>
    </row>
    <row r="80" spans="1:14" ht="12.75">
      <c r="A80" s="56">
        <v>2</v>
      </c>
      <c r="B80" s="39" t="s">
        <v>12</v>
      </c>
      <c r="C80" s="19" t="s">
        <v>39</v>
      </c>
      <c r="D80" s="31"/>
      <c r="E80" s="15" t="s">
        <v>56</v>
      </c>
      <c r="F80" s="37"/>
      <c r="G80" s="51" t="s">
        <v>33</v>
      </c>
      <c r="H80" s="109">
        <v>10</v>
      </c>
      <c r="I80" s="51">
        <v>1</v>
      </c>
      <c r="J80" s="53">
        <v>0</v>
      </c>
      <c r="K80" s="64">
        <f>(H80/I80)*J80</f>
        <v>0</v>
      </c>
      <c r="L80" s="46" t="s">
        <v>23</v>
      </c>
      <c r="M80" s="51" t="s">
        <v>170</v>
      </c>
      <c r="N80" s="47" t="s">
        <v>171</v>
      </c>
    </row>
    <row r="81" spans="1:14" ht="12.75">
      <c r="A81" s="56">
        <v>3</v>
      </c>
      <c r="B81" s="39" t="s">
        <v>13</v>
      </c>
      <c r="C81" s="19" t="s">
        <v>39</v>
      </c>
      <c r="D81" s="31"/>
      <c r="E81" s="15" t="s">
        <v>56</v>
      </c>
      <c r="F81" s="37"/>
      <c r="G81" s="51" t="s">
        <v>33</v>
      </c>
      <c r="H81" s="109">
        <v>10</v>
      </c>
      <c r="I81" s="51">
        <v>1</v>
      </c>
      <c r="J81" s="53">
        <v>0</v>
      </c>
      <c r="K81" s="64">
        <f>(H81/I81)*J81</f>
        <v>0</v>
      </c>
      <c r="L81" s="46" t="s">
        <v>23</v>
      </c>
      <c r="M81" s="51" t="s">
        <v>170</v>
      </c>
      <c r="N81" s="47" t="s">
        <v>171</v>
      </c>
    </row>
    <row r="82" spans="1:14" ht="15.75">
      <c r="A82" s="56"/>
      <c r="B82" s="121" t="s">
        <v>260</v>
      </c>
      <c r="C82" s="19"/>
      <c r="D82" s="19"/>
      <c r="E82" s="15"/>
      <c r="F82" s="15"/>
      <c r="G82" s="51"/>
      <c r="H82" s="109"/>
      <c r="I82" s="51"/>
      <c r="J82" s="143">
        <f>SUM(J79:J81)</f>
        <v>0</v>
      </c>
      <c r="K82" s="142">
        <f>SUM(K79:K81)</f>
        <v>0</v>
      </c>
      <c r="L82" s="46"/>
      <c r="M82" s="51"/>
      <c r="N82" s="47"/>
    </row>
    <row r="83" spans="1:14" ht="15.75">
      <c r="A83" s="58"/>
      <c r="B83" s="121" t="s">
        <v>259</v>
      </c>
      <c r="C83" s="29"/>
      <c r="D83" s="29"/>
      <c r="E83" s="21"/>
      <c r="F83" s="21"/>
      <c r="G83" s="45"/>
      <c r="H83" s="111"/>
      <c r="I83" s="45"/>
      <c r="K83" s="124">
        <v>120000</v>
      </c>
      <c r="L83" s="41"/>
      <c r="M83" s="51"/>
      <c r="N83" s="47"/>
    </row>
    <row r="84" spans="1:14" ht="15.75">
      <c r="A84" s="58"/>
      <c r="B84" s="121"/>
      <c r="C84" s="29"/>
      <c r="D84" s="29"/>
      <c r="E84" s="21"/>
      <c r="F84" s="21"/>
      <c r="G84" s="45"/>
      <c r="H84" s="111"/>
      <c r="I84" s="45"/>
      <c r="J84" s="45"/>
      <c r="K84" s="124"/>
      <c r="L84" s="41"/>
      <c r="M84" s="51"/>
      <c r="N84" s="47"/>
    </row>
    <row r="85" spans="1:14" ht="25.5">
      <c r="A85" s="93" t="s">
        <v>231</v>
      </c>
      <c r="B85" s="89" t="s">
        <v>168</v>
      </c>
      <c r="C85" s="29"/>
      <c r="D85" s="30" t="s">
        <v>169</v>
      </c>
      <c r="E85" s="21"/>
      <c r="F85" s="21"/>
      <c r="G85" s="45"/>
      <c r="H85" s="111"/>
      <c r="I85" s="45"/>
      <c r="J85" s="45"/>
      <c r="K85" s="45"/>
      <c r="L85" s="41"/>
      <c r="M85" s="51"/>
      <c r="N85" s="47"/>
    </row>
    <row r="86" spans="1:14" ht="88.5" customHeight="1">
      <c r="A86" s="56">
        <v>1</v>
      </c>
      <c r="B86" s="14" t="s">
        <v>41</v>
      </c>
      <c r="C86" s="19" t="s">
        <v>90</v>
      </c>
      <c r="D86" s="31"/>
      <c r="E86" s="15"/>
      <c r="F86" s="15"/>
      <c r="G86" s="51" t="s">
        <v>17</v>
      </c>
      <c r="H86" s="109">
        <v>500</v>
      </c>
      <c r="I86" s="51">
        <v>100</v>
      </c>
      <c r="J86" s="53">
        <v>0</v>
      </c>
      <c r="K86" s="64">
        <f>(H86/I86)*J86</f>
        <v>0</v>
      </c>
      <c r="L86" s="46" t="s">
        <v>23</v>
      </c>
      <c r="M86" s="51" t="s">
        <v>170</v>
      </c>
      <c r="N86" s="47" t="s">
        <v>171</v>
      </c>
    </row>
    <row r="87" spans="1:14" ht="69.75" customHeight="1">
      <c r="A87" s="56">
        <v>2</v>
      </c>
      <c r="B87" s="14" t="s">
        <v>34</v>
      </c>
      <c r="C87" s="19" t="s">
        <v>105</v>
      </c>
      <c r="D87" s="31"/>
      <c r="E87" s="16"/>
      <c r="F87" s="16"/>
      <c r="G87" s="51" t="s">
        <v>17</v>
      </c>
      <c r="H87" s="109">
        <v>150</v>
      </c>
      <c r="I87" s="51">
        <v>25</v>
      </c>
      <c r="J87" s="53">
        <v>0</v>
      </c>
      <c r="K87" s="64">
        <f>(H87/I87)*J87</f>
        <v>0</v>
      </c>
      <c r="L87" s="46" t="s">
        <v>23</v>
      </c>
      <c r="M87" s="51" t="s">
        <v>170</v>
      </c>
      <c r="N87" s="47" t="s">
        <v>171</v>
      </c>
    </row>
    <row r="88" spans="1:14" ht="51.75" customHeight="1">
      <c r="A88" s="56">
        <v>3</v>
      </c>
      <c r="B88" s="18" t="s">
        <v>87</v>
      </c>
      <c r="C88" s="19" t="s">
        <v>97</v>
      </c>
      <c r="D88" s="31"/>
      <c r="E88" s="16" t="s">
        <v>66</v>
      </c>
      <c r="F88" s="36"/>
      <c r="G88" s="51" t="s">
        <v>31</v>
      </c>
      <c r="H88" s="109">
        <v>600</v>
      </c>
      <c r="I88" s="51">
        <v>200</v>
      </c>
      <c r="J88" s="53">
        <v>0</v>
      </c>
      <c r="K88" s="64">
        <f>(H88/I88)*J88</f>
        <v>0</v>
      </c>
      <c r="L88" s="46" t="s">
        <v>23</v>
      </c>
      <c r="M88" s="51" t="s">
        <v>170</v>
      </c>
      <c r="N88" s="47" t="s">
        <v>171</v>
      </c>
    </row>
    <row r="89" spans="1:14" ht="48">
      <c r="A89" s="56">
        <v>4</v>
      </c>
      <c r="B89" s="14" t="s">
        <v>84</v>
      </c>
      <c r="C89" s="19" t="s">
        <v>86</v>
      </c>
      <c r="D89" s="31"/>
      <c r="E89" s="16" t="s">
        <v>83</v>
      </c>
      <c r="F89" s="36"/>
      <c r="G89" s="46" t="s">
        <v>85</v>
      </c>
      <c r="H89" s="112">
        <v>100</v>
      </c>
      <c r="I89" s="46">
        <v>50</v>
      </c>
      <c r="J89" s="53">
        <v>0</v>
      </c>
      <c r="K89" s="64">
        <f>(H89/I89)*J89</f>
        <v>0</v>
      </c>
      <c r="L89" s="46" t="s">
        <v>23</v>
      </c>
      <c r="M89" s="51" t="s">
        <v>170</v>
      </c>
      <c r="N89" s="47" t="s">
        <v>171</v>
      </c>
    </row>
    <row r="90" spans="1:14" ht="15.75">
      <c r="A90" s="56"/>
      <c r="B90" s="121" t="s">
        <v>260</v>
      </c>
      <c r="C90" s="19"/>
      <c r="D90" s="19"/>
      <c r="E90" s="16"/>
      <c r="F90" s="16"/>
      <c r="G90" s="46"/>
      <c r="H90" s="112"/>
      <c r="I90" s="46"/>
      <c r="J90" s="144">
        <f>SUM(J86:J89)</f>
        <v>0</v>
      </c>
      <c r="K90" s="142">
        <f>SUM(K86:K89)</f>
        <v>0</v>
      </c>
      <c r="L90" s="46"/>
      <c r="M90" s="51"/>
      <c r="N90" s="47"/>
    </row>
    <row r="91" spans="1:14" ht="15.75">
      <c r="A91" s="58"/>
      <c r="B91" s="121" t="s">
        <v>259</v>
      </c>
      <c r="C91" s="29"/>
      <c r="D91" s="29"/>
      <c r="E91" s="21"/>
      <c r="F91" s="21"/>
      <c r="G91" s="45"/>
      <c r="H91" s="111"/>
      <c r="I91" s="45"/>
      <c r="J91" s="45"/>
      <c r="K91" s="124">
        <v>200000</v>
      </c>
      <c r="L91" s="41"/>
      <c r="M91" s="45"/>
      <c r="N91" s="45"/>
    </row>
    <row r="92" spans="1:14" ht="15.75">
      <c r="A92" s="129"/>
      <c r="B92" s="121"/>
      <c r="C92" s="29"/>
      <c r="D92" s="29"/>
      <c r="E92" s="21"/>
      <c r="F92" s="21"/>
      <c r="G92" s="45"/>
      <c r="H92" s="111"/>
      <c r="I92" s="45"/>
      <c r="J92" s="45"/>
      <c r="K92" s="124"/>
      <c r="L92" s="41"/>
      <c r="M92" s="45"/>
      <c r="N92" s="45"/>
    </row>
    <row r="93" spans="1:14" ht="12.75">
      <c r="A93" s="91" t="s">
        <v>232</v>
      </c>
      <c r="B93" s="90" t="s">
        <v>247</v>
      </c>
      <c r="C93" s="59"/>
      <c r="D93" s="30" t="s">
        <v>169</v>
      </c>
      <c r="E93" s="59"/>
      <c r="F93" s="59"/>
      <c r="G93" s="4"/>
      <c r="H93" s="113"/>
      <c r="I93" s="60"/>
      <c r="J93" s="60"/>
      <c r="K93" s="61"/>
      <c r="L93" s="9"/>
      <c r="M93" s="4"/>
      <c r="N93" s="4"/>
    </row>
    <row r="94" spans="1:14" ht="12.75">
      <c r="A94" s="73">
        <v>1</v>
      </c>
      <c r="B94" s="66" t="s">
        <v>185</v>
      </c>
      <c r="C94" s="84" t="s">
        <v>186</v>
      </c>
      <c r="D94" s="65"/>
      <c r="E94" s="13"/>
      <c r="F94" s="13"/>
      <c r="G94" s="71" t="s">
        <v>187</v>
      </c>
      <c r="H94" s="71">
        <v>0.1</v>
      </c>
      <c r="I94" s="71">
        <v>0.025</v>
      </c>
      <c r="J94" s="53">
        <v>0</v>
      </c>
      <c r="K94" s="64">
        <f aca="true" t="shared" si="1" ref="K94:K110">(H94/I94)*J94</f>
        <v>0</v>
      </c>
      <c r="L94" s="69" t="s">
        <v>188</v>
      </c>
      <c r="M94" s="71" t="s">
        <v>189</v>
      </c>
      <c r="N94" s="133" t="s">
        <v>171</v>
      </c>
    </row>
    <row r="95" spans="1:14" ht="12.75">
      <c r="A95" s="73">
        <v>2</v>
      </c>
      <c r="B95" s="66" t="s">
        <v>190</v>
      </c>
      <c r="C95" s="84" t="s">
        <v>191</v>
      </c>
      <c r="D95" s="65"/>
      <c r="E95" s="13"/>
      <c r="F95" s="13"/>
      <c r="G95" s="71" t="s">
        <v>192</v>
      </c>
      <c r="H95" s="71">
        <v>1.2</v>
      </c>
      <c r="I95" s="71">
        <v>0.1</v>
      </c>
      <c r="J95" s="53">
        <v>0</v>
      </c>
      <c r="K95" s="64">
        <f t="shared" si="1"/>
        <v>0</v>
      </c>
      <c r="L95" s="69" t="s">
        <v>193</v>
      </c>
      <c r="M95" s="71" t="s">
        <v>189</v>
      </c>
      <c r="N95" s="133" t="s">
        <v>171</v>
      </c>
    </row>
    <row r="96" spans="1:14" ht="12.75">
      <c r="A96" s="73">
        <v>3</v>
      </c>
      <c r="B96" s="66" t="s">
        <v>194</v>
      </c>
      <c r="C96" s="84" t="s">
        <v>195</v>
      </c>
      <c r="D96" s="65"/>
      <c r="E96" s="13"/>
      <c r="F96" s="13"/>
      <c r="G96" s="71" t="s">
        <v>192</v>
      </c>
      <c r="H96" s="71">
        <v>2</v>
      </c>
      <c r="I96" s="71">
        <v>0.5</v>
      </c>
      <c r="J96" s="53">
        <v>0</v>
      </c>
      <c r="K96" s="64">
        <f t="shared" si="1"/>
        <v>0</v>
      </c>
      <c r="L96" s="69" t="s">
        <v>196</v>
      </c>
      <c r="M96" s="71" t="s">
        <v>197</v>
      </c>
      <c r="N96" s="133" t="s">
        <v>198</v>
      </c>
    </row>
    <row r="97" spans="1:14" ht="12.75">
      <c r="A97" s="73">
        <v>4</v>
      </c>
      <c r="B97" s="66" t="s">
        <v>199</v>
      </c>
      <c r="C97" s="85" t="s">
        <v>200</v>
      </c>
      <c r="D97" s="65"/>
      <c r="E97" s="13"/>
      <c r="F97" s="13"/>
      <c r="G97" s="69" t="s">
        <v>192</v>
      </c>
      <c r="H97" s="71">
        <v>0.2</v>
      </c>
      <c r="I97" s="69">
        <v>0.1</v>
      </c>
      <c r="J97" s="53">
        <v>0</v>
      </c>
      <c r="K97" s="64">
        <f t="shared" si="1"/>
        <v>0</v>
      </c>
      <c r="L97" s="69" t="s">
        <v>201</v>
      </c>
      <c r="M97" s="71" t="s">
        <v>189</v>
      </c>
      <c r="N97" s="133" t="s">
        <v>171</v>
      </c>
    </row>
    <row r="98" spans="1:14" ht="12.75">
      <c r="A98" s="73">
        <v>5</v>
      </c>
      <c r="B98" s="66" t="s">
        <v>203</v>
      </c>
      <c r="C98" s="84" t="s">
        <v>204</v>
      </c>
      <c r="D98" s="65"/>
      <c r="E98" s="13"/>
      <c r="F98" s="13"/>
      <c r="G98" s="71" t="s">
        <v>187</v>
      </c>
      <c r="H98" s="71">
        <v>4</v>
      </c>
      <c r="I98" s="71">
        <v>1</v>
      </c>
      <c r="J98" s="53">
        <v>0</v>
      </c>
      <c r="K98" s="64">
        <f t="shared" si="1"/>
        <v>0</v>
      </c>
      <c r="L98" s="69" t="s">
        <v>205</v>
      </c>
      <c r="M98" s="71" t="s">
        <v>189</v>
      </c>
      <c r="N98" s="133" t="s">
        <v>171</v>
      </c>
    </row>
    <row r="99" spans="1:14" ht="12.75">
      <c r="A99" s="74">
        <v>6</v>
      </c>
      <c r="B99" s="66" t="s">
        <v>206</v>
      </c>
      <c r="C99" s="84" t="s">
        <v>202</v>
      </c>
      <c r="D99" s="65"/>
      <c r="E99" s="13"/>
      <c r="F99" s="13"/>
      <c r="G99" s="71" t="s">
        <v>192</v>
      </c>
      <c r="H99" s="71">
        <v>4</v>
      </c>
      <c r="I99" s="71">
        <v>1</v>
      </c>
      <c r="J99" s="53">
        <v>0</v>
      </c>
      <c r="K99" s="64">
        <f t="shared" si="1"/>
        <v>0</v>
      </c>
      <c r="L99" s="69" t="s">
        <v>207</v>
      </c>
      <c r="M99" s="71" t="s">
        <v>189</v>
      </c>
      <c r="N99" s="133" t="s">
        <v>171</v>
      </c>
    </row>
    <row r="100" spans="1:14" ht="12.75">
      <c r="A100" s="74">
        <v>7</v>
      </c>
      <c r="B100" s="66" t="s">
        <v>208</v>
      </c>
      <c r="C100" s="86" t="s">
        <v>195</v>
      </c>
      <c r="D100" s="65"/>
      <c r="E100" s="13"/>
      <c r="F100" s="13"/>
      <c r="G100" s="69" t="s">
        <v>187</v>
      </c>
      <c r="H100" s="114">
        <v>2</v>
      </c>
      <c r="I100" s="69">
        <v>1</v>
      </c>
      <c r="J100" s="53">
        <v>0</v>
      </c>
      <c r="K100" s="64">
        <f t="shared" si="1"/>
        <v>0</v>
      </c>
      <c r="L100" s="46" t="s">
        <v>23</v>
      </c>
      <c r="M100" s="71" t="s">
        <v>189</v>
      </c>
      <c r="N100" s="133" t="s">
        <v>171</v>
      </c>
    </row>
    <row r="101" spans="1:14" ht="12.75">
      <c r="A101" s="74">
        <v>8</v>
      </c>
      <c r="B101" s="66" t="s">
        <v>209</v>
      </c>
      <c r="C101" s="87" t="s">
        <v>202</v>
      </c>
      <c r="D101" s="65"/>
      <c r="E101" s="13"/>
      <c r="F101" s="13"/>
      <c r="G101" s="72" t="s">
        <v>187</v>
      </c>
      <c r="H101" s="72">
        <v>1.5</v>
      </c>
      <c r="I101" s="72">
        <v>0.1</v>
      </c>
      <c r="J101" s="53">
        <v>0</v>
      </c>
      <c r="K101" s="64">
        <f t="shared" si="1"/>
        <v>0</v>
      </c>
      <c r="L101" s="69" t="s">
        <v>210</v>
      </c>
      <c r="M101" s="71" t="s">
        <v>211</v>
      </c>
      <c r="N101" s="133" t="s">
        <v>212</v>
      </c>
    </row>
    <row r="102" spans="1:14" ht="12.75">
      <c r="A102" s="74">
        <v>9</v>
      </c>
      <c r="B102" s="66" t="s">
        <v>213</v>
      </c>
      <c r="C102" s="85" t="s">
        <v>214</v>
      </c>
      <c r="D102" s="65"/>
      <c r="E102" s="13"/>
      <c r="F102" s="13"/>
      <c r="G102" s="69" t="s">
        <v>187</v>
      </c>
      <c r="H102" s="115">
        <v>0.5</v>
      </c>
      <c r="I102" s="69">
        <v>0.25</v>
      </c>
      <c r="J102" s="53">
        <v>0</v>
      </c>
      <c r="K102" s="64">
        <f t="shared" si="1"/>
        <v>0</v>
      </c>
      <c r="L102" s="69" t="s">
        <v>215</v>
      </c>
      <c r="M102" s="71" t="s">
        <v>189</v>
      </c>
      <c r="N102" s="133" t="s">
        <v>171</v>
      </c>
    </row>
    <row r="103" spans="1:14" ht="12.75">
      <c r="A103" s="74">
        <v>10</v>
      </c>
      <c r="B103" s="66" t="s">
        <v>216</v>
      </c>
      <c r="C103" s="85" t="s">
        <v>217</v>
      </c>
      <c r="D103" s="65"/>
      <c r="E103" s="13"/>
      <c r="F103" s="13"/>
      <c r="G103" s="69" t="s">
        <v>187</v>
      </c>
      <c r="H103" s="115">
        <v>2</v>
      </c>
      <c r="I103" s="69">
        <v>0.5</v>
      </c>
      <c r="J103" s="53">
        <v>0</v>
      </c>
      <c r="K103" s="64">
        <f t="shared" si="1"/>
        <v>0</v>
      </c>
      <c r="L103" s="69" t="s">
        <v>218</v>
      </c>
      <c r="M103" s="71" t="s">
        <v>189</v>
      </c>
      <c r="N103" s="133" t="s">
        <v>171</v>
      </c>
    </row>
    <row r="104" spans="1:14" ht="12.75">
      <c r="A104" s="74">
        <v>11</v>
      </c>
      <c r="B104" s="67" t="s">
        <v>219</v>
      </c>
      <c r="C104" s="87" t="s">
        <v>195</v>
      </c>
      <c r="D104" s="65"/>
      <c r="E104" s="13"/>
      <c r="F104" s="13"/>
      <c r="G104" s="72" t="s">
        <v>192</v>
      </c>
      <c r="H104" s="72">
        <v>6</v>
      </c>
      <c r="I104" s="72">
        <v>1</v>
      </c>
      <c r="J104" s="53">
        <v>0</v>
      </c>
      <c r="K104" s="64">
        <f t="shared" si="1"/>
        <v>0</v>
      </c>
      <c r="L104" s="70" t="s">
        <v>220</v>
      </c>
      <c r="M104" s="72" t="s">
        <v>189</v>
      </c>
      <c r="N104" s="134" t="s">
        <v>171</v>
      </c>
    </row>
    <row r="105" spans="1:14" ht="12.75">
      <c r="A105" s="74">
        <v>12</v>
      </c>
      <c r="B105" s="66" t="s">
        <v>221</v>
      </c>
      <c r="C105" s="86" t="s">
        <v>222</v>
      </c>
      <c r="D105" s="65"/>
      <c r="E105" s="13"/>
      <c r="F105" s="13"/>
      <c r="G105" s="69" t="s">
        <v>187</v>
      </c>
      <c r="H105" s="115">
        <v>5</v>
      </c>
      <c r="I105" s="69">
        <v>0.5</v>
      </c>
      <c r="J105" s="53">
        <v>0</v>
      </c>
      <c r="K105" s="64">
        <f t="shared" si="1"/>
        <v>0</v>
      </c>
      <c r="L105" s="46" t="s">
        <v>23</v>
      </c>
      <c r="M105" s="72" t="s">
        <v>189</v>
      </c>
      <c r="N105" s="134" t="s">
        <v>171</v>
      </c>
    </row>
    <row r="106" spans="1:14" ht="12.75">
      <c r="A106" s="73">
        <v>13</v>
      </c>
      <c r="B106" s="66" t="s">
        <v>223</v>
      </c>
      <c r="C106" s="86" t="s">
        <v>222</v>
      </c>
      <c r="D106" s="65"/>
      <c r="E106" s="13"/>
      <c r="F106" s="13"/>
      <c r="G106" s="69" t="s">
        <v>187</v>
      </c>
      <c r="H106" s="115">
        <v>0.5</v>
      </c>
      <c r="I106" s="69">
        <v>0.1</v>
      </c>
      <c r="J106" s="53">
        <v>0</v>
      </c>
      <c r="K106" s="64">
        <f t="shared" si="1"/>
        <v>0</v>
      </c>
      <c r="L106" s="46" t="s">
        <v>23</v>
      </c>
      <c r="M106" s="72" t="s">
        <v>189</v>
      </c>
      <c r="N106" s="133" t="s">
        <v>171</v>
      </c>
    </row>
    <row r="107" spans="1:14" ht="12.75">
      <c r="A107" s="56">
        <v>14</v>
      </c>
      <c r="B107" s="40" t="s">
        <v>24</v>
      </c>
      <c r="C107" s="27" t="s">
        <v>25</v>
      </c>
      <c r="D107" s="33"/>
      <c r="E107" s="17"/>
      <c r="F107" s="17"/>
      <c r="G107" s="48" t="s">
        <v>27</v>
      </c>
      <c r="H107" s="109">
        <v>2</v>
      </c>
      <c r="I107" s="51">
        <v>1</v>
      </c>
      <c r="J107" s="53">
        <v>0</v>
      </c>
      <c r="K107" s="64">
        <f t="shared" si="1"/>
        <v>0</v>
      </c>
      <c r="L107" s="46" t="s">
        <v>26</v>
      </c>
      <c r="M107" s="51" t="s">
        <v>170</v>
      </c>
      <c r="N107" s="47" t="s">
        <v>171</v>
      </c>
    </row>
    <row r="108" spans="1:14" ht="25.5">
      <c r="A108" s="51">
        <v>15</v>
      </c>
      <c r="B108" s="41" t="s">
        <v>99</v>
      </c>
      <c r="C108" s="19" t="s">
        <v>100</v>
      </c>
      <c r="D108" s="31"/>
      <c r="E108" s="16"/>
      <c r="F108" s="16"/>
      <c r="G108" s="51" t="s">
        <v>101</v>
      </c>
      <c r="H108" s="109">
        <v>10</v>
      </c>
      <c r="I108" s="51">
        <v>2.5</v>
      </c>
      <c r="J108" s="53">
        <v>0</v>
      </c>
      <c r="K108" s="64">
        <f t="shared" si="1"/>
        <v>0</v>
      </c>
      <c r="L108" s="46" t="s">
        <v>23</v>
      </c>
      <c r="M108" s="51" t="s">
        <v>170</v>
      </c>
      <c r="N108" s="47" t="s">
        <v>171</v>
      </c>
    </row>
    <row r="109" spans="1:14" ht="36">
      <c r="A109" s="71">
        <v>16</v>
      </c>
      <c r="B109" s="78" t="s">
        <v>226</v>
      </c>
      <c r="C109" s="75" t="s">
        <v>227</v>
      </c>
      <c r="D109" s="80"/>
      <c r="E109" s="77"/>
      <c r="F109" s="77"/>
      <c r="G109" s="81" t="s">
        <v>228</v>
      </c>
      <c r="H109" s="116">
        <v>6</v>
      </c>
      <c r="I109" s="81">
        <v>1</v>
      </c>
      <c r="J109" s="53">
        <v>0</v>
      </c>
      <c r="K109" s="64">
        <f t="shared" si="1"/>
        <v>0</v>
      </c>
      <c r="L109" s="81" t="s">
        <v>229</v>
      </c>
      <c r="M109" s="51" t="s">
        <v>170</v>
      </c>
      <c r="N109" s="135" t="s">
        <v>171</v>
      </c>
    </row>
    <row r="110" spans="1:14" ht="84">
      <c r="A110" s="71">
        <v>17</v>
      </c>
      <c r="B110" s="78" t="s">
        <v>224</v>
      </c>
      <c r="C110" s="76" t="s">
        <v>225</v>
      </c>
      <c r="D110" s="80"/>
      <c r="E110" s="77"/>
      <c r="F110" s="77"/>
      <c r="G110" s="81" t="s">
        <v>192</v>
      </c>
      <c r="H110" s="116">
        <v>20</v>
      </c>
      <c r="I110" s="81">
        <v>0.5</v>
      </c>
      <c r="J110" s="53">
        <v>0</v>
      </c>
      <c r="K110" s="64">
        <f t="shared" si="1"/>
        <v>0</v>
      </c>
      <c r="L110" s="46" t="s">
        <v>23</v>
      </c>
      <c r="M110" s="51" t="s">
        <v>170</v>
      </c>
      <c r="N110" s="135" t="s">
        <v>171</v>
      </c>
    </row>
    <row r="111" spans="1:14" ht="15.75">
      <c r="A111" s="71"/>
      <c r="B111" s="121" t="s">
        <v>260</v>
      </c>
      <c r="C111" s="76"/>
      <c r="D111" s="139"/>
      <c r="E111" s="77"/>
      <c r="F111" s="77"/>
      <c r="G111" s="81"/>
      <c r="H111" s="116"/>
      <c r="I111" s="81"/>
      <c r="J111" s="145">
        <f>SUM(J94:J110)</f>
        <v>0</v>
      </c>
      <c r="K111" s="145">
        <f>SUM(K94:K110)</f>
        <v>0</v>
      </c>
      <c r="L111" s="46"/>
      <c r="M111" s="51"/>
      <c r="N111" s="82"/>
    </row>
    <row r="112" spans="1:14" ht="15.75">
      <c r="A112" s="68"/>
      <c r="B112" s="121" t="s">
        <v>259</v>
      </c>
      <c r="C112" s="79"/>
      <c r="D112" s="77"/>
      <c r="E112" s="77"/>
      <c r="F112" s="77"/>
      <c r="G112" s="77"/>
      <c r="H112" s="77"/>
      <c r="I112" s="79"/>
      <c r="J112" s="79"/>
      <c r="K112" s="125">
        <v>250000</v>
      </c>
      <c r="L112" s="9"/>
      <c r="M112" s="4"/>
      <c r="N112" s="4"/>
    </row>
    <row r="113" spans="1:14" ht="15.75">
      <c r="A113" s="68"/>
      <c r="B113" s="121"/>
      <c r="C113" s="79"/>
      <c r="D113" s="77"/>
      <c r="E113" s="77"/>
      <c r="F113" s="77"/>
      <c r="G113" s="77"/>
      <c r="H113" s="77"/>
      <c r="I113" s="79"/>
      <c r="J113" s="79"/>
      <c r="K113" s="125"/>
      <c r="L113" s="127"/>
      <c r="M113" s="128"/>
      <c r="N113" s="128"/>
    </row>
    <row r="114" spans="1:11" ht="12.75">
      <c r="A114" s="88" t="s">
        <v>256</v>
      </c>
      <c r="B114" s="89" t="s">
        <v>245</v>
      </c>
      <c r="C114" s="13"/>
      <c r="D114" s="30" t="s">
        <v>169</v>
      </c>
      <c r="E114" s="4"/>
      <c r="F114" s="26"/>
      <c r="G114" s="4"/>
      <c r="H114" s="26"/>
      <c r="I114" s="26"/>
      <c r="J114" s="26"/>
      <c r="K114" s="4"/>
    </row>
    <row r="115" spans="1:14" ht="48">
      <c r="A115" s="56">
        <v>1</v>
      </c>
      <c r="B115" s="41" t="s">
        <v>133</v>
      </c>
      <c r="C115" s="19" t="s">
        <v>140</v>
      </c>
      <c r="D115" s="31"/>
      <c r="E115" s="13"/>
      <c r="F115" s="13"/>
      <c r="G115" s="51" t="s">
        <v>16</v>
      </c>
      <c r="H115" s="109">
        <v>500</v>
      </c>
      <c r="I115" s="51">
        <v>25</v>
      </c>
      <c r="J115" s="53">
        <v>0</v>
      </c>
      <c r="K115" s="64">
        <f>(H115/I115)*J115</f>
        <v>0</v>
      </c>
      <c r="L115" s="9"/>
      <c r="M115" s="51" t="s">
        <v>172</v>
      </c>
      <c r="N115" s="47" t="s">
        <v>173</v>
      </c>
    </row>
    <row r="116" spans="1:14" ht="60">
      <c r="A116" s="56">
        <v>2</v>
      </c>
      <c r="B116" s="43" t="s">
        <v>184</v>
      </c>
      <c r="C116" s="62" t="s">
        <v>141</v>
      </c>
      <c r="D116" s="32"/>
      <c r="E116" s="13"/>
      <c r="F116" s="13"/>
      <c r="G116" s="51" t="s">
        <v>16</v>
      </c>
      <c r="H116" s="109">
        <v>500</v>
      </c>
      <c r="I116" s="51">
        <v>25</v>
      </c>
      <c r="J116" s="53">
        <v>0</v>
      </c>
      <c r="K116" s="64">
        <f>(H116/I116)*J116</f>
        <v>0</v>
      </c>
      <c r="L116" s="9"/>
      <c r="M116" s="51" t="s">
        <v>172</v>
      </c>
      <c r="N116" s="47" t="s">
        <v>173</v>
      </c>
    </row>
    <row r="117" spans="1:14" ht="48">
      <c r="A117" s="56">
        <v>3</v>
      </c>
      <c r="B117" s="41" t="s">
        <v>135</v>
      </c>
      <c r="C117" s="19" t="s">
        <v>143</v>
      </c>
      <c r="D117" s="31"/>
      <c r="E117" s="13"/>
      <c r="F117" s="13"/>
      <c r="G117" s="51" t="s">
        <v>16</v>
      </c>
      <c r="H117" s="109">
        <v>12</v>
      </c>
      <c r="I117" s="51">
        <v>6</v>
      </c>
      <c r="J117" s="53">
        <v>0</v>
      </c>
      <c r="K117" s="64">
        <f>(H117/I117)*J117</f>
        <v>0</v>
      </c>
      <c r="L117" s="9"/>
      <c r="M117" s="51" t="s">
        <v>172</v>
      </c>
      <c r="N117" s="47" t="s">
        <v>173</v>
      </c>
    </row>
    <row r="118" spans="1:14" ht="36">
      <c r="A118" s="56">
        <v>4</v>
      </c>
      <c r="B118" s="41" t="s">
        <v>137</v>
      </c>
      <c r="C118" s="19" t="s">
        <v>144</v>
      </c>
      <c r="D118" s="31"/>
      <c r="E118" s="13"/>
      <c r="F118" s="13"/>
      <c r="G118" s="51" t="s">
        <v>16</v>
      </c>
      <c r="H118" s="109">
        <v>400</v>
      </c>
      <c r="I118" s="51">
        <v>50</v>
      </c>
      <c r="J118" s="53">
        <v>0</v>
      </c>
      <c r="K118" s="64">
        <f>(H118/I118)*J118</f>
        <v>0</v>
      </c>
      <c r="L118" s="9"/>
      <c r="M118" s="51" t="s">
        <v>172</v>
      </c>
      <c r="N118" s="47" t="s">
        <v>173</v>
      </c>
    </row>
    <row r="119" spans="1:14" ht="15.75">
      <c r="A119" s="56"/>
      <c r="B119" s="121" t="s">
        <v>260</v>
      </c>
      <c r="C119" s="19"/>
      <c r="D119" s="19"/>
      <c r="E119" s="13"/>
      <c r="F119" s="13"/>
      <c r="G119" s="51"/>
      <c r="H119" s="109"/>
      <c r="I119" s="51"/>
      <c r="J119" s="146">
        <f>SUM(J115:J118)</f>
        <v>0</v>
      </c>
      <c r="K119" s="142">
        <f>SUM(K115:K118)</f>
        <v>0</v>
      </c>
      <c r="L119" s="9"/>
      <c r="M119" s="51"/>
      <c r="N119" s="47"/>
    </row>
    <row r="120" spans="1:14" ht="15.75">
      <c r="A120" s="4"/>
      <c r="B120" s="121" t="s">
        <v>259</v>
      </c>
      <c r="C120" s="4"/>
      <c r="D120" s="4"/>
      <c r="E120" s="13"/>
      <c r="F120" s="13"/>
      <c r="G120" s="4"/>
      <c r="H120" s="117"/>
      <c r="I120" s="4"/>
      <c r="J120" s="4"/>
      <c r="K120" s="126">
        <v>290000</v>
      </c>
      <c r="L120" s="9"/>
      <c r="M120" s="4"/>
      <c r="N120" s="4"/>
    </row>
    <row r="121" spans="1:14" ht="15.75">
      <c r="A121" s="4"/>
      <c r="B121" s="121"/>
      <c r="C121" s="4"/>
      <c r="D121" s="4"/>
      <c r="E121" s="13"/>
      <c r="F121" s="13"/>
      <c r="G121" s="4"/>
      <c r="H121" s="117"/>
      <c r="I121" s="4"/>
      <c r="J121" s="4"/>
      <c r="K121" s="126"/>
      <c r="L121" s="9"/>
      <c r="M121" s="4"/>
      <c r="N121" s="4"/>
    </row>
    <row r="122" spans="1:14" ht="12.75">
      <c r="A122" s="88" t="s">
        <v>257</v>
      </c>
      <c r="B122" s="89" t="s">
        <v>246</v>
      </c>
      <c r="C122" s="13"/>
      <c r="D122" s="30" t="s">
        <v>169</v>
      </c>
      <c r="E122" s="13"/>
      <c r="F122" s="13"/>
      <c r="G122" s="4"/>
      <c r="H122" s="113"/>
      <c r="I122" s="4"/>
      <c r="J122" s="4"/>
      <c r="K122" s="26"/>
      <c r="L122" s="9"/>
      <c r="M122" s="4"/>
      <c r="N122" s="4"/>
    </row>
    <row r="123" spans="1:14" ht="36">
      <c r="A123" s="56">
        <v>1</v>
      </c>
      <c r="B123" s="14" t="s">
        <v>50</v>
      </c>
      <c r="C123" s="19" t="s">
        <v>52</v>
      </c>
      <c r="D123" s="31"/>
      <c r="E123" s="13"/>
      <c r="F123" s="13"/>
      <c r="G123" s="51" t="s">
        <v>16</v>
      </c>
      <c r="H123" s="118">
        <v>2000</v>
      </c>
      <c r="I123" s="51">
        <v>500</v>
      </c>
      <c r="J123" s="53">
        <v>0</v>
      </c>
      <c r="K123" s="64">
        <f>(H123/I123)*J123</f>
        <v>0</v>
      </c>
      <c r="L123" s="9"/>
      <c r="M123" s="51" t="s">
        <v>172</v>
      </c>
      <c r="N123" s="47" t="s">
        <v>173</v>
      </c>
    </row>
    <row r="124" spans="1:14" ht="36">
      <c r="A124" s="56">
        <v>2</v>
      </c>
      <c r="B124" s="14" t="s">
        <v>49</v>
      </c>
      <c r="C124" s="19" t="s">
        <v>51</v>
      </c>
      <c r="D124" s="31"/>
      <c r="E124" s="13"/>
      <c r="F124" s="13"/>
      <c r="G124" s="51" t="s">
        <v>16</v>
      </c>
      <c r="H124" s="109">
        <v>500</v>
      </c>
      <c r="I124" s="51">
        <v>100</v>
      </c>
      <c r="J124" s="53">
        <v>0</v>
      </c>
      <c r="K124" s="64">
        <f>(H124/I124)*J124</f>
        <v>0</v>
      </c>
      <c r="L124" s="9"/>
      <c r="M124" s="51" t="s">
        <v>172</v>
      </c>
      <c r="N124" s="47" t="s">
        <v>173</v>
      </c>
    </row>
    <row r="125" spans="1:14" ht="36">
      <c r="A125" s="56">
        <v>3</v>
      </c>
      <c r="B125" s="14" t="s">
        <v>138</v>
      </c>
      <c r="C125" s="19" t="s">
        <v>142</v>
      </c>
      <c r="D125" s="31"/>
      <c r="E125" s="13"/>
      <c r="F125" s="13"/>
      <c r="G125" s="51" t="s">
        <v>16</v>
      </c>
      <c r="H125" s="109">
        <v>500</v>
      </c>
      <c r="I125" s="51">
        <v>500</v>
      </c>
      <c r="J125" s="53">
        <v>0</v>
      </c>
      <c r="K125" s="64">
        <f>(H125/I125)*J125</f>
        <v>0</v>
      </c>
      <c r="L125" s="9"/>
      <c r="M125" s="51" t="s">
        <v>172</v>
      </c>
      <c r="N125" s="47" t="s">
        <v>173</v>
      </c>
    </row>
    <row r="126" spans="1:14" ht="48">
      <c r="A126" s="56">
        <v>4</v>
      </c>
      <c r="B126" s="41" t="s">
        <v>136</v>
      </c>
      <c r="C126" s="19" t="s">
        <v>269</v>
      </c>
      <c r="D126" s="31"/>
      <c r="E126" s="13"/>
      <c r="F126" s="13"/>
      <c r="G126" s="51" t="s">
        <v>16</v>
      </c>
      <c r="H126" s="109">
        <v>1000</v>
      </c>
      <c r="I126" s="51">
        <v>50</v>
      </c>
      <c r="J126" s="53">
        <v>0</v>
      </c>
      <c r="K126" s="64">
        <f>(H126/I126)*J126</f>
        <v>0</v>
      </c>
      <c r="L126" s="9"/>
      <c r="M126" s="51" t="s">
        <v>172</v>
      </c>
      <c r="N126" s="47" t="s">
        <v>173</v>
      </c>
    </row>
    <row r="127" spans="1:14" ht="15.75">
      <c r="A127" s="56"/>
      <c r="B127" s="121" t="s">
        <v>260</v>
      </c>
      <c r="C127" s="19"/>
      <c r="D127" s="19"/>
      <c r="E127" s="13"/>
      <c r="F127" s="13"/>
      <c r="G127" s="51"/>
      <c r="H127" s="109"/>
      <c r="I127" s="51"/>
      <c r="J127" s="143">
        <f>SUM(J123:J126)</f>
        <v>0</v>
      </c>
      <c r="K127" s="142">
        <f>SUM(K123:K126)</f>
        <v>0</v>
      </c>
      <c r="L127" s="9"/>
      <c r="M127" s="51"/>
      <c r="N127" s="47"/>
    </row>
    <row r="128" spans="1:14" ht="15.75">
      <c r="A128" s="58"/>
      <c r="B128" s="121" t="s">
        <v>259</v>
      </c>
      <c r="C128" s="29"/>
      <c r="D128" s="29"/>
      <c r="E128" s="13"/>
      <c r="F128" s="13"/>
      <c r="G128" s="45"/>
      <c r="H128" s="50"/>
      <c r="I128" s="45"/>
      <c r="J128" s="45"/>
      <c r="K128" s="124">
        <v>190000</v>
      </c>
      <c r="L128" s="9"/>
      <c r="M128" s="51"/>
      <c r="N128" s="47"/>
    </row>
    <row r="129" spans="1:6" ht="15.75">
      <c r="A129" s="58"/>
      <c r="B129" s="121"/>
      <c r="C129" s="29"/>
      <c r="D129" s="29"/>
      <c r="E129" s="130"/>
      <c r="F129" s="130"/>
    </row>
    <row r="130" spans="1:6" ht="15.75">
      <c r="A130" s="4"/>
      <c r="B130" s="131" t="s">
        <v>261</v>
      </c>
      <c r="C130" s="4"/>
      <c r="D130" s="30" t="s">
        <v>169</v>
      </c>
      <c r="E130"/>
      <c r="F130"/>
    </row>
    <row r="131" spans="1:6" ht="15.75">
      <c r="A131" s="4"/>
      <c r="B131" s="92" t="s">
        <v>233</v>
      </c>
      <c r="C131" s="13"/>
      <c r="D131" s="80"/>
      <c r="E131"/>
      <c r="F131"/>
    </row>
    <row r="132" spans="1:4" ht="15.75">
      <c r="A132" s="4"/>
      <c r="B132" s="94" t="s">
        <v>234</v>
      </c>
      <c r="C132" s="13"/>
      <c r="D132" s="65"/>
    </row>
    <row r="133" spans="1:11" ht="15.75">
      <c r="A133" s="4"/>
      <c r="B133" s="94" t="s">
        <v>258</v>
      </c>
      <c r="C133" s="13"/>
      <c r="D133" s="65"/>
      <c r="I133" t="s">
        <v>179</v>
      </c>
      <c r="K133" s="83">
        <f>K11+K62+K71+K76+K83+K91+K112+K120+K128</f>
        <v>3665000</v>
      </c>
    </row>
    <row r="134" spans="1:11" ht="15.75">
      <c r="A134" s="4"/>
      <c r="B134" s="94" t="s">
        <v>235</v>
      </c>
      <c r="C134" s="13"/>
      <c r="D134" s="65"/>
      <c r="I134" t="s">
        <v>180</v>
      </c>
      <c r="K134" s="83">
        <f>K133*1.21</f>
        <v>4434650</v>
      </c>
    </row>
    <row r="144" ht="12.75">
      <c r="M144" s="5"/>
    </row>
    <row r="145" ht="12.75">
      <c r="M145" s="5"/>
    </row>
  </sheetData>
  <sheetProtection/>
  <mergeCells count="2">
    <mergeCell ref="A1:I1"/>
    <mergeCell ref="A3:K3"/>
  </mergeCells>
  <printOptions/>
  <pageMargins left="0.25" right="0.25" top="0.75" bottom="0.75" header="0.3" footer="0.3"/>
  <pageSetup fitToHeight="0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Markéta Rozmanová</dc:creator>
  <cp:keywords/>
  <dc:description/>
  <cp:lastModifiedBy>Václav Ostrovsky</cp:lastModifiedBy>
  <cp:lastPrinted>2019-07-08T13:16:44Z</cp:lastPrinted>
  <dcterms:created xsi:type="dcterms:W3CDTF">2016-10-10T15:56:48Z</dcterms:created>
  <dcterms:modified xsi:type="dcterms:W3CDTF">2019-07-08T13:16:51Z</dcterms:modified>
  <cp:category/>
  <cp:version/>
  <cp:contentType/>
  <cp:contentStatus/>
</cp:coreProperties>
</file>