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85" windowWidth="19440" windowHeight="9795" activeTab="0"/>
  </bookViews>
  <sheets>
    <sheet name="Propagační předměty_poptávka" sheetId="1" r:id="rId1"/>
  </sheets>
  <definedNames/>
  <calcPr calcId="145621"/>
</workbook>
</file>

<file path=xl/sharedStrings.xml><?xml version="1.0" encoding="utf-8"?>
<sst xmlns="http://schemas.openxmlformats.org/spreadsheetml/2006/main" count="81" uniqueCount="74">
  <si>
    <t>Projekt</t>
  </si>
  <si>
    <t>Popis</t>
  </si>
  <si>
    <t>Počet ks</t>
  </si>
  <si>
    <t>Č.</t>
  </si>
  <si>
    <t>Název projektu:</t>
  </si>
  <si>
    <t>Reg. č.:</t>
  </si>
  <si>
    <t>Kontaktní osoba:</t>
  </si>
  <si>
    <t>Předmět</t>
  </si>
  <si>
    <t>deštník skládací</t>
  </si>
  <si>
    <t>voděodolný zápisník větší</t>
  </si>
  <si>
    <t>voděodolný zápisník menší</t>
  </si>
  <si>
    <t>voděodolné pero</t>
  </si>
  <si>
    <t>taška s uchy, PE</t>
  </si>
  <si>
    <t>- USB 2.0, kapacita 8 GB, rychlost čtení min. 20 MB/s, rychlost zápisu min. 10 MB/s</t>
  </si>
  <si>
    <t>USB flashdisk</t>
  </si>
  <si>
    <t>- logolink v provedení dle pravidel OPVK, technologie potisku: tampon</t>
  </si>
  <si>
    <t>- logolink v bílé variantě na lícní straně jednoho z dílců při jeho dolní hraně, technologie potisku: síto</t>
  </si>
  <si>
    <t>mikina celorozepínací</t>
  </si>
  <si>
    <t>- celorozepínací tmavě modrá mikina, ochranná krytka zipu u brady, 2 kapsy, slabší provedení, materiál: 100% PE (fleece) 160 gramů, velikosti budou specifikovány dle dodaných vzorků</t>
  </si>
  <si>
    <t>mikina celorozepínací s kapucí a kapsami</t>
  </si>
  <si>
    <t>- logolink v černém provedení na okraji pravého rukávu, technologie: potisk 1/0</t>
  </si>
  <si>
    <t>- červené triko s krátkým rukávem, 100% bavlna, velikosti budou specifikovány dle dodaných vzorků</t>
  </si>
  <si>
    <t>- velikost cca 7,5 x 12,5 cm (š x v), voděodolný (all-weather) papír, čtverečkovaný, kroužková vazba</t>
  </si>
  <si>
    <t>- logolink OPVK na zadní straně desek, provedení dle možností</t>
  </si>
  <si>
    <t>- pero určené pro použití s voděodolnými zápisníky, vodě odolná permanentní inkoustová náplň, černý inkoust</t>
  </si>
  <si>
    <t>- potisk logolinkem OPVK</t>
  </si>
  <si>
    <t>dálkový bezdrátový ovladač prezentací</t>
  </si>
  <si>
    <t>- dálkový bezdrátový ovladač prezentací s laserovým ukazovátkem, USB přijímač, dosah min. 10 m</t>
  </si>
  <si>
    <t>- logolink OPVK, umístění a provedení dle možností</t>
  </si>
  <si>
    <t>- logolink dle specifikace OPVK, v případě potřeby lze použít zkrácený logolink</t>
  </si>
  <si>
    <t>- bílá taška s uchy, materiál PE</t>
  </si>
  <si>
    <t>- logolink v podobě nášivky vysoké cca 3 cm na levé kapse, barva podkladu bílá, logolink proveden v černé variantě, technologie: nášivka</t>
  </si>
  <si>
    <t>poznámkový blok A5</t>
  </si>
  <si>
    <t>- poznámkový blok formátu A5 s horní spirálou, 50 listů, čtverečkovaný</t>
  </si>
  <si>
    <t>- logolink v podobě nášivky umístěn na levé kapse, výška cca 2 cm, barva podkladu černá, barva textu a grafiky bílá, technologie: nášivka</t>
  </si>
  <si>
    <t>- logolink v bílém provedení při dolním okraji hrnku proti uchu, výška logolinku 2 cm, technologie potisku: rotační síto</t>
  </si>
  <si>
    <t>CZ.1.07/2.2.00/28.0305</t>
  </si>
  <si>
    <t>Implementace vědy a výzkumu do výuky</t>
  </si>
  <si>
    <t>svinovací obvodový metr 2 m</t>
  </si>
  <si>
    <t>svinovací obvodový metr 5 m</t>
  </si>
  <si>
    <t>tričko krátký rukáv červené</t>
  </si>
  <si>
    <t xml:space="preserve">- velikost min. 12 x 17,5 cm, max. 14,8 x 21 cm (š x v), voděodolný (all-weather) papír, čtverečkovaný, kroužková vazba </t>
  </si>
  <si>
    <t>- obvodové měřidlo s milimetrovou délkovou stupnicí na jedné straně a s přepočtenou obvodovou stupnicí na průměr měřeného předmětu na druhé straně, samonavíjecí ocelový pás délky 2 m, v plastovém nebo kovovém pouzdru</t>
  </si>
  <si>
    <t>- obvodové měřidlo s milimetrovou délkovou stupnicí na jedné straně a s přepočtenou obvodovou stupnicí na průměr měřeného předmětu na druhé straně; pouzdro z odolného plastu, pás délky 5 m z tvrzené textilie (sklotextil)</t>
  </si>
  <si>
    <t>- logolink OPVK na přední straně desek</t>
  </si>
  <si>
    <t>Ing. Radim Matula, Ph.D. (finanční manažer projektu)</t>
  </si>
  <si>
    <t>- celorozepínací mikina šedé barvy s kapucí a dvěma kapsami, materiál s nadpolovičním podílem bavlny, velikosti budou specifikovány dle dodaných vzorků</t>
  </si>
  <si>
    <t>tričko krátký rukáv zelené</t>
  </si>
  <si>
    <t>- zelené triko s krátkým rukávem, 100% bavlna, velikosti budou specifikovány dle dodaných vzorků</t>
  </si>
  <si>
    <t>tričko krátký rukáv tmavě šedé</t>
  </si>
  <si>
    <t>- tmavě šedé triko s krátkým rukávem, 100% bavlna, velikosti budou specifikovány dle dodaných vzorků</t>
  </si>
  <si>
    <t>- růžové triko s dlouhým rukávem, 100% bavlna, velikosti budou specifikovány dle dodaných vzorků</t>
  </si>
  <si>
    <t>- tmavě šedé triko s dlouhým rukávem, 100% bavlna, velikosti budou specifikovány dle dodaných vzorků</t>
  </si>
  <si>
    <t>poznámkový blok A6</t>
  </si>
  <si>
    <t>- poznámkový blok formátu A6 s horní spirálou, 50 listů, čtverečkovaný</t>
  </si>
  <si>
    <t>hrnek keramický černý větší</t>
  </si>
  <si>
    <t>tričko dlouhý rukáv tmavě šedé</t>
  </si>
  <si>
    <t>tričko dlouhý rukáv růžové</t>
  </si>
  <si>
    <t>- růžové dámské triko s krátkým rukávem, 100% bavlna, velikosti budou specifikovány dle dodaných vzorků</t>
  </si>
  <si>
    <t>- skládací deštník černé barvy, včetně pouzdra, průměr deštníku min. 95 cm</t>
  </si>
  <si>
    <t>dámské tričko růžové</t>
  </si>
  <si>
    <t>- keramický hrnek černé barvy, objem minimálně 400 ml</t>
  </si>
  <si>
    <t>Maximálně přípustná cena bez DPH / ks</t>
  </si>
  <si>
    <t>Celkem bez DPH</t>
  </si>
  <si>
    <t>Celkem vč. DPH</t>
  </si>
  <si>
    <t>DPH 21 %</t>
  </si>
  <si>
    <t>Celkem</t>
  </si>
  <si>
    <t>- logolink v bílém provedení na okraji pravého rukávu, technologie: potisk 1/0, gramáž:160g/m2</t>
  </si>
  <si>
    <t>- logolink v černém provedení na okraji pravého rukávu, technologie: potisk 1/0, gramáž:160g/m2</t>
  </si>
  <si>
    <t>- černý logolink, velikost cca 50 x 35 cm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</si>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</sst>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8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n"/>
      <right style="thin"/>
      <top style="thick"/>
      <bottom style="medium"/>
    </border>
    <border>
      <left style="thin"/>
      <right style="thick"/>
      <top style="thick"/>
      <bottom/>
    </border>
    <border>
      <left style="thin"/>
      <right style="thin"/>
      <top style="thin"/>
      <bottom style="thin"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n"/>
      <top style="thick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2" xfId="0" applyBorder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3" fontId="0" fillId="0" borderId="0" xfId="0" applyNumberFormat="1"/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2" fillId="0" borderId="5" xfId="0" applyNumberFormat="1" applyFont="1" applyBorder="1"/>
    <xf numFmtId="49" fontId="2" fillId="0" borderId="6" xfId="0" applyNumberFormat="1" applyFont="1" applyBorder="1"/>
    <xf numFmtId="49" fontId="2" fillId="0" borderId="7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0" xfId="0" applyNumberFormat="1" applyFont="1" applyBorder="1"/>
    <xf numFmtId="49" fontId="2" fillId="0" borderId="8" xfId="0" applyNumberFormat="1" applyFont="1" applyBorder="1"/>
    <xf numFmtId="49" fontId="2" fillId="0" borderId="5" xfId="0" applyNumberFormat="1" applyFont="1" applyFill="1" applyBorder="1"/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2" fillId="0" borderId="7" xfId="0" applyNumberFormat="1" applyFont="1" applyBorder="1"/>
    <xf numFmtId="49" fontId="2" fillId="0" borderId="9" xfId="0" applyNumberFormat="1" applyFont="1" applyBorder="1" applyAlignment="1">
      <alignment wrapText="1"/>
    </xf>
    <xf numFmtId="0" fontId="0" fillId="0" borderId="0" xfId="0" applyBorder="1"/>
    <xf numFmtId="4" fontId="0" fillId="0" borderId="2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2" borderId="12" xfId="0" applyNumberForma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 wrapText="1"/>
    </xf>
    <xf numFmtId="3" fontId="2" fillId="0" borderId="2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0" fillId="0" borderId="12" xfId="0" applyBorder="1"/>
    <xf numFmtId="4" fontId="0" fillId="0" borderId="12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3</xdr:row>
      <xdr:rowOff>0</xdr:rowOff>
    </xdr:from>
    <xdr:to>
      <xdr:col>3</xdr:col>
      <xdr:colOff>3695700</xdr:colOff>
      <xdr:row>9</xdr:row>
      <xdr:rowOff>114300</xdr:rowOff>
    </xdr:to>
    <xdr:pic>
      <xdr:nvPicPr>
        <xdr:cNvPr id="2" name="Obrázek 2" descr="OPVK_hor_zakladni_logolink_CB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9675" y="571500"/>
          <a:ext cx="5762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6"/>
  <sheetViews>
    <sheetView tabSelected="1" zoomScale="120" zoomScaleNormal="120" workbookViewId="0" topLeftCell="B40">
      <selection activeCell="H54" sqref="H54:H55"/>
    </sheetView>
  </sheetViews>
  <sheetFormatPr defaultColWidth="9.140625" defaultRowHeight="15"/>
  <cols>
    <col min="1" max="1" width="18.421875" style="0" customWidth="1"/>
    <col min="2" max="2" width="3.28125" style="4" customWidth="1"/>
    <col min="3" max="3" width="27.421875" style="22" customWidth="1"/>
    <col min="4" max="4" width="58.28125" style="0" bestFit="1" customWidth="1"/>
    <col min="5" max="5" width="8.421875" style="6" customWidth="1"/>
    <col min="6" max="6" width="14.28125" style="3" customWidth="1"/>
    <col min="7" max="7" width="14.8515625" style="3" customWidth="1"/>
    <col min="8" max="9" width="14.57421875" style="3" customWidth="1"/>
    <col min="10" max="10" width="10.421875" style="0" customWidth="1"/>
    <col min="11" max="12" width="10.28125" style="0" customWidth="1"/>
    <col min="13" max="13" width="10.57421875" style="0" customWidth="1"/>
  </cols>
  <sheetData>
    <row r="3" spans="1:9" ht="15">
      <c r="A3" s="56"/>
      <c r="B3" s="56"/>
      <c r="C3" s="56"/>
      <c r="D3" s="56"/>
      <c r="E3" s="56"/>
      <c r="F3" s="56"/>
      <c r="G3" s="56"/>
      <c r="H3" s="56"/>
      <c r="I3" s="56"/>
    </row>
    <row r="4" spans="1:9" ht="15">
      <c r="A4" s="56"/>
      <c r="B4" s="56"/>
      <c r="C4" s="56"/>
      <c r="D4" s="56"/>
      <c r="E4" s="56"/>
      <c r="F4" s="56"/>
      <c r="G4" s="56"/>
      <c r="H4" s="56"/>
      <c r="I4" s="56"/>
    </row>
    <row r="5" spans="1:9" ht="15">
      <c r="A5" s="56"/>
      <c r="B5" s="56"/>
      <c r="C5" s="56"/>
      <c r="D5" s="56"/>
      <c r="E5" s="56"/>
      <c r="F5" s="56"/>
      <c r="G5" s="56"/>
      <c r="H5" s="56"/>
      <c r="I5" s="56"/>
    </row>
    <row r="6" spans="1:9" ht="15">
      <c r="A6" s="56"/>
      <c r="B6" s="56"/>
      <c r="C6" s="56"/>
      <c r="D6" s="56"/>
      <c r="E6" s="56"/>
      <c r="F6" s="56"/>
      <c r="G6" s="56"/>
      <c r="H6" s="56"/>
      <c r="I6" s="56"/>
    </row>
    <row r="7" spans="1:9" ht="15">
      <c r="A7" s="56"/>
      <c r="B7" s="56"/>
      <c r="C7" s="56"/>
      <c r="D7" s="56"/>
      <c r="E7" s="56"/>
      <c r="F7" s="56"/>
      <c r="G7" s="56"/>
      <c r="H7" s="56"/>
      <c r="I7" s="56"/>
    </row>
    <row r="8" spans="1:9" ht="15">
      <c r="A8" s="56"/>
      <c r="B8" s="56"/>
      <c r="C8" s="56"/>
      <c r="D8" s="56"/>
      <c r="E8" s="56"/>
      <c r="F8" s="56"/>
      <c r="G8" s="56"/>
      <c r="H8" s="56"/>
      <c r="I8" s="56"/>
    </row>
    <row r="9" spans="1:9" ht="15">
      <c r="A9" s="56"/>
      <c r="B9" s="56"/>
      <c r="C9" s="56"/>
      <c r="D9" s="56"/>
      <c r="E9" s="56"/>
      <c r="F9" s="56"/>
      <c r="G9" s="56"/>
      <c r="H9" s="56"/>
      <c r="I9" s="56"/>
    </row>
    <row r="10" spans="1:9" ht="15">
      <c r="A10" s="56"/>
      <c r="B10" s="56"/>
      <c r="C10" s="56"/>
      <c r="D10" s="56"/>
      <c r="E10" s="56"/>
      <c r="F10" s="56"/>
      <c r="G10" s="56"/>
      <c r="H10" s="56"/>
      <c r="I10" s="56"/>
    </row>
    <row r="11" spans="1:9" ht="15">
      <c r="A11" s="11" t="s">
        <v>4</v>
      </c>
      <c r="B11" s="57" t="s">
        <v>37</v>
      </c>
      <c r="C11" s="58"/>
      <c r="D11" s="58"/>
      <c r="E11" s="58"/>
      <c r="F11" s="58"/>
      <c r="G11" s="58"/>
      <c r="H11" s="58"/>
      <c r="I11" s="58"/>
    </row>
    <row r="12" spans="1:9" ht="15">
      <c r="A12" s="11" t="s">
        <v>5</v>
      </c>
      <c r="B12" s="57" t="s">
        <v>36</v>
      </c>
      <c r="C12" s="58"/>
      <c r="D12" s="58"/>
      <c r="E12" s="58"/>
      <c r="F12" s="58"/>
      <c r="G12" s="58"/>
      <c r="H12" s="58"/>
      <c r="I12" s="58"/>
    </row>
    <row r="13" spans="1:9" ht="15">
      <c r="A13" s="11" t="s">
        <v>6</v>
      </c>
      <c r="B13" s="57" t="s">
        <v>45</v>
      </c>
      <c r="C13" s="58"/>
      <c r="D13" s="58"/>
      <c r="E13" s="58"/>
      <c r="F13" s="58"/>
      <c r="G13" s="58"/>
      <c r="H13" s="58"/>
      <c r="I13" s="58"/>
    </row>
    <row r="14" spans="1:9" s="10" customFormat="1" ht="0.75" customHeight="1" thickBot="1">
      <c r="A14" s="9"/>
      <c r="B14" s="9"/>
      <c r="C14" s="23"/>
      <c r="D14" s="9"/>
      <c r="E14" s="9"/>
      <c r="F14" s="9"/>
      <c r="G14" s="9"/>
      <c r="H14" s="9"/>
      <c r="I14" s="9"/>
    </row>
    <row r="15" spans="1:13" ht="59.25" customHeight="1" thickBot="1" thickTop="1">
      <c r="A15" s="1" t="s">
        <v>0</v>
      </c>
      <c r="B15" s="5" t="s">
        <v>3</v>
      </c>
      <c r="C15" s="24" t="s">
        <v>7</v>
      </c>
      <c r="D15" s="2" t="s">
        <v>1</v>
      </c>
      <c r="E15" s="7" t="s">
        <v>2</v>
      </c>
      <c r="F15" s="28" t="s">
        <v>62</v>
      </c>
      <c r="G15" s="29" t="s">
        <v>65</v>
      </c>
      <c r="H15" s="8" t="s">
        <v>63</v>
      </c>
      <c r="I15" s="30" t="s">
        <v>64</v>
      </c>
      <c r="J15" s="31" t="s">
        <v>70</v>
      </c>
      <c r="K15" s="31" t="s">
        <v>71</v>
      </c>
      <c r="L15" s="31" t="s">
        <v>72</v>
      </c>
      <c r="M15" s="31" t="s">
        <v>73</v>
      </c>
    </row>
    <row r="16" spans="1:13" ht="15.75" thickTop="1">
      <c r="A16" s="61" t="s">
        <v>36</v>
      </c>
      <c r="B16" s="59">
        <v>1</v>
      </c>
      <c r="C16" s="63" t="s">
        <v>32</v>
      </c>
      <c r="D16" s="20" t="s">
        <v>33</v>
      </c>
      <c r="E16" s="64">
        <v>20</v>
      </c>
      <c r="F16" s="43">
        <v>25</v>
      </c>
      <c r="G16" s="34">
        <f>F16*0.21</f>
        <v>5.25</v>
      </c>
      <c r="H16" s="32">
        <f>E16*F16</f>
        <v>500</v>
      </c>
      <c r="I16" s="44">
        <f>H16+(E16*G16)</f>
        <v>605</v>
      </c>
      <c r="J16" s="43"/>
      <c r="K16" s="34"/>
      <c r="L16" s="32"/>
      <c r="M16" s="44"/>
    </row>
    <row r="17" spans="1:13" ht="15">
      <c r="A17" s="62"/>
      <c r="B17" s="60"/>
      <c r="C17" s="51"/>
      <c r="D17" s="17" t="s">
        <v>44</v>
      </c>
      <c r="E17" s="65"/>
      <c r="F17" s="42"/>
      <c r="G17" s="35"/>
      <c r="H17" s="34"/>
      <c r="I17" s="45"/>
      <c r="J17" s="42"/>
      <c r="K17" s="35"/>
      <c r="L17" s="34"/>
      <c r="M17" s="45"/>
    </row>
    <row r="18" spans="1:13" ht="15">
      <c r="A18" s="46"/>
      <c r="B18" s="48">
        <v>2</v>
      </c>
      <c r="C18" s="50" t="s">
        <v>53</v>
      </c>
      <c r="D18" s="14" t="s">
        <v>54</v>
      </c>
      <c r="E18" s="52">
        <v>30</v>
      </c>
      <c r="F18" s="32">
        <v>10</v>
      </c>
      <c r="G18" s="34">
        <f>F18*0.21</f>
        <v>2.1</v>
      </c>
      <c r="H18" s="32">
        <f>E18*F18</f>
        <v>300</v>
      </c>
      <c r="I18" s="36">
        <f>H18+(E18*G18)</f>
        <v>363</v>
      </c>
      <c r="J18" s="32"/>
      <c r="K18" s="34"/>
      <c r="L18" s="32"/>
      <c r="M18" s="36"/>
    </row>
    <row r="19" spans="1:13" ht="15">
      <c r="A19" s="47"/>
      <c r="B19" s="49"/>
      <c r="C19" s="51"/>
      <c r="D19" s="17" t="s">
        <v>44</v>
      </c>
      <c r="E19" s="53"/>
      <c r="F19" s="34"/>
      <c r="G19" s="35"/>
      <c r="H19" s="34"/>
      <c r="I19" s="37"/>
      <c r="J19" s="34"/>
      <c r="K19" s="35"/>
      <c r="L19" s="34"/>
      <c r="M19" s="37"/>
    </row>
    <row r="20" spans="1:13" ht="15">
      <c r="A20" s="46"/>
      <c r="B20" s="48">
        <v>3</v>
      </c>
      <c r="C20" s="50" t="s">
        <v>55</v>
      </c>
      <c r="D20" s="12" t="s">
        <v>61</v>
      </c>
      <c r="E20" s="52">
        <v>10</v>
      </c>
      <c r="F20" s="32">
        <v>45</v>
      </c>
      <c r="G20" s="34">
        <f aca="true" t="shared" si="0" ref="G20">F20*0.21</f>
        <v>9.45</v>
      </c>
      <c r="H20" s="32">
        <f aca="true" t="shared" si="1" ref="H20:H50">E20*F20</f>
        <v>450</v>
      </c>
      <c r="I20" s="36">
        <f aca="true" t="shared" si="2" ref="I20">H20+(E20*G20)</f>
        <v>544.5</v>
      </c>
      <c r="J20" s="32"/>
      <c r="K20" s="34"/>
      <c r="L20" s="32"/>
      <c r="M20" s="36"/>
    </row>
    <row r="21" spans="1:13" ht="24.75">
      <c r="A21" s="47"/>
      <c r="B21" s="49"/>
      <c r="C21" s="51"/>
      <c r="D21" s="13" t="s">
        <v>35</v>
      </c>
      <c r="E21" s="53"/>
      <c r="F21" s="34"/>
      <c r="G21" s="35"/>
      <c r="H21" s="34"/>
      <c r="I21" s="37"/>
      <c r="J21" s="34"/>
      <c r="K21" s="35"/>
      <c r="L21" s="34"/>
      <c r="M21" s="37"/>
    </row>
    <row r="22" spans="1:13" ht="24.75">
      <c r="A22" s="46"/>
      <c r="B22" s="48">
        <v>4</v>
      </c>
      <c r="C22" s="50" t="s">
        <v>14</v>
      </c>
      <c r="D22" s="18" t="s">
        <v>13</v>
      </c>
      <c r="E22" s="66">
        <v>40</v>
      </c>
      <c r="F22" s="41">
        <v>250</v>
      </c>
      <c r="G22" s="34">
        <f aca="true" t="shared" si="3" ref="G22">F22*0.21</f>
        <v>52.5</v>
      </c>
      <c r="H22" s="32">
        <f t="shared" si="1"/>
        <v>10000</v>
      </c>
      <c r="I22" s="36">
        <f aca="true" t="shared" si="4" ref="I22">H22+(E22*G22)</f>
        <v>12100</v>
      </c>
      <c r="J22" s="41"/>
      <c r="K22" s="34"/>
      <c r="L22" s="32"/>
      <c r="M22" s="36"/>
    </row>
    <row r="23" spans="1:13" ht="15">
      <c r="A23" s="47"/>
      <c r="B23" s="49"/>
      <c r="C23" s="51"/>
      <c r="D23" s="15" t="s">
        <v>15</v>
      </c>
      <c r="E23" s="67"/>
      <c r="F23" s="42"/>
      <c r="G23" s="35"/>
      <c r="H23" s="34"/>
      <c r="I23" s="37"/>
      <c r="J23" s="42"/>
      <c r="K23" s="35"/>
      <c r="L23" s="34"/>
      <c r="M23" s="37"/>
    </row>
    <row r="24" spans="1:13" ht="15">
      <c r="A24" s="46"/>
      <c r="B24" s="48">
        <v>5</v>
      </c>
      <c r="C24" s="68" t="s">
        <v>8</v>
      </c>
      <c r="D24" s="21" t="s">
        <v>59</v>
      </c>
      <c r="E24" s="69">
        <v>20</v>
      </c>
      <c r="F24" s="32">
        <v>100</v>
      </c>
      <c r="G24" s="34">
        <f aca="true" t="shared" si="5" ref="G24">F24*0.21</f>
        <v>21</v>
      </c>
      <c r="H24" s="32">
        <f t="shared" si="1"/>
        <v>2000</v>
      </c>
      <c r="I24" s="36">
        <f aca="true" t="shared" si="6" ref="I24">H24+(E24*G24)</f>
        <v>2420</v>
      </c>
      <c r="J24" s="32"/>
      <c r="K24" s="34"/>
      <c r="L24" s="32"/>
      <c r="M24" s="36"/>
    </row>
    <row r="25" spans="1:13" ht="24.75">
      <c r="A25" s="47"/>
      <c r="B25" s="49"/>
      <c r="C25" s="51"/>
      <c r="D25" s="17" t="s">
        <v>16</v>
      </c>
      <c r="E25" s="53"/>
      <c r="F25" s="34"/>
      <c r="G25" s="35"/>
      <c r="H25" s="34"/>
      <c r="I25" s="37"/>
      <c r="J25" s="34"/>
      <c r="K25" s="35"/>
      <c r="L25" s="34"/>
      <c r="M25" s="37"/>
    </row>
    <row r="26" spans="1:13" ht="36.75">
      <c r="A26" s="46"/>
      <c r="B26" s="48">
        <v>6</v>
      </c>
      <c r="C26" s="50" t="s">
        <v>17</v>
      </c>
      <c r="D26" s="18" t="s">
        <v>18</v>
      </c>
      <c r="E26" s="52">
        <v>10</v>
      </c>
      <c r="F26" s="32">
        <v>350</v>
      </c>
      <c r="G26" s="34">
        <f aca="true" t="shared" si="7" ref="G26">F26*0.21</f>
        <v>73.5</v>
      </c>
      <c r="H26" s="32">
        <f t="shared" si="1"/>
        <v>3500</v>
      </c>
      <c r="I26" s="36">
        <f aca="true" t="shared" si="8" ref="I26">H26+(E26*G26)</f>
        <v>4235</v>
      </c>
      <c r="J26" s="32"/>
      <c r="K26" s="34"/>
      <c r="L26" s="32"/>
      <c r="M26" s="36"/>
    </row>
    <row r="27" spans="1:13" ht="24.75">
      <c r="A27" s="47"/>
      <c r="B27" s="49"/>
      <c r="C27" s="51"/>
      <c r="D27" s="17" t="s">
        <v>31</v>
      </c>
      <c r="E27" s="53"/>
      <c r="F27" s="34"/>
      <c r="G27" s="35"/>
      <c r="H27" s="34"/>
      <c r="I27" s="37"/>
      <c r="J27" s="34"/>
      <c r="K27" s="35"/>
      <c r="L27" s="34"/>
      <c r="M27" s="37"/>
    </row>
    <row r="28" spans="1:13" ht="36.75">
      <c r="A28" s="46"/>
      <c r="B28" s="48">
        <v>7</v>
      </c>
      <c r="C28" s="50" t="s">
        <v>19</v>
      </c>
      <c r="D28" s="16" t="s">
        <v>46</v>
      </c>
      <c r="E28" s="52">
        <v>10</v>
      </c>
      <c r="F28" s="32">
        <v>350</v>
      </c>
      <c r="G28" s="34">
        <f aca="true" t="shared" si="9" ref="G28">F28*0.21</f>
        <v>73.5</v>
      </c>
      <c r="H28" s="32">
        <f t="shared" si="1"/>
        <v>3500</v>
      </c>
      <c r="I28" s="36">
        <f aca="true" t="shared" si="10" ref="I28">H28+(E28*G28)</f>
        <v>4235</v>
      </c>
      <c r="J28" s="32"/>
      <c r="K28" s="34"/>
      <c r="L28" s="32"/>
      <c r="M28" s="36"/>
    </row>
    <row r="29" spans="1:13" ht="24.75">
      <c r="A29" s="47"/>
      <c r="B29" s="49"/>
      <c r="C29" s="54"/>
      <c r="D29" s="17" t="s">
        <v>34</v>
      </c>
      <c r="E29" s="53"/>
      <c r="F29" s="34"/>
      <c r="G29" s="35"/>
      <c r="H29" s="34"/>
      <c r="I29" s="37"/>
      <c r="J29" s="34"/>
      <c r="K29" s="35"/>
      <c r="L29" s="34"/>
      <c r="M29" s="37"/>
    </row>
    <row r="30" spans="1:13" ht="24.75">
      <c r="A30" s="46"/>
      <c r="B30" s="48">
        <v>8</v>
      </c>
      <c r="C30" s="50" t="s">
        <v>40</v>
      </c>
      <c r="D30" s="16" t="s">
        <v>21</v>
      </c>
      <c r="E30" s="52">
        <v>5</v>
      </c>
      <c r="F30" s="32">
        <v>150</v>
      </c>
      <c r="G30" s="34">
        <f aca="true" t="shared" si="11" ref="G30">F30*0.21</f>
        <v>31.5</v>
      </c>
      <c r="H30" s="32">
        <f t="shared" si="1"/>
        <v>750</v>
      </c>
      <c r="I30" s="36">
        <f aca="true" t="shared" si="12" ref="I30">H30+(E30*G30)</f>
        <v>907.5</v>
      </c>
      <c r="J30" s="32"/>
      <c r="K30" s="34"/>
      <c r="L30" s="32"/>
      <c r="M30" s="36"/>
    </row>
    <row r="31" spans="1:13" ht="24.75">
      <c r="A31" s="47"/>
      <c r="B31" s="49"/>
      <c r="C31" s="54"/>
      <c r="D31" s="17" t="s">
        <v>67</v>
      </c>
      <c r="E31" s="55"/>
      <c r="F31" s="34"/>
      <c r="G31" s="35"/>
      <c r="H31" s="34"/>
      <c r="I31" s="37"/>
      <c r="J31" s="34"/>
      <c r="K31" s="35"/>
      <c r="L31" s="34"/>
      <c r="M31" s="37"/>
    </row>
    <row r="32" spans="1:13" ht="24.75">
      <c r="A32" s="46"/>
      <c r="B32" s="48">
        <v>9</v>
      </c>
      <c r="C32" s="50" t="s">
        <v>47</v>
      </c>
      <c r="D32" s="16" t="s">
        <v>48</v>
      </c>
      <c r="E32" s="52">
        <v>10</v>
      </c>
      <c r="F32" s="32">
        <v>150</v>
      </c>
      <c r="G32" s="34">
        <f aca="true" t="shared" si="13" ref="G32">F32*0.21</f>
        <v>31.5</v>
      </c>
      <c r="H32" s="32">
        <f t="shared" si="1"/>
        <v>1500</v>
      </c>
      <c r="I32" s="36">
        <f aca="true" t="shared" si="14" ref="I32">H32+(E32*G32)</f>
        <v>1815</v>
      </c>
      <c r="J32" s="32"/>
      <c r="K32" s="34"/>
      <c r="L32" s="32"/>
      <c r="M32" s="36"/>
    </row>
    <row r="33" spans="1:13" ht="24.75">
      <c r="A33" s="47"/>
      <c r="B33" s="49"/>
      <c r="C33" s="54"/>
      <c r="D33" s="17" t="s">
        <v>68</v>
      </c>
      <c r="E33" s="53"/>
      <c r="F33" s="34"/>
      <c r="G33" s="35"/>
      <c r="H33" s="34"/>
      <c r="I33" s="37"/>
      <c r="J33" s="34"/>
      <c r="K33" s="35"/>
      <c r="L33" s="34"/>
      <c r="M33" s="37"/>
    </row>
    <row r="34" spans="1:13" ht="24.75">
      <c r="A34" s="46"/>
      <c r="B34" s="48">
        <v>10</v>
      </c>
      <c r="C34" s="50" t="s">
        <v>49</v>
      </c>
      <c r="D34" s="16" t="s">
        <v>50</v>
      </c>
      <c r="E34" s="52">
        <v>10</v>
      </c>
      <c r="F34" s="32">
        <v>150</v>
      </c>
      <c r="G34" s="34">
        <f aca="true" t="shared" si="15" ref="G34">F34*0.21</f>
        <v>31.5</v>
      </c>
      <c r="H34" s="32">
        <f aca="true" t="shared" si="16" ref="H34">E34*F34</f>
        <v>1500</v>
      </c>
      <c r="I34" s="36">
        <f aca="true" t="shared" si="17" ref="I34">H34+(E34*G34)</f>
        <v>1815</v>
      </c>
      <c r="J34" s="32"/>
      <c r="K34" s="34"/>
      <c r="L34" s="32"/>
      <c r="M34" s="36"/>
    </row>
    <row r="35" spans="1:13" ht="24.75">
      <c r="A35" s="47"/>
      <c r="B35" s="49"/>
      <c r="C35" s="54"/>
      <c r="D35" s="17" t="s">
        <v>68</v>
      </c>
      <c r="E35" s="53"/>
      <c r="F35" s="34"/>
      <c r="G35" s="35"/>
      <c r="H35" s="34"/>
      <c r="I35" s="37"/>
      <c r="J35" s="34"/>
      <c r="K35" s="35"/>
      <c r="L35" s="34"/>
      <c r="M35" s="37"/>
    </row>
    <row r="36" spans="1:13" ht="24.75">
      <c r="A36" s="46"/>
      <c r="B36" s="48">
        <v>11</v>
      </c>
      <c r="C36" s="50" t="s">
        <v>56</v>
      </c>
      <c r="D36" s="16" t="s">
        <v>52</v>
      </c>
      <c r="E36" s="52">
        <v>10</v>
      </c>
      <c r="F36" s="32">
        <v>200</v>
      </c>
      <c r="G36" s="34">
        <f aca="true" t="shared" si="18" ref="G36">F36*0.21</f>
        <v>42</v>
      </c>
      <c r="H36" s="32">
        <f t="shared" si="1"/>
        <v>2000</v>
      </c>
      <c r="I36" s="36">
        <f aca="true" t="shared" si="19" ref="I36">H36+(E36*G36)</f>
        <v>2420</v>
      </c>
      <c r="J36" s="32"/>
      <c r="K36" s="34"/>
      <c r="L36" s="32"/>
      <c r="M36" s="36"/>
    </row>
    <row r="37" spans="1:13" ht="24.75">
      <c r="A37" s="47"/>
      <c r="B37" s="49"/>
      <c r="C37" s="51"/>
      <c r="D37" s="17" t="s">
        <v>68</v>
      </c>
      <c r="E37" s="53"/>
      <c r="F37" s="34"/>
      <c r="G37" s="35"/>
      <c r="H37" s="34"/>
      <c r="I37" s="37"/>
      <c r="J37" s="34"/>
      <c r="K37" s="35"/>
      <c r="L37" s="34"/>
      <c r="M37" s="37"/>
    </row>
    <row r="38" spans="1:13" ht="24.75">
      <c r="A38" s="46"/>
      <c r="B38" s="48">
        <v>12</v>
      </c>
      <c r="C38" s="50" t="s">
        <v>57</v>
      </c>
      <c r="D38" s="16" t="s">
        <v>51</v>
      </c>
      <c r="E38" s="52">
        <v>3</v>
      </c>
      <c r="F38" s="32">
        <v>200</v>
      </c>
      <c r="G38" s="34">
        <f aca="true" t="shared" si="20" ref="G38">F38*0.21</f>
        <v>42</v>
      </c>
      <c r="H38" s="32">
        <f aca="true" t="shared" si="21" ref="H38">E38*F38</f>
        <v>600</v>
      </c>
      <c r="I38" s="36">
        <f aca="true" t="shared" si="22" ref="I38">H38+(E38*G38)</f>
        <v>726</v>
      </c>
      <c r="J38" s="32"/>
      <c r="K38" s="34"/>
      <c r="L38" s="32"/>
      <c r="M38" s="36"/>
    </row>
    <row r="39" spans="1:13" ht="24.75">
      <c r="A39" s="47"/>
      <c r="B39" s="49"/>
      <c r="C39" s="51"/>
      <c r="D39" s="17" t="s">
        <v>68</v>
      </c>
      <c r="E39" s="53"/>
      <c r="F39" s="34"/>
      <c r="G39" s="35"/>
      <c r="H39" s="34"/>
      <c r="I39" s="37"/>
      <c r="J39" s="34"/>
      <c r="K39" s="35"/>
      <c r="L39" s="34"/>
      <c r="M39" s="37"/>
    </row>
    <row r="40" spans="1:13" ht="24.75">
      <c r="A40" s="46"/>
      <c r="B40" s="48">
        <v>13</v>
      </c>
      <c r="C40" s="50" t="s">
        <v>9</v>
      </c>
      <c r="D40" s="16" t="s">
        <v>41</v>
      </c>
      <c r="E40" s="66">
        <v>40</v>
      </c>
      <c r="F40" s="41">
        <v>130</v>
      </c>
      <c r="G40" s="34">
        <f aca="true" t="shared" si="23" ref="G40">F40*0.21</f>
        <v>27.3</v>
      </c>
      <c r="H40" s="32">
        <f>E40*F40</f>
        <v>5200</v>
      </c>
      <c r="I40" s="36">
        <f aca="true" t="shared" si="24" ref="I40">H40+(E40*G40)</f>
        <v>6292</v>
      </c>
      <c r="J40" s="41"/>
      <c r="K40" s="34"/>
      <c r="L40" s="32"/>
      <c r="M40" s="36"/>
    </row>
    <row r="41" spans="1:13" ht="15">
      <c r="A41" s="47"/>
      <c r="B41" s="49"/>
      <c r="C41" s="54"/>
      <c r="D41" s="15" t="s">
        <v>23</v>
      </c>
      <c r="E41" s="67"/>
      <c r="F41" s="42"/>
      <c r="G41" s="35"/>
      <c r="H41" s="34"/>
      <c r="I41" s="37"/>
      <c r="J41" s="42"/>
      <c r="K41" s="35"/>
      <c r="L41" s="34"/>
      <c r="M41" s="37"/>
    </row>
    <row r="42" spans="1:13" ht="24.75">
      <c r="A42" s="46"/>
      <c r="B42" s="48">
        <v>14</v>
      </c>
      <c r="C42" s="50" t="s">
        <v>10</v>
      </c>
      <c r="D42" s="18" t="s">
        <v>22</v>
      </c>
      <c r="E42" s="66">
        <v>30</v>
      </c>
      <c r="F42" s="41">
        <v>105</v>
      </c>
      <c r="G42" s="34">
        <f aca="true" t="shared" si="25" ref="G42">F42*0.21</f>
        <v>22.05</v>
      </c>
      <c r="H42" s="32">
        <f t="shared" si="1"/>
        <v>3150</v>
      </c>
      <c r="I42" s="36">
        <f aca="true" t="shared" si="26" ref="I42">H42+(E42*G42)</f>
        <v>3811.5</v>
      </c>
      <c r="J42" s="41"/>
      <c r="K42" s="34"/>
      <c r="L42" s="32"/>
      <c r="M42" s="36"/>
    </row>
    <row r="43" spans="1:13" ht="15">
      <c r="A43" s="47"/>
      <c r="B43" s="49"/>
      <c r="C43" s="51"/>
      <c r="D43" s="15" t="s">
        <v>23</v>
      </c>
      <c r="E43" s="65"/>
      <c r="F43" s="42"/>
      <c r="G43" s="35"/>
      <c r="H43" s="34"/>
      <c r="I43" s="37"/>
      <c r="J43" s="42"/>
      <c r="K43" s="35"/>
      <c r="L43" s="34"/>
      <c r="M43" s="37"/>
    </row>
    <row r="44" spans="1:13" ht="24.75">
      <c r="A44" s="46"/>
      <c r="B44" s="48">
        <v>15</v>
      </c>
      <c r="C44" s="50" t="s">
        <v>11</v>
      </c>
      <c r="D44" s="18" t="s">
        <v>24</v>
      </c>
      <c r="E44" s="66">
        <v>50</v>
      </c>
      <c r="F44" s="41">
        <v>185</v>
      </c>
      <c r="G44" s="34">
        <f aca="true" t="shared" si="27" ref="G44">F44*0.21</f>
        <v>38.85</v>
      </c>
      <c r="H44" s="32">
        <f t="shared" si="1"/>
        <v>9250</v>
      </c>
      <c r="I44" s="36">
        <f aca="true" t="shared" si="28" ref="I44">H44+(E44*G44)</f>
        <v>11192.5</v>
      </c>
      <c r="J44" s="41"/>
      <c r="K44" s="34"/>
      <c r="L44" s="32"/>
      <c r="M44" s="36"/>
    </row>
    <row r="45" spans="1:13" ht="15">
      <c r="A45" s="47"/>
      <c r="B45" s="49"/>
      <c r="C45" s="51"/>
      <c r="D45" s="15" t="s">
        <v>25</v>
      </c>
      <c r="E45" s="65"/>
      <c r="F45" s="42"/>
      <c r="G45" s="35"/>
      <c r="H45" s="34"/>
      <c r="I45" s="37"/>
      <c r="J45" s="42"/>
      <c r="K45" s="35"/>
      <c r="L45" s="34"/>
      <c r="M45" s="37"/>
    </row>
    <row r="46" spans="1:13" ht="24.75" customHeight="1">
      <c r="A46" s="46"/>
      <c r="B46" s="48">
        <v>16</v>
      </c>
      <c r="C46" s="50" t="s">
        <v>26</v>
      </c>
      <c r="D46" s="18" t="s">
        <v>27</v>
      </c>
      <c r="E46" s="70">
        <v>10</v>
      </c>
      <c r="F46" s="32">
        <v>500</v>
      </c>
      <c r="G46" s="34">
        <f aca="true" t="shared" si="29" ref="G46">F46*0.21</f>
        <v>105</v>
      </c>
      <c r="H46" s="32">
        <f t="shared" si="1"/>
        <v>5000</v>
      </c>
      <c r="I46" s="36">
        <f aca="true" t="shared" si="30" ref="I46">H46+(E46*G46)</f>
        <v>6050</v>
      </c>
      <c r="J46" s="32"/>
      <c r="K46" s="34"/>
      <c r="L46" s="32"/>
      <c r="M46" s="36"/>
    </row>
    <row r="47" spans="1:13" ht="15" customHeight="1">
      <c r="A47" s="47"/>
      <c r="B47" s="49"/>
      <c r="C47" s="51"/>
      <c r="D47" s="15" t="s">
        <v>28</v>
      </c>
      <c r="E47" s="71"/>
      <c r="F47" s="34"/>
      <c r="G47" s="35"/>
      <c r="H47" s="34"/>
      <c r="I47" s="37"/>
      <c r="J47" s="34"/>
      <c r="K47" s="35"/>
      <c r="L47" s="34"/>
      <c r="M47" s="37"/>
    </row>
    <row r="48" spans="1:13" ht="48.75">
      <c r="A48" s="46"/>
      <c r="B48" s="48">
        <v>17</v>
      </c>
      <c r="C48" s="50" t="s">
        <v>38</v>
      </c>
      <c r="D48" s="18" t="s">
        <v>42</v>
      </c>
      <c r="E48" s="70">
        <v>50</v>
      </c>
      <c r="F48" s="32">
        <v>250</v>
      </c>
      <c r="G48" s="34">
        <f aca="true" t="shared" si="31" ref="G48">F48*0.21</f>
        <v>52.5</v>
      </c>
      <c r="H48" s="32">
        <f t="shared" si="1"/>
        <v>12500</v>
      </c>
      <c r="I48" s="36">
        <f aca="true" t="shared" si="32" ref="I48">H48+(E48*G48)</f>
        <v>15125</v>
      </c>
      <c r="J48" s="32"/>
      <c r="K48" s="34"/>
      <c r="L48" s="32"/>
      <c r="M48" s="36"/>
    </row>
    <row r="49" spans="1:13" ht="24.75">
      <c r="A49" s="47"/>
      <c r="B49" s="49"/>
      <c r="C49" s="51"/>
      <c r="D49" s="17" t="s">
        <v>29</v>
      </c>
      <c r="E49" s="71"/>
      <c r="F49" s="34"/>
      <c r="G49" s="35"/>
      <c r="H49" s="34"/>
      <c r="I49" s="37"/>
      <c r="J49" s="34"/>
      <c r="K49" s="35"/>
      <c r="L49" s="34"/>
      <c r="M49" s="37"/>
    </row>
    <row r="50" spans="1:13" ht="48.75">
      <c r="A50" s="46"/>
      <c r="B50" s="48">
        <v>18</v>
      </c>
      <c r="C50" s="50" t="s">
        <v>39</v>
      </c>
      <c r="D50" s="18" t="s">
        <v>43</v>
      </c>
      <c r="E50" s="70">
        <v>5</v>
      </c>
      <c r="F50" s="32">
        <v>750</v>
      </c>
      <c r="G50" s="34">
        <f aca="true" t="shared" si="33" ref="G50">F50*0.21</f>
        <v>157.5</v>
      </c>
      <c r="H50" s="32">
        <f t="shared" si="1"/>
        <v>3750</v>
      </c>
      <c r="I50" s="36">
        <f aca="true" t="shared" si="34" ref="I50">H50+(E50*G50)</f>
        <v>4537.5</v>
      </c>
      <c r="J50" s="32"/>
      <c r="K50" s="34"/>
      <c r="L50" s="32"/>
      <c r="M50" s="36"/>
    </row>
    <row r="51" spans="1:13" ht="24.75">
      <c r="A51" s="47"/>
      <c r="B51" s="49"/>
      <c r="C51" s="51"/>
      <c r="D51" s="17" t="s">
        <v>29</v>
      </c>
      <c r="E51" s="71"/>
      <c r="F51" s="34"/>
      <c r="G51" s="35"/>
      <c r="H51" s="34"/>
      <c r="I51" s="37"/>
      <c r="J51" s="34"/>
      <c r="K51" s="35"/>
      <c r="L51" s="34"/>
      <c r="M51" s="37"/>
    </row>
    <row r="52" spans="1:13" ht="15">
      <c r="A52" s="46"/>
      <c r="B52" s="48">
        <v>19</v>
      </c>
      <c r="C52" s="50" t="s">
        <v>12</v>
      </c>
      <c r="D52" s="16" t="s">
        <v>30</v>
      </c>
      <c r="E52" s="52">
        <v>200</v>
      </c>
      <c r="F52" s="32">
        <v>5.5</v>
      </c>
      <c r="G52" s="34">
        <f>F52*0.21</f>
        <v>1.155</v>
      </c>
      <c r="H52" s="32">
        <f>E52*F52</f>
        <v>1100</v>
      </c>
      <c r="I52" s="36">
        <f aca="true" t="shared" si="35" ref="I52">H52+(E52*G52)</f>
        <v>1331</v>
      </c>
      <c r="J52" s="32"/>
      <c r="K52" s="34"/>
      <c r="L52" s="32"/>
      <c r="M52" s="36"/>
    </row>
    <row r="53" spans="1:13" ht="15">
      <c r="A53" s="74"/>
      <c r="B53" s="72"/>
      <c r="C53" s="73"/>
      <c r="D53" s="25" t="s">
        <v>69</v>
      </c>
      <c r="E53" s="75"/>
      <c r="F53" s="33"/>
      <c r="G53" s="35"/>
      <c r="H53" s="33"/>
      <c r="I53" s="37"/>
      <c r="J53" s="33"/>
      <c r="K53" s="35"/>
      <c r="L53" s="33"/>
      <c r="M53" s="37"/>
    </row>
    <row r="54" spans="1:13" ht="24.75">
      <c r="A54" s="76"/>
      <c r="B54" s="78">
        <v>20</v>
      </c>
      <c r="C54" s="50" t="s">
        <v>60</v>
      </c>
      <c r="D54" s="18" t="s">
        <v>58</v>
      </c>
      <c r="E54" s="81">
        <v>10</v>
      </c>
      <c r="F54" s="35">
        <v>150</v>
      </c>
      <c r="G54" s="35">
        <f aca="true" t="shared" si="36" ref="G54">F54*0.21</f>
        <v>31.5</v>
      </c>
      <c r="H54" s="35">
        <f>E54*F54</f>
        <v>1500</v>
      </c>
      <c r="I54" s="40">
        <f aca="true" t="shared" si="37" ref="I54">H54+(E54*G54)</f>
        <v>1815</v>
      </c>
      <c r="J54" s="35"/>
      <c r="K54" s="35"/>
      <c r="L54" s="35"/>
      <c r="M54" s="40"/>
    </row>
    <row r="55" spans="1:13" ht="25.5" thickBot="1">
      <c r="A55" s="77"/>
      <c r="B55" s="79"/>
      <c r="C55" s="80"/>
      <c r="D55" s="26" t="s">
        <v>20</v>
      </c>
      <c r="E55" s="82"/>
      <c r="F55" s="38"/>
      <c r="G55" s="39"/>
      <c r="H55" s="32"/>
      <c r="I55" s="36"/>
      <c r="J55" s="38"/>
      <c r="K55" s="39"/>
      <c r="L55" s="32"/>
      <c r="M55" s="36"/>
    </row>
    <row r="56" spans="1:13" ht="15.75" thickTop="1">
      <c r="A56" s="27"/>
      <c r="D56" s="19"/>
      <c r="G56" s="3" t="s">
        <v>66</v>
      </c>
      <c r="H56" s="84">
        <f>SUM(H16:H55)</f>
        <v>68050</v>
      </c>
      <c r="I56" s="84">
        <f>SUM(I16:I55)</f>
        <v>82340.5</v>
      </c>
      <c r="L56" s="83"/>
      <c r="M56" s="83"/>
    </row>
  </sheetData>
  <mergeCells count="244">
    <mergeCell ref="B52:B53"/>
    <mergeCell ref="C52:C53"/>
    <mergeCell ref="A52:A53"/>
    <mergeCell ref="E52:E53"/>
    <mergeCell ref="F52:F53"/>
    <mergeCell ref="G52:G53"/>
    <mergeCell ref="H52:H53"/>
    <mergeCell ref="I52:I53"/>
    <mergeCell ref="A54:A55"/>
    <mergeCell ref="B54:B55"/>
    <mergeCell ref="C54:C55"/>
    <mergeCell ref="I54:I55"/>
    <mergeCell ref="H54:H55"/>
    <mergeCell ref="G54:G55"/>
    <mergeCell ref="F54:F55"/>
    <mergeCell ref="E54:E55"/>
    <mergeCell ref="B48:B49"/>
    <mergeCell ref="B50:B51"/>
    <mergeCell ref="A50:A51"/>
    <mergeCell ref="C50:C51"/>
    <mergeCell ref="E50:E51"/>
    <mergeCell ref="F50:F51"/>
    <mergeCell ref="G50:G51"/>
    <mergeCell ref="H50:H51"/>
    <mergeCell ref="I50:I51"/>
    <mergeCell ref="C48:C49"/>
    <mergeCell ref="A48:A49"/>
    <mergeCell ref="E48:E49"/>
    <mergeCell ref="F48:F49"/>
    <mergeCell ref="G48:G49"/>
    <mergeCell ref="H48:H49"/>
    <mergeCell ref="I48:I49"/>
    <mergeCell ref="E44:E45"/>
    <mergeCell ref="F44:F45"/>
    <mergeCell ref="G44:G45"/>
    <mergeCell ref="H44:H45"/>
    <mergeCell ref="I44:I45"/>
    <mergeCell ref="A44:A45"/>
    <mergeCell ref="B44:B45"/>
    <mergeCell ref="C44:C45"/>
    <mergeCell ref="B46:B47"/>
    <mergeCell ref="A46:A47"/>
    <mergeCell ref="E46:E47"/>
    <mergeCell ref="F46:F47"/>
    <mergeCell ref="G46:G47"/>
    <mergeCell ref="H46:H47"/>
    <mergeCell ref="I46:I47"/>
    <mergeCell ref="C46:C47"/>
    <mergeCell ref="B40:B41"/>
    <mergeCell ref="C40:C41"/>
    <mergeCell ref="A40:A41"/>
    <mergeCell ref="E40:E41"/>
    <mergeCell ref="F40:F41"/>
    <mergeCell ref="G40:G41"/>
    <mergeCell ref="H40:H41"/>
    <mergeCell ref="I40:I41"/>
    <mergeCell ref="B42:B43"/>
    <mergeCell ref="A42:A43"/>
    <mergeCell ref="C42:C43"/>
    <mergeCell ref="E42:E43"/>
    <mergeCell ref="F42:F43"/>
    <mergeCell ref="G42:G43"/>
    <mergeCell ref="H42:H43"/>
    <mergeCell ref="I42:I43"/>
    <mergeCell ref="I36:I37"/>
    <mergeCell ref="B22:B23"/>
    <mergeCell ref="G24:G25"/>
    <mergeCell ref="H24:H25"/>
    <mergeCell ref="I24:I25"/>
    <mergeCell ref="C26:C27"/>
    <mergeCell ref="B26:B27"/>
    <mergeCell ref="I26:I27"/>
    <mergeCell ref="B24:B25"/>
    <mergeCell ref="C24:C25"/>
    <mergeCell ref="E24:E25"/>
    <mergeCell ref="F24:F25"/>
    <mergeCell ref="C22:C23"/>
    <mergeCell ref="F22:F23"/>
    <mergeCell ref="C36:C37"/>
    <mergeCell ref="B36:B37"/>
    <mergeCell ref="A36:A37"/>
    <mergeCell ref="E36:E37"/>
    <mergeCell ref="F36:F37"/>
    <mergeCell ref="G36:G37"/>
    <mergeCell ref="H36:H37"/>
    <mergeCell ref="A24:A25"/>
    <mergeCell ref="A3:I10"/>
    <mergeCell ref="B11:I11"/>
    <mergeCell ref="B12:I12"/>
    <mergeCell ref="B13:I13"/>
    <mergeCell ref="B16:B17"/>
    <mergeCell ref="A16:A17"/>
    <mergeCell ref="C16:C17"/>
    <mergeCell ref="E16:E17"/>
    <mergeCell ref="F16:F17"/>
    <mergeCell ref="B20:B21"/>
    <mergeCell ref="I20:I21"/>
    <mergeCell ref="G16:G17"/>
    <mergeCell ref="H16:H17"/>
    <mergeCell ref="I16:I17"/>
    <mergeCell ref="A20:A21"/>
    <mergeCell ref="E22:E23"/>
    <mergeCell ref="A22:A23"/>
    <mergeCell ref="E20:E21"/>
    <mergeCell ref="F20:F21"/>
    <mergeCell ref="G20:G21"/>
    <mergeCell ref="H20:H21"/>
    <mergeCell ref="C20:C21"/>
    <mergeCell ref="G22:G23"/>
    <mergeCell ref="A18:A19"/>
    <mergeCell ref="B18:B19"/>
    <mergeCell ref="C18:C19"/>
    <mergeCell ref="E18:E19"/>
    <mergeCell ref="F18:F19"/>
    <mergeCell ref="G18:G19"/>
    <mergeCell ref="H18:H19"/>
    <mergeCell ref="I18:I19"/>
    <mergeCell ref="H22:H23"/>
    <mergeCell ref="I22:I23"/>
    <mergeCell ref="C30:C31"/>
    <mergeCell ref="B30:B31"/>
    <mergeCell ref="I30:I31"/>
    <mergeCell ref="B28:B29"/>
    <mergeCell ref="C28:C29"/>
    <mergeCell ref="A28:A29"/>
    <mergeCell ref="E28:E29"/>
    <mergeCell ref="F28:F29"/>
    <mergeCell ref="A26:A27"/>
    <mergeCell ref="E26:E27"/>
    <mergeCell ref="F26:F27"/>
    <mergeCell ref="G26:G27"/>
    <mergeCell ref="H26:H27"/>
    <mergeCell ref="A30:A31"/>
    <mergeCell ref="E30:E31"/>
    <mergeCell ref="F30:F31"/>
    <mergeCell ref="G30:G31"/>
    <mergeCell ref="H30:H31"/>
    <mergeCell ref="G28:G29"/>
    <mergeCell ref="H28:H29"/>
    <mergeCell ref="I28:I29"/>
    <mergeCell ref="A38:A39"/>
    <mergeCell ref="B38:B39"/>
    <mergeCell ref="C38:C39"/>
    <mergeCell ref="E38:E39"/>
    <mergeCell ref="F38:F39"/>
    <mergeCell ref="G38:G39"/>
    <mergeCell ref="H38:H39"/>
    <mergeCell ref="I38:I39"/>
    <mergeCell ref="G32:G33"/>
    <mergeCell ref="H32:H33"/>
    <mergeCell ref="I32:I33"/>
    <mergeCell ref="C32:C33"/>
    <mergeCell ref="B32:B33"/>
    <mergeCell ref="A32:A33"/>
    <mergeCell ref="E32:E33"/>
    <mergeCell ref="F32:F33"/>
    <mergeCell ref="A34:A35"/>
    <mergeCell ref="B34:B35"/>
    <mergeCell ref="C34:C35"/>
    <mergeCell ref="E34:E35"/>
    <mergeCell ref="F34:F35"/>
    <mergeCell ref="G34:G35"/>
    <mergeCell ref="H34:H35"/>
    <mergeCell ref="I34:I35"/>
    <mergeCell ref="J16:J17"/>
    <mergeCell ref="K16:K17"/>
    <mergeCell ref="L16:L17"/>
    <mergeCell ref="M16:M17"/>
    <mergeCell ref="J18:J19"/>
    <mergeCell ref="K18:K19"/>
    <mergeCell ref="L18:L19"/>
    <mergeCell ref="M18:M19"/>
    <mergeCell ref="J20:J21"/>
    <mergeCell ref="K20:K21"/>
    <mergeCell ref="L20:L21"/>
    <mergeCell ref="M20:M21"/>
    <mergeCell ref="J22:J23"/>
    <mergeCell ref="K22:K23"/>
    <mergeCell ref="L22:L23"/>
    <mergeCell ref="M22:M23"/>
    <mergeCell ref="J24:J25"/>
    <mergeCell ref="K24:K25"/>
    <mergeCell ref="L24:L25"/>
    <mergeCell ref="M24:M25"/>
    <mergeCell ref="J26:J27"/>
    <mergeCell ref="K26:K27"/>
    <mergeCell ref="L26:L27"/>
    <mergeCell ref="M26:M27"/>
    <mergeCell ref="J28:J29"/>
    <mergeCell ref="K28:K29"/>
    <mergeCell ref="L28:L29"/>
    <mergeCell ref="M28:M29"/>
    <mergeCell ref="J30:J31"/>
    <mergeCell ref="K30:K31"/>
    <mergeCell ref="L30:L31"/>
    <mergeCell ref="M30:M31"/>
    <mergeCell ref="J32:J33"/>
    <mergeCell ref="K32:K33"/>
    <mergeCell ref="L32:L33"/>
    <mergeCell ref="M32:M33"/>
    <mergeCell ref="J34:J35"/>
    <mergeCell ref="K34:K35"/>
    <mergeCell ref="L34:L35"/>
    <mergeCell ref="M34:M35"/>
    <mergeCell ref="J36:J37"/>
    <mergeCell ref="K36:K37"/>
    <mergeCell ref="L36:L37"/>
    <mergeCell ref="M36:M37"/>
    <mergeCell ref="J38:J39"/>
    <mergeCell ref="K38:K39"/>
    <mergeCell ref="L38:L39"/>
    <mergeCell ref="M38:M39"/>
    <mergeCell ref="J40:J41"/>
    <mergeCell ref="K40:K41"/>
    <mergeCell ref="L40:L41"/>
    <mergeCell ref="M40:M41"/>
    <mergeCell ref="J42:J43"/>
    <mergeCell ref="K42:K43"/>
    <mergeCell ref="L42:L43"/>
    <mergeCell ref="M42:M43"/>
    <mergeCell ref="J44:J45"/>
    <mergeCell ref="K44:K45"/>
    <mergeCell ref="L44:L45"/>
    <mergeCell ref="M44:M45"/>
    <mergeCell ref="J52:J53"/>
    <mergeCell ref="K52:K53"/>
    <mergeCell ref="L52:L53"/>
    <mergeCell ref="M52:M53"/>
    <mergeCell ref="J54:J55"/>
    <mergeCell ref="K54:K55"/>
    <mergeCell ref="L54:L55"/>
    <mergeCell ref="M54:M55"/>
    <mergeCell ref="J46:J47"/>
    <mergeCell ref="K46:K47"/>
    <mergeCell ref="L46:L47"/>
    <mergeCell ref="M46:M47"/>
    <mergeCell ref="J48:J49"/>
    <mergeCell ref="K48:K49"/>
    <mergeCell ref="L48:L49"/>
    <mergeCell ref="M48:M49"/>
    <mergeCell ref="J50:J51"/>
    <mergeCell ref="K50:K51"/>
    <mergeCell ref="L50:L51"/>
    <mergeCell ref="M50:M5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mGt8nWcLhx3F4kyULMa98pFyob4=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+zqvCafoQcwsQDZQNycay4dG1Ck=</DigestValue>
    </Reference>
  </SignedInfo>
  <SignatureValue>HKxIYdFteaEQE2zJe4RA19ySVfNmRgAJw+XRRE8mc7DTA0DPkFIRvgZt3cdgz1lrWNPONkjtvWH2
w2TT2+YtBNAvKfSQ9p69WVYG9UwZgNIsAe+XNYNfludwSw4EXNgOU3draQNLSXdA/wk0KoBTR1rL
wAwbIG0LlTm3ZUWhaza8xXRrdDLEOmVOPB95Fm5PE9McVhoxwDRbHmnK0sfRcanryDySXfzuEcMC
GZ5y5cdYa2LVykipY4islxp0hsSlxyebDd8dj6SP5ggVI44H48HcTn/8yj03whY0qQpYG+PPDMuA
sDVaOLXz2/X4SiREUpzubYCMGUJs+TLvQ+Hqog==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y19wP30HT4ES2DwoRuIBcKPcR08=</DigestValue>
      </Reference>
      <Reference URI="/xl/drawings/drawing1.xml?ContentType=application/vnd.openxmlformats-officedocument.drawing+xml">
        <DigestMethod Algorithm="http://www.w3.org/2000/09/xmldsig#sha1"/>
        <DigestValue>ACj5HhA8ErQ4Kw/8NVskeYi2PaY=</DigestValue>
      </Reference>
      <Reference URI="/xl/media/image1.jpeg?ContentType=image/jpeg">
        <DigestMethod Algorithm="http://www.w3.org/2000/09/xmldsig#sha1"/>
        <DigestValue>aIETX5LKt0hXYNyg6DMusqWGZik=</DigestValue>
      </Reference>
      <Reference URI="/xl/calcChain.xml?ContentType=application/vnd.openxmlformats-officedocument.spreadsheetml.calcChain+xml">
        <DigestMethod Algorithm="http://www.w3.org/2000/09/xmldsig#sha1"/>
        <DigestValue>n6JDY/zhWJPdoWV3VcIYUw+DvgU=</DigestValue>
      </Reference>
      <Reference URI="/xl/styles.xml?ContentType=application/vnd.openxmlformats-officedocument.spreadsheetml.styles+xml">
        <DigestMethod Algorithm="http://www.w3.org/2000/09/xmldsig#sha1"/>
        <DigestValue>2AJsDq8kKu8J0dzfQR275lwKXMI=</DigestValue>
      </Reference>
      <Reference URI="/xl/worksheets/sheet1.xml?ContentType=application/vnd.openxmlformats-officedocument.spreadsheetml.worksheet+xml">
        <DigestMethod Algorithm="http://www.w3.org/2000/09/xmldsig#sha1"/>
        <DigestValue>im3IC9VlTDWHJAHp8E9k4b5E5A8=</DigestValue>
      </Reference>
      <Reference URI="/xl/sharedStrings.xml?ContentType=application/vnd.openxmlformats-officedocument.spreadsheetml.sharedStrings+xml">
        <DigestMethod Algorithm="http://www.w3.org/2000/09/xmldsig#sha1"/>
        <DigestValue>RefNP3C5BpmnOslDu1QVxlh4gOg=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qSM7AOkBJmA7bwEmH7oGSf80b/0=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2013-07-25T07:56:22Z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2013-07-25T07:56:22Z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dcterms:created xsi:type="dcterms:W3CDTF">2011-07-13T14:14:40Z</dcterms:created>
  <dcterms:modified xsi:type="dcterms:W3CDTF">2013-07-25T07:56:07Z</dcterms:modified>
  <cp:category/>
  <cp:version/>
  <cp:contentType/>
  <cp:contentStatus/>
</cp:coreProperties>
</file>