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<sst xmlns="http://schemas.openxmlformats.org/spreadsheetml/2006/main" count="310" uniqueCount="271">
  <si>
    <t>Registrační číslo projektu:</t>
  </si>
  <si>
    <t>CZ.1.07/2.2.00/28.0021</t>
  </si>
  <si>
    <t>Název projektu:</t>
  </si>
  <si>
    <t>Průřezová inovace studijních programů Lesnické a dřevařské fakulty MENDELU v Brně (LDF) s ohledem na disciplíny společného základu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</si>
  <si>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</si>
  <si>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</si>
  <si>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</si>
  <si>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</si>
  <si>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</si>
  <si>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</si>
  <si>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</si>
  <si>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Cena celkem bez DPH  v Kč</t>
  </si>
  <si>
    <t>Nabídková jednotková cena bez DPH v Kč</t>
  </si>
  <si>
    <t>Nabídková cena celkem bez DPH v Kč</t>
  </si>
  <si>
    <t>Částka DPH</t>
  </si>
  <si>
    <t>Nabídková cena celkem vč. DPH v kč</t>
  </si>
  <si>
    <t>MATEMATIKA</t>
  </si>
  <si>
    <t>978-1933988399</t>
  </si>
  <si>
    <t>Gnuplot in Action: Understanding Data with Graphs</t>
  </si>
  <si>
    <t>Philipp K. Janert</t>
  </si>
  <si>
    <t>978-80-214-3631-2</t>
  </si>
  <si>
    <t>Matematika pro porozumění a praxi I.</t>
  </si>
  <si>
    <t>Jana a Pavla Musilová</t>
  </si>
  <si>
    <t>978-80-214-4071-5</t>
  </si>
  <si>
    <t>Matematika pro porozumění a praxi II.</t>
  </si>
  <si>
    <t>978-0230274792</t>
  </si>
  <si>
    <t>Engineering Mathematics Through Applications</t>
  </si>
  <si>
    <t>K. Singh</t>
  </si>
  <si>
    <t>Advanced Engineering Mathematics</t>
  </si>
  <si>
    <t>V.O'Neil</t>
  </si>
  <si>
    <t>Applied Calculus</t>
  </si>
  <si>
    <t>Geoffrey C. Berresford, Andrew M. Rockett</t>
  </si>
  <si>
    <t>978-0521284462</t>
  </si>
  <si>
    <t>Introductory Mathematics through Science Applications</t>
  </si>
  <si>
    <t>J. Berry, A. Norcliffe, S. Humble</t>
  </si>
  <si>
    <t>978-80-251-2764-3</t>
  </si>
  <si>
    <t>Mistrovství v AutoCADu
Kompletní průvodce uživatele pro verze 2009 a 2010</t>
  </si>
  <si>
    <t>Ellen Finkelstein</t>
  </si>
  <si>
    <t>978-80-7196-400-1</t>
  </si>
  <si>
    <t>Deskriptivní geometrie pro střední školy</t>
  </si>
  <si>
    <t>Eva Pomykalová</t>
  </si>
  <si>
    <t>9788073632656</t>
  </si>
  <si>
    <t>Gödel, Escher, Bach</t>
  </si>
  <si>
    <t>Hofstadter, Douglas</t>
  </si>
  <si>
    <t>Zlatý řez</t>
  </si>
  <si>
    <t>Livio, Mario</t>
  </si>
  <si>
    <t>The Graphic Work</t>
  </si>
  <si>
    <t>M.C. Escher</t>
  </si>
  <si>
    <t>978-0387952239</t>
  </si>
  <si>
    <t>Mathematical Biology: I. An Introduction</t>
  </si>
  <si>
    <t>James D. Murray</t>
  </si>
  <si>
    <t>978-0387952284</t>
  </si>
  <si>
    <t>Mathematical Biology II</t>
  </si>
  <si>
    <t>978-0393925166</t>
  </si>
  <si>
    <t>Div, Grad, Curl, and All That: An Informal Text on Vector Calculus,</t>
  </si>
  <si>
    <t>H. M. Schey</t>
  </si>
  <si>
    <t>978-0961408800</t>
  </si>
  <si>
    <t>Introduction to Applied Mathematics</t>
  </si>
  <si>
    <t>Gilbert Strang</t>
  </si>
  <si>
    <t>978-0521603690</t>
  </si>
  <si>
    <t>Practical Applied Mathematics: Modelling, Analysis, Approximation</t>
  </si>
  <si>
    <t>Sam Howison</t>
  </si>
  <si>
    <t>978-1469900919</t>
  </si>
  <si>
    <t>Metodická příručka pro práci s programem Adobe Captivate</t>
  </si>
  <si>
    <t>Diane Elkins, Desiree Pinde</t>
  </si>
  <si>
    <t xml:space="preserve">  978-9814350570</t>
  </si>
  <si>
    <t>The Finite Element Method: Its Fundamentals and Applications in Engineering</t>
  </si>
  <si>
    <t>Zhangxin Chen</t>
  </si>
  <si>
    <r>
      <t>Mechanics of Materials. 8</t>
    </r>
    <r>
      <rPr>
        <vertAlign val="superscript"/>
        <sz val="8"/>
        <color indexed="8"/>
        <rFont val="Arial"/>
        <family val="2"/>
      </rPr>
      <t>th</t>
    </r>
    <r>
      <rPr>
        <sz val="8"/>
        <color indexed="8"/>
        <rFont val="Arial"/>
        <family val="2"/>
      </rPr>
      <t xml:space="preserve"> Edition by Prentice Hall</t>
    </r>
  </si>
  <si>
    <t>Russell C. Hibbeler</t>
  </si>
  <si>
    <t xml:space="preserve">  978-0495668275</t>
  </si>
  <si>
    <t>A First Course in the Finite Element Method, 5th Revised edition</t>
  </si>
  <si>
    <t>Daryl L. Logan</t>
  </si>
  <si>
    <t xml:space="preserve">  978-1420054330</t>
  </si>
  <si>
    <t>Finite Element Analysis of Composite Materials</t>
  </si>
  <si>
    <t>Ever J. Barbero</t>
  </si>
  <si>
    <t xml:space="preserve">  978-1441931207</t>
  </si>
  <si>
    <t>The Physics of Musical Instruments</t>
  </si>
  <si>
    <t>Fletcher, H. Neville, Rossing, D. Thomas</t>
  </si>
  <si>
    <t xml:space="preserve">  978-3642118203</t>
  </si>
  <si>
    <t>Numerical Modeling in Materials Science and Engineering (Springer Series in Computational Mathematics)</t>
  </si>
  <si>
    <t>Michel Rappaz, Michel Bellet, Michel O. Deville, Ray Snyder</t>
  </si>
  <si>
    <t>978-80-251-3254-8</t>
  </si>
  <si>
    <t>Adobe Flash  CS5 Profesionál: oficiální výukový kurz</t>
  </si>
  <si>
    <t>Adobe Creative Team</t>
  </si>
  <si>
    <t>978-80-242-2013-0</t>
  </si>
  <si>
    <t>Kompendium fyziky</t>
  </si>
  <si>
    <t>Gascha, Pflanz</t>
  </si>
  <si>
    <t>80-7300-175-6</t>
  </si>
  <si>
    <t>MATLAB pro začátečníky</t>
  </si>
  <si>
    <t>Doňar, Zaplatílek</t>
  </si>
  <si>
    <t>80-7302-049-1</t>
  </si>
  <si>
    <t>LaTeX pro začátečníky</t>
  </si>
  <si>
    <t>Rybička</t>
  </si>
  <si>
    <t>978-80-7196-381-3</t>
  </si>
  <si>
    <t>Fyzika aktuálně - příručka nejen pro učitele</t>
  </si>
  <si>
    <t>Fyzika zajímavě: Kapaliny a plyny</t>
  </si>
  <si>
    <t>80-7196-226-0</t>
  </si>
  <si>
    <t>Pokusy s jednoduchými pomůckami</t>
  </si>
  <si>
    <t>Svoboda</t>
  </si>
  <si>
    <t>978-80-904974-1-2</t>
  </si>
  <si>
    <t>Počítač ve výuce fyziky</t>
  </si>
  <si>
    <t xml:space="preserve">Drahoš Zdeněk </t>
  </si>
  <si>
    <t>978-80-7300-400-2</t>
  </si>
  <si>
    <t>Algoritmy číslicového zpracování signálů</t>
  </si>
  <si>
    <t>Brtník Bohumil</t>
  </si>
  <si>
    <t>978-80-7333-056-9</t>
  </si>
  <si>
    <t>Vícerozměrné statistické metody (1), 2. aktualizované vydání</t>
  </si>
  <si>
    <t>Hebák P., Hustopecký J., a kol.</t>
  </si>
  <si>
    <t>978-80-7333-036-1</t>
  </si>
  <si>
    <t xml:space="preserve">Vícerozměrné statistické metody (2) </t>
  </si>
  <si>
    <t>978-80-7333-001-9</t>
  </si>
  <si>
    <t>Vícerozměrné statistické metody (3), 2. aktualizované vydání</t>
  </si>
  <si>
    <t>978-0132554343 (9780273760436)</t>
  </si>
  <si>
    <t>Elementary Surveying: An Introduction to Geomatics (13th Edition)</t>
  </si>
  <si>
    <t>Ghilani Ch., Wolf P.</t>
  </si>
  <si>
    <t xml:space="preserve">978-0470464915 </t>
  </si>
  <si>
    <t>Adjustment Computations: Spatial Data Analysis</t>
  </si>
  <si>
    <t>Ghilani Ch.</t>
  </si>
  <si>
    <t>978-8025124659</t>
  </si>
  <si>
    <t>Statistika bez předchozích znalostí</t>
  </si>
  <si>
    <t>Gibilisco Stan</t>
  </si>
  <si>
    <t>Informatika a výpočetní technika pro střední školy – teoreticka ucebnice</t>
  </si>
  <si>
    <t>Pavel Roubal</t>
  </si>
  <si>
    <t>80-903962-4-1</t>
  </si>
  <si>
    <t>Teoretické základy informatiky</t>
  </si>
  <si>
    <t>Jiří Vaníček a kolektiv</t>
  </si>
  <si>
    <t>978-80-200-1730-7</t>
  </si>
  <si>
    <t>Kniha: Dějiny informatiky -- Od abaku k internetu</t>
  </si>
  <si>
    <t>Friedrich Naumann</t>
  </si>
  <si>
    <t>80-251-0599-7 (9788025132272)</t>
  </si>
  <si>
    <t>Informatika a výpočetní technika pro střední školy – praktická učebnice 1</t>
  </si>
  <si>
    <t>80-251-0600-4 (9788025106006)</t>
  </si>
  <si>
    <t>Informatika a výpočetní technika pro střední školy – prakticka učebnice 2</t>
  </si>
  <si>
    <t xml:space="preserve">978-80-251-2817-6 </t>
  </si>
  <si>
    <t>Mistrovství v Microsoft Windows 7</t>
  </si>
  <si>
    <t>Ed Bott</t>
  </si>
  <si>
    <t>Inkscape 0.48: Essentials for Web Designers</t>
  </si>
  <si>
    <t>Bethany Hiitola</t>
  </si>
  <si>
    <t>978-1849512022</t>
  </si>
  <si>
    <t>GIMP 2.6 cookbook</t>
  </si>
  <si>
    <t>Juan Manuel Ferreyra</t>
  </si>
  <si>
    <t>978-80-251-2328-7</t>
  </si>
  <si>
    <t>Mistrovství – Databáze</t>
  </si>
  <si>
    <t>Thomas Conolly</t>
  </si>
  <si>
    <t>978-80-251-2066-8</t>
  </si>
  <si>
    <t>Mistrovství v Microsoft Office 2007</t>
  </si>
  <si>
    <t>John Pierce a kolektiv</t>
  </si>
  <si>
    <t>978-80-251-3176-3</t>
  </si>
  <si>
    <t>Počítačové sítě pro začínající správce</t>
  </si>
  <si>
    <t>Horák Jaroslav, Keršláger Milan</t>
  </si>
  <si>
    <t>978-80-251-1950-1</t>
  </si>
  <si>
    <t>Finanční účetnictví a výkaznictví podle mezinárodních standardů IAS/IFRS</t>
  </si>
  <si>
    <t>Dvořáková, D.</t>
  </si>
  <si>
    <t>978-80-247-3806-2</t>
  </si>
  <si>
    <t>Podvojné účetnictví v příkladech</t>
  </si>
  <si>
    <t>Blechová, B., Janoušková, J.</t>
  </si>
  <si>
    <t>978-80-7357-502-1</t>
  </si>
  <si>
    <t>Daňová evidence a účetnictví individuálního podnikatele</t>
  </si>
  <si>
    <t>Cardová, Z</t>
  </si>
  <si>
    <t xml:space="preserve">Daňová evidence  </t>
  </si>
  <si>
    <t>Pilátová, J. a kol</t>
  </si>
  <si>
    <t>80-7179-892-4</t>
  </si>
  <si>
    <t>Podniková ekonomika</t>
  </si>
  <si>
    <t>Synek, M. a kol.</t>
  </si>
  <si>
    <t>978-80-247-1992-4 (9788024734941)</t>
  </si>
  <si>
    <t>Manažerská ekonomika</t>
  </si>
  <si>
    <t>978-80-7261-029-7</t>
  </si>
  <si>
    <t>Management</t>
  </si>
  <si>
    <t>Veber, J. a kol.</t>
  </si>
  <si>
    <t xml:space="preserve">978-0123743046 </t>
  </si>
  <si>
    <t>Forest Management and Planning</t>
  </si>
  <si>
    <t xml:space="preserve">Bettinger P., Boston K., Siry J., Grebner D.L. </t>
  </si>
  <si>
    <t>10: 0121413608</t>
  </si>
  <si>
    <t>Decision Methods for Forest Resource Management</t>
  </si>
  <si>
    <t xml:space="preserve">Buongiorno J., Gilles K.J. </t>
  </si>
  <si>
    <t>13: 978-1577664369</t>
  </si>
  <si>
    <t>Forest Management: To Sustain Ecological, Economic, and Social Values</t>
  </si>
  <si>
    <t>Davis L.S., Johnson K.N., Bettinger P., Howard T.E.</t>
  </si>
  <si>
    <t xml:space="preserve">13: 978-1577665274 </t>
  </si>
  <si>
    <t>Silviculture: Concepts and Applications</t>
  </si>
  <si>
    <t xml:space="preserve">Nyland R.D. </t>
  </si>
  <si>
    <t>978-80-247-3024-0</t>
  </si>
  <si>
    <t>Ekonomické a finanční řízení firmy: manažerské účetnictví v praxi</t>
  </si>
  <si>
    <t>Petřík, T.</t>
  </si>
  <si>
    <t>978-80-247-3158-2</t>
  </si>
  <si>
    <t>Finanční řízení podniku</t>
  </si>
  <si>
    <t>Nývltová, R., Marinič, P.</t>
  </si>
  <si>
    <t>978-80-247-2865-0</t>
  </si>
  <si>
    <t>Oceňování podniku a standardy hodnoty</t>
  </si>
  <si>
    <t>Krabec, T.</t>
  </si>
  <si>
    <t>Financial Management, theory and practice</t>
  </si>
  <si>
    <t>Brigham, E., Ehrhard, M.</t>
  </si>
  <si>
    <t>978-80-200-2071-0</t>
  </si>
  <si>
    <t>Statistická analýza vícerozměrných dat v příkladech</t>
  </si>
  <si>
    <t>Meloun Milan, Militký Jiří, Hill Martin</t>
  </si>
  <si>
    <t>978-93-80308-11-1</t>
  </si>
  <si>
    <t> Statistical Data Analysis, A Practical Guide with 1250 Exercises and Answer key on CD </t>
  </si>
  <si>
    <t>Meloun Milan, Militký Jiří</t>
  </si>
  <si>
    <t>978-80-25124-65-9</t>
  </si>
  <si>
    <t>Stan Gibilisco</t>
  </si>
  <si>
    <t>978-80-210-5812-5</t>
  </si>
  <si>
    <t>Moderní analýza biologických dat 2. Lineární modely s korelacemi v prostředí R</t>
  </si>
  <si>
    <t>Stanislav Pekár, Marek Brabec</t>
  </si>
  <si>
    <t>978-80-86960-44-9</t>
  </si>
  <si>
    <t>Moderní analýza biologických dat 1. Zobecněné lineární modely v prostředí R</t>
  </si>
  <si>
    <t>Introductory Probability and Statistics: Applications for Forestry and Natural Sciences</t>
  </si>
  <si>
    <t>A Kozak, R Kozak, S Watts, C Staudhammer</t>
  </si>
  <si>
    <t>978-0-470-46704-6</t>
  </si>
  <si>
    <t>An Introduction to Bootstrap Methods with Applications to R</t>
  </si>
  <si>
    <t xml:space="preserve">Michael R. Chernick, Robert A. LaBudde </t>
  </si>
  <si>
    <t>Flexible Imputation of Missing Data</t>
  </si>
  <si>
    <t>Stef van Buuren</t>
  </si>
  <si>
    <t>Spatial Data Analysis in Ecology and Agriculture Using R</t>
  </si>
  <si>
    <t>Richard E. Plant</t>
  </si>
  <si>
    <t>978-80-7367-753-4</t>
  </si>
  <si>
    <t xml:space="preserve">Statistika </t>
  </si>
  <si>
    <r>
      <t>Magnello, Eileen</t>
    </r>
    <r>
      <rPr>
        <sz val="8"/>
        <color indexed="60"/>
        <rFont val="Arial"/>
        <family val="2"/>
      </rPr>
      <t>; </t>
    </r>
    <r>
      <rPr>
        <sz val="8"/>
        <color indexed="8"/>
        <rFont val="Arial"/>
        <family val="2"/>
      </rPr>
      <t>Van Loon, Borin</t>
    </r>
  </si>
  <si>
    <t>Plánování experimentů a predikční vícerozměrová analýza</t>
  </si>
  <si>
    <t>Zichová Jitka</t>
  </si>
  <si>
    <t>978-1-1180-2639-7</t>
  </si>
  <si>
    <t>Guidebook to R Graphics Using Microsoft Windows</t>
  </si>
  <si>
    <t>Kunio Takezawa</t>
  </si>
  <si>
    <t>Analysis of Questionnaire Data with R</t>
  </si>
  <si>
    <t>Bruno Falissard</t>
  </si>
  <si>
    <t>978-0-471-74896-0</t>
  </si>
  <si>
    <t>The Analysis of Covariance and Alternatives: Statistical Methods for Experiments, Quasi-Experiments, and Single-Case Studies, 2nd Edition</t>
  </si>
  <si>
    <t>Bradley Huitema</t>
  </si>
  <si>
    <t> 9781439856826</t>
  </si>
  <si>
    <t>Programming Graphical User Interfaces With R</t>
  </si>
  <si>
    <r>
      <t>John Verzani</t>
    </r>
    <r>
      <rPr>
        <sz val="8"/>
        <color indexed="8"/>
        <rFont val="Arial"/>
        <family val="2"/>
      </rPr>
      <t>, </t>
    </r>
    <r>
      <rPr>
        <sz val="8"/>
        <color indexed="59"/>
        <rFont val="Arial"/>
        <family val="2"/>
      </rPr>
      <t>Michael Lawrence</t>
    </r>
    <r>
      <rPr>
        <sz val="8"/>
        <color indexed="8"/>
        <rFont val="Arial"/>
        <family val="2"/>
      </rPr>
      <t>, </t>
    </r>
  </si>
  <si>
    <t>978-80-7238-882-0</t>
  </si>
  <si>
    <t>Studio d A2/učebnice</t>
  </si>
  <si>
    <t>Herman Funk, Schristine Kun, Silke Demme</t>
  </si>
  <si>
    <t>DVD 002</t>
  </si>
  <si>
    <t>Studio d A2/DVD</t>
  </si>
  <si>
    <t>978-80-7238-641-3</t>
  </si>
  <si>
    <t>Studio d A2/cvičebnice</t>
  </si>
  <si>
    <t>978-80-7238-547-8</t>
  </si>
  <si>
    <t>Studio d A2/pracovní sešit</t>
  </si>
  <si>
    <t>978-3-06-020094-8</t>
  </si>
  <si>
    <t>Studio d - Mittelstufe</t>
  </si>
  <si>
    <t>Chromcak Pavel, Kreuz de Souza</t>
  </si>
  <si>
    <t>3-464-21234-3</t>
  </si>
  <si>
    <t>Kommunikation in der Landwirtschaft</t>
  </si>
  <si>
    <t>Dorothea Lévy-Hillerich</t>
  </si>
  <si>
    <t>CD 1037</t>
  </si>
  <si>
    <t>978-3-941323-07-0</t>
  </si>
  <si>
    <t>Erkundigungen B2</t>
  </si>
  <si>
    <t>Buscha Anne, Raven Susanne</t>
  </si>
  <si>
    <t>978-3.941323-08-7</t>
  </si>
  <si>
    <t>Erkundigungen C1</t>
  </si>
  <si>
    <t>Successful Presentations Student’s Book with DVD Pack</t>
  </si>
  <si>
    <t>Oxford University Press</t>
  </si>
  <si>
    <t>New English File Pre-Intermediate Student’s Book + Czech Wordlist</t>
  </si>
  <si>
    <t>New English File Pre-Intermediate Workbook</t>
  </si>
  <si>
    <t>New English File Pre-Intermediate Teacher’s Book + Tests Resource CD-ROM</t>
  </si>
  <si>
    <t>New English File Pre-Intermediate Class Audio CDs (3)</t>
  </si>
  <si>
    <t>New English File Intermediate Student’s Book + Czech Wordlist</t>
  </si>
  <si>
    <t>New English File Intermediate Workbook</t>
  </si>
  <si>
    <t>New English File Intermediate Teacher’s Book + Tests Resource CD-ROM</t>
  </si>
  <si>
    <t>New English File Intermediate Class Audio CDs (3)</t>
  </si>
  <si>
    <t>Speaking Extra, kniha + CD</t>
  </si>
  <si>
    <t>Cambridge University Press</t>
  </si>
  <si>
    <t>Celková suma</t>
  </si>
  <si>
    <t>øez</t>
  </si>
  <si>
    <t>èasová nároènost øezu [sec]</t>
  </si>
  <si>
    <t>var_1</t>
  </si>
  <si>
    <t>var_2</t>
  </si>
  <si>
    <t>var_3</t>
  </si>
  <si>
    <t>V.skup.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</si>
</sst>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"/>
    <numFmt numFmtId="166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Calibri"/>
      <family val="2"/>
    </font>
    <font>
      <sz val="6"/>
      <color indexed="10"/>
      <name val="Calibri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5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>
      <alignment/>
      <protection/>
    </xf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" borderId="0">
      <alignment/>
      <protection/>
    </xf>
    <xf numFmtId="0" fontId="1" fillId="4" borderId="0">
      <alignment/>
      <protection/>
    </xf>
    <xf numFmtId="0" fontId="1" fillId="6" borderId="0">
      <alignment/>
      <protection/>
    </xf>
    <xf numFmtId="0" fontId="1" fillId="8" borderId="0">
      <alignment/>
      <protection/>
    </xf>
    <xf numFmtId="0" fontId="1" fillId="10" borderId="0">
      <alignment/>
      <protection/>
    </xf>
    <xf numFmtId="0" fontId="1" fillId="11" borderId="0">
      <alignment/>
      <protection/>
    </xf>
    <xf numFmtId="0" fontId="1" fillId="12" borderId="0">
      <alignment/>
      <protection/>
    </xf>
    <xf numFmtId="0" fontId="1" fillId="13" borderId="0">
      <alignment/>
      <protection/>
    </xf>
    <xf numFmtId="0" fontId="1" fillId="14" borderId="0">
      <alignment/>
      <protection/>
    </xf>
    <xf numFmtId="0" fontId="1" fillId="16" borderId="0">
      <alignment/>
      <protection/>
    </xf>
    <xf numFmtId="0" fontId="1" fillId="17" borderId="0">
      <alignment/>
      <protection/>
    </xf>
    <xf numFmtId="0" fontId="1" fillId="18" borderId="0">
      <alignment/>
      <protection/>
    </xf>
    <xf numFmtId="0" fontId="2" fillId="19" borderId="0">
      <alignment/>
      <protection/>
    </xf>
    <xf numFmtId="0" fontId="2" fillId="20" borderId="0">
      <alignment/>
      <protection/>
    </xf>
    <xf numFmtId="0" fontId="2" fillId="21" borderId="0">
      <alignment/>
      <protection/>
    </xf>
    <xf numFmtId="0" fontId="2" fillId="22" borderId="0">
      <alignment/>
      <protection/>
    </xf>
    <xf numFmtId="0" fontId="2" fillId="24" borderId="0">
      <alignment/>
      <protection/>
    </xf>
    <xf numFmtId="0" fontId="2" fillId="25" borderId="0">
      <alignment/>
      <protection/>
    </xf>
    <xf numFmtId="0" fontId="2" fillId="27" borderId="0">
      <alignment/>
      <protection/>
    </xf>
    <xf numFmtId="0" fontId="2" fillId="28" borderId="0">
      <alignment/>
      <protection/>
    </xf>
    <xf numFmtId="0" fontId="2" fillId="29" borderId="0">
      <alignment/>
      <protection/>
    </xf>
    <xf numFmtId="0" fontId="2" fillId="30" borderId="0">
      <alignment/>
      <protection/>
    </xf>
    <xf numFmtId="0" fontId="2" fillId="31" borderId="0">
      <alignment/>
      <protection/>
    </xf>
    <xf numFmtId="0" fontId="2" fillId="32" borderId="0">
      <alignment/>
      <protection/>
    </xf>
    <xf numFmtId="0" fontId="4" fillId="33" borderId="0">
      <alignment/>
      <protection/>
    </xf>
    <xf numFmtId="0" fontId="5" fillId="34" borderId="2">
      <alignment/>
      <protection/>
    </xf>
    <xf numFmtId="0" fontId="6" fillId="0" borderId="0">
      <alignment/>
      <protection/>
    </xf>
    <xf numFmtId="0" fontId="7" fillId="35" borderId="0">
      <alignment/>
      <protection/>
    </xf>
    <xf numFmtId="0" fontId="8" fillId="0" borderId="3">
      <alignment/>
      <protection/>
    </xf>
    <xf numFmtId="0" fontId="9" fillId="0" borderId="4">
      <alignment/>
      <protection/>
    </xf>
    <xf numFmtId="0" fontId="10" fillId="0" borderId="5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36" borderId="6">
      <alignment/>
      <protection/>
    </xf>
    <xf numFmtId="0" fontId="13" fillId="37" borderId="2">
      <alignment/>
      <protection/>
    </xf>
    <xf numFmtId="0" fontId="14" fillId="0" borderId="7">
      <alignment/>
      <protection/>
    </xf>
    <xf numFmtId="0" fontId="15" fillId="38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34" borderId="8">
      <alignment/>
      <protection/>
    </xf>
    <xf numFmtId="0" fontId="17" fillId="0" borderId="0">
      <alignment/>
      <protection/>
    </xf>
    <xf numFmtId="0" fontId="3" fillId="0" borderId="1">
      <alignment/>
      <protection/>
    </xf>
    <xf numFmtId="0" fontId="18" fillId="0" borderId="0">
      <alignment/>
      <protection/>
    </xf>
    <xf numFmtId="0" fontId="4" fillId="33" borderId="0" applyNumberFormat="0" applyBorder="0" applyAlignment="0" applyProtection="0"/>
    <xf numFmtId="0" fontId="12" fillId="36" borderId="6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9" borderId="9">
      <alignment/>
      <protection/>
    </xf>
    <xf numFmtId="0" fontId="1" fillId="39" borderId="9">
      <alignment/>
      <protection/>
    </xf>
    <xf numFmtId="0" fontId="1" fillId="39" borderId="10" applyNumberFormat="0" applyAlignment="0" applyProtection="0"/>
    <xf numFmtId="0" fontId="0" fillId="39" borderId="9" applyNumberFormat="0" applyAlignment="0" applyProtection="0"/>
    <xf numFmtId="9" fontId="0" fillId="0" borderId="0" applyFill="0" applyBorder="0" applyAlignment="0" applyProtection="0"/>
    <xf numFmtId="0" fontId="14" fillId="0" borderId="7" applyNumberFormat="0" applyFill="0" applyAlignment="0" applyProtection="0"/>
    <xf numFmtId="0" fontId="7" fillId="35" borderId="0" applyNumberFormat="0" applyBorder="0" applyAlignment="0" applyProtection="0"/>
    <xf numFmtId="164" fontId="0" fillId="0" borderId="0">
      <alignment/>
      <protection/>
    </xf>
    <xf numFmtId="0" fontId="18" fillId="0" borderId="0" applyNumberFormat="0" applyFill="0" applyBorder="0" applyAlignment="0" applyProtection="0"/>
    <xf numFmtId="0" fontId="13" fillId="37" borderId="2" applyNumberFormat="0" applyAlignment="0" applyProtection="0"/>
    <xf numFmtId="0" fontId="5" fillId="34" borderId="2" applyNumberFormat="0" applyAlignment="0" applyProtection="0"/>
    <xf numFmtId="0" fontId="16" fillId="34" borderId="8" applyNumberFormat="0" applyAlignment="0" applyProtection="0"/>
    <xf numFmtId="0" fontId="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81" applyFont="1" applyFill="1" applyBorder="1">
      <alignment/>
      <protection/>
    </xf>
    <xf numFmtId="0" fontId="19" fillId="0" borderId="0" xfId="81" applyFont="1" applyFill="1" applyBorder="1" applyAlignment="1">
      <alignment horizontal="center" vertical="center" wrapText="1"/>
      <protection/>
    </xf>
    <xf numFmtId="0" fontId="19" fillId="0" borderId="0" xfId="81" applyFont="1" applyFill="1" applyBorder="1" applyAlignment="1">
      <alignment horizontal="center" vertical="center"/>
      <protection/>
    </xf>
    <xf numFmtId="0" fontId="19" fillId="0" borderId="0" xfId="81" applyFont="1" applyFill="1" applyBorder="1" applyAlignment="1">
      <alignment horizontal="center"/>
      <protection/>
    </xf>
    <xf numFmtId="0" fontId="1" fillId="0" borderId="0" xfId="81" applyFill="1" applyBorder="1">
      <alignment/>
      <protection/>
    </xf>
    <xf numFmtId="0" fontId="20" fillId="0" borderId="0" xfId="81" applyFont="1" applyFill="1" applyBorder="1">
      <alignment/>
      <protection/>
    </xf>
    <xf numFmtId="0" fontId="19" fillId="0" borderId="11" xfId="98" applyFont="1" applyFill="1" applyBorder="1" applyAlignment="1">
      <alignment vertical="center" wrapText="1"/>
      <protection/>
    </xf>
    <xf numFmtId="0" fontId="21" fillId="0" borderId="0" xfId="98" applyFont="1" applyAlignment="1">
      <alignment/>
      <protection/>
    </xf>
    <xf numFmtId="0" fontId="22" fillId="0" borderId="0" xfId="0" applyFont="1" applyAlignment="1">
      <alignment/>
    </xf>
    <xf numFmtId="0" fontId="19" fillId="0" borderId="0" xfId="98" applyFont="1" applyAlignment="1">
      <alignment/>
      <protection/>
    </xf>
    <xf numFmtId="0" fontId="22" fillId="0" borderId="0" xfId="0" applyFont="1" applyBorder="1" applyAlignment="1">
      <alignment/>
    </xf>
    <xf numFmtId="0" fontId="19" fillId="40" borderId="12" xfId="81" applyFont="1" applyFill="1" applyBorder="1" applyAlignment="1">
      <alignment horizontal="center" vertical="center" wrapText="1"/>
      <protection/>
    </xf>
    <xf numFmtId="0" fontId="23" fillId="37" borderId="12" xfId="81" applyFont="1" applyFill="1" applyBorder="1" applyAlignment="1">
      <alignment horizontal="center" vertical="center" wrapText="1"/>
      <protection/>
    </xf>
    <xf numFmtId="0" fontId="24" fillId="0" borderId="0" xfId="81" applyFont="1" applyFill="1" applyBorder="1" applyAlignment="1">
      <alignment vertical="center" wrapText="1"/>
      <protection/>
    </xf>
    <xf numFmtId="0" fontId="25" fillId="0" borderId="0" xfId="81" applyFont="1" applyFill="1" applyBorder="1">
      <alignment/>
      <protection/>
    </xf>
    <xf numFmtId="0" fontId="19" fillId="4" borderId="12" xfId="81" applyFont="1" applyFill="1" applyBorder="1" applyAlignment="1">
      <alignment horizontal="center" vertical="center" wrapText="1"/>
      <protection/>
    </xf>
    <xf numFmtId="0" fontId="19" fillId="37" borderId="12" xfId="81" applyFont="1" applyFill="1" applyBorder="1" applyAlignment="1">
      <alignment horizontal="center" vertical="center" wrapText="1"/>
      <protection/>
    </xf>
    <xf numFmtId="0" fontId="26" fillId="40" borderId="12" xfId="81" applyFont="1" applyFill="1" applyBorder="1" applyAlignment="1">
      <alignment horizontal="center" vertical="center" wrapText="1"/>
      <protection/>
    </xf>
    <xf numFmtId="0" fontId="19" fillId="0" borderId="12" xfId="81" applyFont="1" applyFill="1" applyBorder="1" applyAlignment="1">
      <alignment horizontal="left" vertical="center" wrapText="1"/>
      <protection/>
    </xf>
    <xf numFmtId="0" fontId="19" fillId="0" borderId="12" xfId="81" applyFont="1" applyFill="1" applyBorder="1" applyAlignment="1">
      <alignment horizontal="center" vertical="center"/>
      <protection/>
    </xf>
    <xf numFmtId="0" fontId="19" fillId="40" borderId="12" xfId="81" applyFont="1" applyFill="1" applyBorder="1" applyAlignment="1">
      <alignment horizontal="center" vertical="center"/>
      <protection/>
    </xf>
    <xf numFmtId="0" fontId="19" fillId="37" borderId="12" xfId="81" applyFont="1" applyFill="1" applyBorder="1" applyAlignment="1">
      <alignment horizontal="center" vertical="center"/>
      <protection/>
    </xf>
    <xf numFmtId="0" fontId="27" fillId="37" borderId="12" xfId="81" applyFont="1" applyFill="1" applyBorder="1" applyAlignment="1">
      <alignment horizontal="center" vertical="center"/>
      <protection/>
    </xf>
    <xf numFmtId="0" fontId="27" fillId="0" borderId="0" xfId="81" applyFont="1" applyFill="1" applyBorder="1" applyAlignment="1">
      <alignment vertical="center"/>
      <protection/>
    </xf>
    <xf numFmtId="0" fontId="20" fillId="0" borderId="0" xfId="81" applyFont="1" applyFill="1" applyBorder="1" applyAlignment="1">
      <alignment vertical="center"/>
      <protection/>
    </xf>
    <xf numFmtId="0" fontId="26" fillId="8" borderId="12" xfId="81" applyFont="1" applyFill="1" applyBorder="1" applyAlignment="1">
      <alignment horizontal="center" vertical="center" wrapText="1"/>
      <protection/>
    </xf>
    <xf numFmtId="1" fontId="28" fillId="0" borderId="12" xfId="81" applyNumberFormat="1" applyFont="1" applyFill="1" applyBorder="1" applyAlignment="1">
      <alignment horizontal="left" vertical="center" wrapText="1"/>
      <protection/>
    </xf>
    <xf numFmtId="0" fontId="19" fillId="8" borderId="12" xfId="81" applyFont="1" applyFill="1" applyBorder="1" applyAlignment="1">
      <alignment horizontal="center" vertical="center"/>
      <protection/>
    </xf>
    <xf numFmtId="0" fontId="19" fillId="18" borderId="12" xfId="81" applyFont="1" applyFill="1" applyBorder="1" applyAlignment="1">
      <alignment horizontal="center" vertical="center"/>
      <protection/>
    </xf>
    <xf numFmtId="0" fontId="27" fillId="18" borderId="12" xfId="81" applyFont="1" applyFill="1" applyBorder="1" applyAlignment="1">
      <alignment horizontal="center" vertical="center"/>
      <protection/>
    </xf>
    <xf numFmtId="0" fontId="28" fillId="0" borderId="12" xfId="81" applyFont="1" applyFill="1" applyBorder="1" applyAlignment="1">
      <alignment horizontal="left" vertical="center" wrapText="1"/>
      <protection/>
    </xf>
    <xf numFmtId="0" fontId="28" fillId="0" borderId="12" xfId="81" applyFont="1" applyFill="1" applyBorder="1" applyAlignment="1">
      <alignment horizontal="center" vertical="center"/>
      <protection/>
    </xf>
    <xf numFmtId="0" fontId="19" fillId="0" borderId="12" xfId="81" applyFont="1" applyFill="1" applyBorder="1" applyAlignment="1">
      <alignment horizontal="center" vertical="center" wrapText="1"/>
      <protection/>
    </xf>
    <xf numFmtId="0" fontId="23" fillId="0" borderId="0" xfId="81" applyFont="1" applyBorder="1" applyAlignment="1">
      <alignment horizontal="left" vertical="center" wrapText="1"/>
      <protection/>
    </xf>
    <xf numFmtId="0" fontId="19" fillId="0" borderId="12" xfId="81" applyFont="1" applyFill="1" applyBorder="1" applyAlignment="1">
      <alignment horizontal="left" wrapText="1"/>
      <protection/>
    </xf>
    <xf numFmtId="1" fontId="19" fillId="40" borderId="12" xfId="81" applyNumberFormat="1" applyFont="1" applyFill="1" applyBorder="1" applyAlignment="1">
      <alignment horizontal="center" vertical="center" wrapText="1"/>
      <protection/>
    </xf>
    <xf numFmtId="1" fontId="19" fillId="0" borderId="12" xfId="81" applyNumberFormat="1" applyFont="1" applyFill="1" applyBorder="1" applyAlignment="1">
      <alignment horizontal="left" wrapText="1"/>
      <protection/>
    </xf>
    <xf numFmtId="0" fontId="19" fillId="0" borderId="12" xfId="81" applyFont="1" applyFill="1" applyBorder="1" applyAlignment="1">
      <alignment horizontal="left"/>
      <protection/>
    </xf>
    <xf numFmtId="0" fontId="30" fillId="0" borderId="12" xfId="81" applyFont="1" applyFill="1" applyBorder="1" applyAlignment="1">
      <alignment horizontal="left" wrapText="1"/>
      <protection/>
    </xf>
    <xf numFmtId="0" fontId="31" fillId="37" borderId="12" xfId="81" applyFont="1" applyFill="1" applyBorder="1" applyAlignment="1">
      <alignment horizontal="center" vertical="center"/>
      <protection/>
    </xf>
    <xf numFmtId="0" fontId="32" fillId="37" borderId="12" xfId="81" applyFont="1" applyFill="1" applyBorder="1" applyAlignment="1">
      <alignment horizontal="center" vertical="center"/>
      <protection/>
    </xf>
    <xf numFmtId="0" fontId="33" fillId="0" borderId="0" xfId="81" applyFont="1" applyFill="1" applyBorder="1" applyAlignment="1">
      <alignment vertical="center"/>
      <protection/>
    </xf>
    <xf numFmtId="0" fontId="19" fillId="0" borderId="12" xfId="81" applyFont="1" applyFill="1" applyBorder="1" applyAlignment="1">
      <alignment horizontal="left" vertical="center"/>
      <protection/>
    </xf>
    <xf numFmtId="0" fontId="28" fillId="0" borderId="12" xfId="81" applyFont="1" applyFill="1" applyBorder="1" applyAlignment="1">
      <alignment horizontal="left"/>
      <protection/>
    </xf>
    <xf numFmtId="0" fontId="28" fillId="0" borderId="12" xfId="81" applyFont="1" applyFill="1" applyBorder="1" applyAlignment="1">
      <alignment horizontal="left" wrapText="1"/>
      <protection/>
    </xf>
    <xf numFmtId="0" fontId="19" fillId="0" borderId="12" xfId="81" applyNumberFormat="1" applyFont="1" applyFill="1" applyBorder="1" applyAlignment="1">
      <alignment horizontal="center" vertical="center" wrapText="1"/>
      <protection/>
    </xf>
    <xf numFmtId="0" fontId="19" fillId="0" borderId="0" xfId="98" applyFont="1" applyFill="1" applyBorder="1" applyAlignment="1">
      <alignment horizontal="left"/>
      <protection/>
    </xf>
    <xf numFmtId="0" fontId="19" fillId="0" borderId="12" xfId="98" applyFont="1" applyFill="1" applyBorder="1" applyAlignment="1">
      <alignment horizontal="left" vertical="center" wrapText="1"/>
      <protection/>
    </xf>
    <xf numFmtId="0" fontId="19" fillId="0" borderId="0" xfId="98" applyFont="1" applyFill="1" applyBorder="1" applyAlignment="1">
      <alignment horizontal="left" vertical="center"/>
      <protection/>
    </xf>
    <xf numFmtId="0" fontId="28" fillId="0" borderId="12" xfId="98" applyFont="1" applyFill="1" applyBorder="1" applyAlignment="1">
      <alignment horizontal="left" vertical="center"/>
      <protection/>
    </xf>
    <xf numFmtId="0" fontId="31" fillId="0" borderId="0" xfId="81" applyFont="1" applyFill="1" applyBorder="1" applyAlignment="1">
      <alignment vertical="center"/>
      <protection/>
    </xf>
    <xf numFmtId="0" fontId="19" fillId="41" borderId="12" xfId="81" applyFont="1" applyFill="1" applyBorder="1" applyAlignment="1">
      <alignment horizontal="center" vertical="center" wrapText="1"/>
      <protection/>
    </xf>
    <xf numFmtId="0" fontId="19" fillId="0" borderId="0" xfId="81" applyFont="1" applyAlignment="1">
      <alignment horizontal="left" vertical="center"/>
      <protection/>
    </xf>
    <xf numFmtId="0" fontId="19" fillId="41" borderId="13" xfId="81" applyFont="1" applyFill="1" applyBorder="1" applyAlignment="1">
      <alignment horizontal="left" vertical="center" wrapText="1"/>
      <protection/>
    </xf>
    <xf numFmtId="0" fontId="19" fillId="41" borderId="13" xfId="81" applyFont="1" applyFill="1" applyBorder="1" applyAlignment="1">
      <alignment horizontal="center" vertical="center"/>
      <protection/>
    </xf>
    <xf numFmtId="0" fontId="19" fillId="40" borderId="13" xfId="81" applyFont="1" applyFill="1" applyBorder="1" applyAlignment="1">
      <alignment horizontal="center" vertical="center"/>
      <protection/>
    </xf>
    <xf numFmtId="0" fontId="19" fillId="0" borderId="0" xfId="81" applyFont="1" applyFill="1" applyBorder="1" applyAlignment="1">
      <alignment vertical="center"/>
      <protection/>
    </xf>
    <xf numFmtId="0" fontId="19" fillId="0" borderId="12" xfId="81" applyFont="1" applyBorder="1" applyAlignment="1">
      <alignment horizontal="left" vertical="center"/>
      <protection/>
    </xf>
    <xf numFmtId="0" fontId="19" fillId="0" borderId="12" xfId="81" applyFont="1" applyBorder="1" applyAlignment="1">
      <alignment horizontal="left" vertical="center" wrapText="1"/>
      <protection/>
    </xf>
    <xf numFmtId="0" fontId="19" fillId="41" borderId="12" xfId="81" applyFont="1" applyFill="1" applyBorder="1" applyAlignment="1">
      <alignment horizontal="center" vertical="center"/>
      <protection/>
    </xf>
    <xf numFmtId="0" fontId="19" fillId="41" borderId="12" xfId="81" applyFont="1" applyFill="1" applyBorder="1" applyAlignment="1">
      <alignment horizontal="left" vertical="center" wrapText="1"/>
      <protection/>
    </xf>
    <xf numFmtId="0" fontId="28" fillId="41" borderId="12" xfId="81" applyFont="1" applyFill="1" applyBorder="1" applyAlignment="1">
      <alignment horizontal="left" vertical="center" wrapText="1"/>
      <protection/>
    </xf>
    <xf numFmtId="0" fontId="28" fillId="41" borderId="12" xfId="81" applyFont="1" applyFill="1" applyBorder="1" applyAlignment="1">
      <alignment horizontal="center" vertical="center"/>
      <protection/>
    </xf>
    <xf numFmtId="0" fontId="28" fillId="41" borderId="12" xfId="81" applyFont="1" applyFill="1" applyBorder="1" applyAlignment="1">
      <alignment horizontal="center" vertical="center" wrapText="1"/>
      <protection/>
    </xf>
    <xf numFmtId="1" fontId="28" fillId="41" borderId="12" xfId="81" applyNumberFormat="1" applyFont="1" applyFill="1" applyBorder="1" applyAlignment="1">
      <alignment horizontal="left" vertical="center" wrapText="1"/>
      <protection/>
    </xf>
    <xf numFmtId="1" fontId="28" fillId="41" borderId="12" xfId="81" applyNumberFormat="1" applyFont="1" applyFill="1" applyBorder="1" applyAlignment="1">
      <alignment horizontal="center" vertical="center" wrapText="1"/>
      <protection/>
    </xf>
    <xf numFmtId="1" fontId="35" fillId="41" borderId="12" xfId="81" applyNumberFormat="1" applyFont="1" applyFill="1" applyBorder="1" applyAlignment="1">
      <alignment horizontal="left" vertical="center" wrapText="1"/>
      <protection/>
    </xf>
    <xf numFmtId="0" fontId="19" fillId="0" borderId="12" xfId="81" applyFont="1" applyBorder="1" applyAlignment="1">
      <alignment horizontal="left" wrapText="1"/>
      <protection/>
    </xf>
    <xf numFmtId="0" fontId="19" fillId="41" borderId="12" xfId="81" applyNumberFormat="1" applyFont="1" applyFill="1" applyBorder="1" applyAlignment="1">
      <alignment horizontal="center" vertical="center" wrapText="1"/>
      <protection/>
    </xf>
    <xf numFmtId="0" fontId="19" fillId="40" borderId="12" xfId="81" applyNumberFormat="1" applyFont="1" applyFill="1" applyBorder="1" applyAlignment="1">
      <alignment horizontal="center" vertical="center"/>
      <protection/>
    </xf>
    <xf numFmtId="0" fontId="19" fillId="0" borderId="13" xfId="81" applyFont="1" applyFill="1" applyBorder="1" applyAlignment="1">
      <alignment horizontal="left" vertical="center" wrapText="1"/>
      <protection/>
    </xf>
    <xf numFmtId="0" fontId="30" fillId="0" borderId="13" xfId="81" applyFont="1" applyFill="1" applyBorder="1" applyAlignment="1">
      <alignment horizontal="left" wrapText="1"/>
      <protection/>
    </xf>
    <xf numFmtId="0" fontId="19" fillId="0" borderId="13" xfId="81" applyFont="1" applyBorder="1" applyAlignment="1">
      <alignment horizontal="left" wrapText="1"/>
      <protection/>
    </xf>
    <xf numFmtId="0" fontId="19" fillId="41" borderId="13" xfId="81" applyNumberFormat="1" applyFont="1" applyFill="1" applyBorder="1" applyAlignment="1">
      <alignment horizontal="center" vertical="center" wrapText="1"/>
      <protection/>
    </xf>
    <xf numFmtId="1" fontId="28" fillId="0" borderId="12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40" borderId="12" xfId="0" applyFont="1" applyFill="1" applyBorder="1" applyAlignment="1">
      <alignment vertical="center" wrapText="1"/>
    </xf>
    <xf numFmtId="0" fontId="19" fillId="37" borderId="14" xfId="81" applyFont="1" applyFill="1" applyBorder="1" applyAlignment="1">
      <alignment horizontal="center" vertical="center"/>
      <protection/>
    </xf>
    <xf numFmtId="0" fontId="26" fillId="0" borderId="12" xfId="81" applyFont="1" applyFill="1" applyBorder="1" applyAlignment="1">
      <alignment vertical="center" wrapText="1"/>
      <protection/>
    </xf>
    <xf numFmtId="0" fontId="26" fillId="41" borderId="12" xfId="81" applyFont="1" applyFill="1" applyBorder="1" applyAlignment="1">
      <alignment horizontal="center" vertical="center" wrapText="1"/>
      <protection/>
    </xf>
    <xf numFmtId="0" fontId="26" fillId="0" borderId="12" xfId="81" applyFont="1" applyFill="1" applyBorder="1" applyAlignment="1">
      <alignment horizontal="center" vertical="center" wrapText="1"/>
      <protection/>
    </xf>
    <xf numFmtId="1" fontId="28" fillId="0" borderId="12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vertical="center" wrapText="1"/>
    </xf>
    <xf numFmtId="0" fontId="19" fillId="18" borderId="14" xfId="81" applyFont="1" applyFill="1" applyBorder="1" applyAlignment="1">
      <alignment horizontal="center" vertical="center"/>
      <protection/>
    </xf>
    <xf numFmtId="0" fontId="26" fillId="0" borderId="15" xfId="81" applyFont="1" applyBorder="1" applyAlignment="1">
      <alignment/>
      <protection/>
    </xf>
    <xf numFmtId="0" fontId="26" fillId="0" borderId="16" xfId="81" applyFont="1" applyFill="1" applyBorder="1" applyAlignment="1">
      <alignment horizontal="center" vertical="center"/>
      <protection/>
    </xf>
    <xf numFmtId="3" fontId="26" fillId="0" borderId="16" xfId="81" applyNumberFormat="1" applyFont="1" applyFill="1" applyBorder="1" applyAlignment="1">
      <alignment horizontal="center"/>
      <protection/>
    </xf>
    <xf numFmtId="165" fontId="26" fillId="0" borderId="12" xfId="81" applyNumberFormat="1" applyFont="1" applyFill="1" applyBorder="1" applyAlignment="1">
      <alignment horizontal="center" vertical="center"/>
      <protection/>
    </xf>
    <xf numFmtId="0" fontId="1" fillId="0" borderId="0" xfId="81">
      <alignment/>
      <protection/>
    </xf>
    <xf numFmtId="0" fontId="0" fillId="0" borderId="0" xfId="99" applyFill="1">
      <alignment/>
      <protection/>
    </xf>
    <xf numFmtId="0" fontId="37" fillId="0" borderId="10" xfId="99" applyFont="1" applyFill="1" applyBorder="1" applyAlignment="1" applyProtection="1">
      <alignment horizontal="right" vertical="top" wrapText="1"/>
      <protection/>
    </xf>
    <xf numFmtId="0" fontId="37" fillId="0" borderId="10" xfId="99" applyFont="1" applyFill="1" applyBorder="1" applyAlignment="1" applyProtection="1">
      <alignment horizontal="left" wrapText="1"/>
      <protection/>
    </xf>
    <xf numFmtId="2" fontId="37" fillId="0" borderId="0" xfId="99" applyNumberFormat="1" applyFont="1" applyFill="1" applyBorder="1" applyAlignment="1" applyProtection="1">
      <alignment horizontal="center" wrapText="1"/>
      <protection/>
    </xf>
    <xf numFmtId="1" fontId="37" fillId="0" borderId="0" xfId="99" applyNumberFormat="1" applyFont="1" applyFill="1" applyBorder="1" applyAlignment="1" applyProtection="1">
      <alignment horizontal="center" wrapText="1"/>
      <protection/>
    </xf>
    <xf numFmtId="166" fontId="37" fillId="0" borderId="0" xfId="99" applyNumberFormat="1" applyFont="1" applyFill="1" applyBorder="1" applyAlignment="1" applyProtection="1">
      <alignment horizontal="center" wrapText="1"/>
      <protection/>
    </xf>
    <xf numFmtId="0" fontId="22" fillId="40" borderId="12" xfId="81" applyFont="1" applyFill="1" applyBorder="1" applyAlignment="1">
      <alignment horizontal="center" vertical="center" wrapText="1"/>
      <protection/>
    </xf>
    <xf numFmtId="0" fontId="38" fillId="0" borderId="12" xfId="81" applyFont="1" applyFill="1" applyBorder="1" applyAlignment="1">
      <alignment horizontal="left" wrapText="1"/>
      <protection/>
    </xf>
    <xf numFmtId="0" fontId="28" fillId="40" borderId="12" xfId="81" applyFont="1" applyFill="1" applyBorder="1" applyAlignment="1">
      <alignment horizontal="center" vertical="center"/>
      <protection/>
    </xf>
    <xf numFmtId="0" fontId="28" fillId="0" borderId="12" xfId="81" applyFont="1" applyBorder="1" applyAlignment="1">
      <alignment horizontal="left" vertical="center"/>
      <protection/>
    </xf>
    <xf numFmtId="0" fontId="28" fillId="0" borderId="12" xfId="81" applyFont="1" applyBorder="1" applyAlignment="1">
      <alignment horizontal="left" vertical="center" wrapText="1"/>
      <protection/>
    </xf>
    <xf numFmtId="0" fontId="28" fillId="0" borderId="17" xfId="81" applyFont="1" applyBorder="1" applyAlignment="1">
      <alignment horizontal="left" vertical="center" wrapText="1"/>
      <protection/>
    </xf>
    <xf numFmtId="0" fontId="26" fillId="0" borderId="12" xfId="81" applyFont="1" applyFill="1" applyBorder="1" applyAlignment="1">
      <alignment horizontal="center" vertical="center" wrapText="1"/>
      <protection/>
    </xf>
  </cellXfs>
  <cellStyles count="10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3 2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3 2" xfId="35"/>
    <cellStyle name="60 % – Zvýraznění4" xfId="36"/>
    <cellStyle name="60 % – Zvýraznění4 2" xfId="37"/>
    <cellStyle name="60 % – Zvýraznění5" xfId="38"/>
    <cellStyle name="60 % – Zvýraznění6" xfId="39"/>
    <cellStyle name="60 % – Zvýraznění6 2" xfId="40"/>
    <cellStyle name="Celkem" xfId="41"/>
    <cellStyle name="Comma" xfId="42"/>
    <cellStyle name="Comma [0]" xfId="43"/>
    <cellStyle name="Excel Built-in 20% - Accent1" xfId="44"/>
    <cellStyle name="Excel Built-in 20% - Accent2" xfId="45"/>
    <cellStyle name="Excel Built-in 20% - Accent3" xfId="46"/>
    <cellStyle name="Excel Built-in 20% - Accent4" xfId="47"/>
    <cellStyle name="Excel Built-in 20% - Accent5" xfId="48"/>
    <cellStyle name="Excel Built-in 20% - Accent6" xfId="49"/>
    <cellStyle name="Excel Built-in 40% - Accent1" xfId="50"/>
    <cellStyle name="Excel Built-in 40% - Accent2" xfId="51"/>
    <cellStyle name="Excel Built-in 40% - Accent3" xfId="52"/>
    <cellStyle name="Excel Built-in 40% - Accent4" xfId="53"/>
    <cellStyle name="Excel Built-in 40% - Accent5" xfId="54"/>
    <cellStyle name="Excel Built-in 40% - Accent6" xfId="55"/>
    <cellStyle name="Excel Built-in 60% - Accent1" xfId="56"/>
    <cellStyle name="Excel Built-in 60% - Accent2" xfId="57"/>
    <cellStyle name="Excel Built-in 60% - Accent3" xfId="58"/>
    <cellStyle name="Excel Built-in 60% - Accent4" xfId="59"/>
    <cellStyle name="Excel Built-in 60% - Accent5" xfId="60"/>
    <cellStyle name="Excel Built-in 60% - Accent6" xfId="61"/>
    <cellStyle name="Excel Built-in Accent1" xfId="62"/>
    <cellStyle name="Excel Built-in Accent2" xfId="63"/>
    <cellStyle name="Excel Built-in Accent3" xfId="64"/>
    <cellStyle name="Excel Built-in Accent4" xfId="65"/>
    <cellStyle name="Excel Built-in Accent5" xfId="66"/>
    <cellStyle name="Excel Built-in Accent6" xfId="67"/>
    <cellStyle name="Excel Built-in Bad" xfId="68"/>
    <cellStyle name="Excel Built-in Calculation" xfId="69"/>
    <cellStyle name="Excel Built-in Explanatory Text" xfId="70"/>
    <cellStyle name="Excel Built-in Good" xfId="71"/>
    <cellStyle name="Excel Built-in Heading 1" xfId="72"/>
    <cellStyle name="Excel Built-in Heading 2" xfId="73"/>
    <cellStyle name="Excel Built-in Heading 3" xfId="74"/>
    <cellStyle name="Excel Built-in Heading 4" xfId="75"/>
    <cellStyle name="Excel Built-in Hyperlink" xfId="76"/>
    <cellStyle name="Excel Built-in Check Cell" xfId="77"/>
    <cellStyle name="Excel Built-in Input" xfId="78"/>
    <cellStyle name="Excel Built-in Linked Cell" xfId="79"/>
    <cellStyle name="Excel Built-in Neutral" xfId="80"/>
    <cellStyle name="Excel Built-in Normal" xfId="81"/>
    <cellStyle name="Excel Built-in Normal 1" xfId="82"/>
    <cellStyle name="Excel Built-in Output" xfId="83"/>
    <cellStyle name="Excel Built-in Title" xfId="84"/>
    <cellStyle name="Excel Built-in Total" xfId="85"/>
    <cellStyle name="Excel Built-in Warning Text" xfId="86"/>
    <cellStyle name="Chybně" xfId="87"/>
    <cellStyle name="Kontrolní buňka" xfId="88"/>
    <cellStyle name="Currency" xfId="89"/>
    <cellStyle name="Currency [0]" xfId="90"/>
    <cellStyle name="Nadpis 1" xfId="91"/>
    <cellStyle name="Nadpis 2" xfId="92"/>
    <cellStyle name="Nadpis 3" xfId="93"/>
    <cellStyle name="Nadpis 4" xfId="94"/>
    <cellStyle name="Název" xfId="95"/>
    <cellStyle name="Neutrální" xfId="96"/>
    <cellStyle name="Normal 2" xfId="97"/>
    <cellStyle name="Normální 2" xfId="98"/>
    <cellStyle name="normální_List2" xfId="99"/>
    <cellStyle name="Note 2" xfId="100"/>
    <cellStyle name="Note 2 2" xfId="101"/>
    <cellStyle name="Note 2 3" xfId="102"/>
    <cellStyle name="Poznámka" xfId="103"/>
    <cellStyle name="Percent" xfId="104"/>
    <cellStyle name="Propojená buňka" xfId="105"/>
    <cellStyle name="Správně" xfId="106"/>
    <cellStyle name="TableStyleLight1" xfId="107"/>
    <cellStyle name="Text upozornění" xfId="108"/>
    <cellStyle name="Vstup" xfId="109"/>
    <cellStyle name="Výpočet" xfId="110"/>
    <cellStyle name="Výstup" xfId="111"/>
    <cellStyle name="Vysvětlující text" xfId="112"/>
    <cellStyle name="Zvýraznění 1" xfId="113"/>
    <cellStyle name="Zvýraznění 2" xfId="114"/>
    <cellStyle name="Zvýraznění 3" xfId="115"/>
    <cellStyle name="Zvýraznění 4" xfId="116"/>
    <cellStyle name="Zvýraznění 5" xfId="117"/>
    <cellStyle name="Zvýraznění 6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D5B5"/>
      <rgbColor rgb="00FFC7CE"/>
      <rgbColor rgb="0000FFFF"/>
      <rgbColor rgb="009C0006"/>
      <rgbColor rgb="00006100"/>
      <rgbColor rgb="00FDEADA"/>
      <rgbColor rgb="009C6500"/>
      <rgbColor rgb="00800080"/>
      <rgbColor rgb="00B2B2B2"/>
      <rgbColor rgb="00C0C0C0"/>
      <rgbColor rgb="007F7F7F"/>
      <rgbColor rgb="00B3A2C7"/>
      <rgbColor rgb="00C0504D"/>
      <rgbColor rgb="00FFFFCC"/>
      <rgbColor rgb="00DBEEF4"/>
      <rgbColor rgb="00F2DCDB"/>
      <rgbColor rgb="00F79646"/>
      <rgbColor rgb="00E6B9B8"/>
      <rgbColor rgb="00CCCCFF"/>
      <rgbColor rgb="00F2F2F2"/>
      <rgbColor rgb="00D9D9D9"/>
      <rgbColor rgb="00C3D69B"/>
      <rgbColor rgb="00B9CDE5"/>
      <rgbColor rgb="00D7E4BD"/>
      <rgbColor rgb="00E6E0EC"/>
      <rgbColor rgb="00CCC1DA"/>
      <rgbColor rgb="00EBF1DE"/>
      <rgbColor rgb="00B7DEE8"/>
      <rgbColor rgb="00C6EFCE"/>
      <rgbColor rgb="00CCFFCC"/>
      <rgbColor rgb="00FFEB9C"/>
      <rgbColor rgb="0093CDDD"/>
      <rgbColor rgb="00FF99CC"/>
      <rgbColor rgb="00CC99FF"/>
      <rgbColor rgb="00FFCC99"/>
      <rgbColor rgb="004F81BD"/>
      <rgbColor rgb="004BACC6"/>
      <rgbColor rgb="009BBB59"/>
      <rgbColor rgb="00FAC090"/>
      <rgbColor rgb="00FF9900"/>
      <rgbColor rgb="00FB7D00"/>
      <rgbColor rgb="008064A2"/>
      <rgbColor rgb="00A5A5A5"/>
      <rgbColor rgb="00194A77"/>
      <rgbColor rgb="0097B5D9"/>
      <rgbColor rgb="00DCE6F2"/>
      <rgbColor rgb="00585242"/>
      <rgbColor rgb="00752712"/>
      <rgbColor rgb="00D99694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/ref=ntt_athr_dp_sr_1/177-3180201-8661542/177-3180201-8661542?_encoding=UTF8&amp;field-author=Zhangxin%20Chen&amp;search-alias=books&amp;sort=relevancerank" TargetMode="External" /><Relationship Id="rId2" Type="http://schemas.openxmlformats.org/officeDocument/2006/relationships/hyperlink" Target="http://cupress.cuni.cz/ink2_ext/index.jsp?include=autorTituly&amp;id=130817" TargetMode="External" /><Relationship Id="rId3" Type="http://schemas.openxmlformats.org/officeDocument/2006/relationships/hyperlink" Target="http://eu.wiley.com/WileyCDA/Section/id-302479.html?query=Bradley+Huitem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130" zoomScaleNormal="130" zoomScalePageLayoutView="0" workbookViewId="0" topLeftCell="A1">
      <pane xSplit="1" ySplit="4" topLeftCell="B103" activePane="bottomRight" state="frozen"/>
      <selection pane="topLeft" activeCell="A1" sqref="A1"/>
      <selection pane="topRight" activeCell="B1" sqref="B1"/>
      <selection pane="bottomLeft" activeCell="A75" sqref="A75"/>
      <selection pane="bottomRight" activeCell="H108" sqref="H108"/>
    </sheetView>
  </sheetViews>
  <sheetFormatPr defaultColWidth="8.00390625" defaultRowHeight="12.75"/>
  <cols>
    <col min="1" max="1" width="3.28125" style="1" customWidth="1"/>
    <col min="2" max="2" width="5.7109375" style="1" customWidth="1"/>
    <col min="3" max="3" width="19.140625" style="2" customWidth="1"/>
    <col min="4" max="4" width="36.421875" style="2" customWidth="1"/>
    <col min="5" max="5" width="23.421875" style="2" customWidth="1"/>
    <col min="6" max="6" width="6.57421875" style="3" customWidth="1"/>
    <col min="7" max="7" width="8.00390625" style="4" customWidth="1"/>
    <col min="8" max="8" width="10.00390625" style="4" customWidth="1"/>
    <col min="9" max="9" width="10.8515625" style="1" customWidth="1"/>
    <col min="10" max="11" width="8.00390625" style="1" customWidth="1"/>
    <col min="12" max="12" width="8.00390625" style="5" customWidth="1"/>
    <col min="13" max="13" width="8.00390625" style="6" customWidth="1"/>
    <col min="14" max="14" width="9.57421875" style="5" customWidth="1"/>
    <col min="15" max="251" width="7.7109375" style="5" customWidth="1"/>
  </cols>
  <sheetData>
    <row r="1" spans="3:5" ht="15">
      <c r="C1" s="7" t="s">
        <v>0</v>
      </c>
      <c r="D1" s="8"/>
      <c r="E1" s="9" t="s">
        <v>1</v>
      </c>
    </row>
    <row r="2" spans="3:13" ht="15">
      <c r="C2" s="10" t="s">
        <v>2</v>
      </c>
      <c r="D2" s="8"/>
      <c r="E2" s="11" t="s">
        <v>3</v>
      </c>
      <c r="F2" s="11"/>
      <c r="G2" s="11"/>
      <c r="H2" s="11"/>
      <c r="I2" s="11"/>
      <c r="J2" s="11"/>
      <c r="K2" s="11"/>
      <c r="L2" s="11"/>
      <c r="M2" s="11"/>
    </row>
    <row r="3" ht="16.5" customHeight="1"/>
    <row r="4" spans="1:13" s="15" customFormat="1" ht="84.7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4"/>
    </row>
    <row r="5" spans="1:13" s="15" customFormat="1" ht="59.25" customHeight="1">
      <c r="A5" s="12"/>
      <c r="B5" s="12"/>
      <c r="C5" s="16" t="s">
        <v>16</v>
      </c>
      <c r="D5" s="12"/>
      <c r="E5" s="12"/>
      <c r="F5" s="12"/>
      <c r="G5" s="12"/>
      <c r="H5" s="12"/>
      <c r="I5" s="17"/>
      <c r="J5" s="17"/>
      <c r="K5" s="17"/>
      <c r="L5" s="17"/>
      <c r="M5" s="6"/>
    </row>
    <row r="6" spans="1:18" s="6" customFormat="1" ht="27.75" customHeight="1">
      <c r="A6" s="18">
        <v>1</v>
      </c>
      <c r="B6" s="19">
        <v>2009</v>
      </c>
      <c r="C6" s="19" t="s">
        <v>17</v>
      </c>
      <c r="D6" s="19" t="s">
        <v>18</v>
      </c>
      <c r="E6" s="19" t="s">
        <v>19</v>
      </c>
      <c r="F6" s="20">
        <v>1</v>
      </c>
      <c r="G6" s="21">
        <v>650</v>
      </c>
      <c r="H6" s="21">
        <f aca="true" t="shared" si="0" ref="H6:H37">PRODUCT(F6:G6)</f>
        <v>650</v>
      </c>
      <c r="I6" s="22"/>
      <c r="J6" s="22"/>
      <c r="K6" s="22"/>
      <c r="L6" s="23"/>
      <c r="N6" s="24"/>
      <c r="O6" s="24"/>
      <c r="P6" s="24"/>
      <c r="Q6" s="24"/>
      <c r="R6" s="24"/>
    </row>
    <row r="7" spans="1:18" s="6" customFormat="1" ht="27.75" customHeight="1">
      <c r="A7" s="18">
        <v>2</v>
      </c>
      <c r="B7" s="19">
        <v>2009</v>
      </c>
      <c r="C7" s="19" t="s">
        <v>20</v>
      </c>
      <c r="D7" s="19" t="s">
        <v>21</v>
      </c>
      <c r="E7" s="19" t="s">
        <v>22</v>
      </c>
      <c r="F7" s="20">
        <v>2</v>
      </c>
      <c r="G7" s="21">
        <v>450</v>
      </c>
      <c r="H7" s="21">
        <f t="shared" si="0"/>
        <v>900</v>
      </c>
      <c r="I7" s="22"/>
      <c r="J7" s="22"/>
      <c r="K7" s="22"/>
      <c r="L7" s="23"/>
      <c r="M7" s="25"/>
      <c r="N7" s="24"/>
      <c r="O7" s="24"/>
      <c r="P7" s="24"/>
      <c r="Q7" s="24"/>
      <c r="R7" s="24"/>
    </row>
    <row r="8" spans="1:18" s="6" customFormat="1" ht="27.75" customHeight="1">
      <c r="A8" s="18">
        <v>3</v>
      </c>
      <c r="B8" s="19">
        <v>2011</v>
      </c>
      <c r="C8" s="19" t="s">
        <v>23</v>
      </c>
      <c r="D8" s="19" t="s">
        <v>24</v>
      </c>
      <c r="E8" s="19" t="s">
        <v>22</v>
      </c>
      <c r="F8" s="20">
        <v>2</v>
      </c>
      <c r="G8" s="21">
        <v>620</v>
      </c>
      <c r="H8" s="21">
        <f t="shared" si="0"/>
        <v>1240</v>
      </c>
      <c r="I8" s="22"/>
      <c r="J8" s="22"/>
      <c r="K8" s="22"/>
      <c r="L8" s="23"/>
      <c r="M8" s="25"/>
      <c r="N8" s="24"/>
      <c r="O8" s="24"/>
      <c r="P8" s="24"/>
      <c r="Q8" s="24"/>
      <c r="R8" s="24"/>
    </row>
    <row r="9" spans="1:18" s="6" customFormat="1" ht="27.75" customHeight="1">
      <c r="A9" s="18">
        <v>4</v>
      </c>
      <c r="B9" s="19">
        <v>2011</v>
      </c>
      <c r="C9" s="19" t="s">
        <v>25</v>
      </c>
      <c r="D9" s="19" t="s">
        <v>26</v>
      </c>
      <c r="E9" s="19" t="s">
        <v>27</v>
      </c>
      <c r="F9" s="20">
        <v>1</v>
      </c>
      <c r="G9" s="21">
        <v>1120</v>
      </c>
      <c r="H9" s="21">
        <f t="shared" si="0"/>
        <v>1120</v>
      </c>
      <c r="I9" s="22"/>
      <c r="J9" s="22"/>
      <c r="K9" s="22"/>
      <c r="L9" s="23"/>
      <c r="M9" s="25"/>
      <c r="N9" s="24"/>
      <c r="O9" s="24"/>
      <c r="P9" s="24"/>
      <c r="Q9" s="24"/>
      <c r="R9" s="24"/>
    </row>
    <row r="10" spans="1:18" s="6" customFormat="1" ht="27.75" customHeight="1">
      <c r="A10" s="26">
        <v>5</v>
      </c>
      <c r="B10" s="19">
        <v>2011</v>
      </c>
      <c r="C10" s="27">
        <v>9781111427429</v>
      </c>
      <c r="D10" s="19" t="s">
        <v>28</v>
      </c>
      <c r="E10" s="19" t="s">
        <v>29</v>
      </c>
      <c r="F10" s="20">
        <v>1</v>
      </c>
      <c r="G10" s="28">
        <v>3250</v>
      </c>
      <c r="H10" s="28">
        <f t="shared" si="0"/>
        <v>3250</v>
      </c>
      <c r="I10" s="29"/>
      <c r="J10" s="29"/>
      <c r="K10" s="29"/>
      <c r="L10" s="30"/>
      <c r="M10" s="25"/>
      <c r="N10" s="24"/>
      <c r="O10" s="24"/>
      <c r="P10" s="24"/>
      <c r="Q10" s="24"/>
      <c r="R10" s="24"/>
    </row>
    <row r="11" spans="1:18" s="6" customFormat="1" ht="27.75" customHeight="1">
      <c r="A11" s="26">
        <v>6</v>
      </c>
      <c r="B11" s="19">
        <v>2012</v>
      </c>
      <c r="C11" s="27">
        <v>9781133103936</v>
      </c>
      <c r="D11" s="19" t="s">
        <v>30</v>
      </c>
      <c r="E11" s="19" t="s">
        <v>31</v>
      </c>
      <c r="F11" s="20">
        <v>1</v>
      </c>
      <c r="G11" s="28">
        <v>3250</v>
      </c>
      <c r="H11" s="28">
        <f t="shared" si="0"/>
        <v>3250</v>
      </c>
      <c r="I11" s="29"/>
      <c r="J11" s="29"/>
      <c r="K11" s="29"/>
      <c r="L11" s="30"/>
      <c r="M11" s="25"/>
      <c r="N11" s="24"/>
      <c r="O11" s="24"/>
      <c r="P11" s="24"/>
      <c r="Q11" s="24"/>
      <c r="R11" s="24"/>
    </row>
    <row r="12" spans="1:18" s="6" customFormat="1" ht="27.75" customHeight="1">
      <c r="A12" s="18">
        <v>7</v>
      </c>
      <c r="B12" s="19">
        <v>1989</v>
      </c>
      <c r="C12" s="19" t="s">
        <v>32</v>
      </c>
      <c r="D12" s="19" t="s">
        <v>33</v>
      </c>
      <c r="E12" s="19" t="s">
        <v>34</v>
      </c>
      <c r="F12" s="20">
        <v>1</v>
      </c>
      <c r="G12" s="21">
        <v>1500</v>
      </c>
      <c r="H12" s="21">
        <f t="shared" si="0"/>
        <v>1500</v>
      </c>
      <c r="I12" s="22"/>
      <c r="J12" s="22"/>
      <c r="K12" s="22"/>
      <c r="L12" s="23"/>
      <c r="M12" s="25"/>
      <c r="N12" s="24"/>
      <c r="O12" s="24"/>
      <c r="P12" s="24"/>
      <c r="Q12" s="24"/>
      <c r="R12" s="24"/>
    </row>
    <row r="13" spans="1:18" s="6" customFormat="1" ht="28.5" customHeight="1">
      <c r="A13" s="18">
        <v>8</v>
      </c>
      <c r="B13" s="19">
        <v>2010</v>
      </c>
      <c r="C13" s="19" t="s">
        <v>35</v>
      </c>
      <c r="D13" s="19" t="s">
        <v>36</v>
      </c>
      <c r="E13" s="19" t="s">
        <v>37</v>
      </c>
      <c r="F13" s="20">
        <v>1</v>
      </c>
      <c r="G13" s="21">
        <v>1350</v>
      </c>
      <c r="H13" s="21">
        <f t="shared" si="0"/>
        <v>1350</v>
      </c>
      <c r="I13" s="22"/>
      <c r="J13" s="22"/>
      <c r="K13" s="22"/>
      <c r="L13" s="23"/>
      <c r="M13" s="25"/>
      <c r="N13" s="24"/>
      <c r="O13" s="24"/>
      <c r="P13" s="24"/>
      <c r="Q13" s="24"/>
      <c r="R13" s="24"/>
    </row>
    <row r="14" spans="1:18" s="6" customFormat="1" ht="27.75" customHeight="1">
      <c r="A14" s="18">
        <v>9</v>
      </c>
      <c r="B14" s="19">
        <v>2010</v>
      </c>
      <c r="C14" s="19" t="s">
        <v>38</v>
      </c>
      <c r="D14" s="19" t="s">
        <v>39</v>
      </c>
      <c r="E14" s="19" t="s">
        <v>40</v>
      </c>
      <c r="F14" s="20">
        <v>1</v>
      </c>
      <c r="G14" s="21">
        <v>270</v>
      </c>
      <c r="H14" s="21">
        <f t="shared" si="0"/>
        <v>270</v>
      </c>
      <c r="I14" s="22"/>
      <c r="J14" s="22"/>
      <c r="K14" s="22"/>
      <c r="L14" s="23"/>
      <c r="M14" s="25"/>
      <c r="N14" s="24"/>
      <c r="O14" s="24"/>
      <c r="P14" s="24"/>
      <c r="Q14" s="24"/>
      <c r="R14" s="24"/>
    </row>
    <row r="15" spans="1:18" s="6" customFormat="1" ht="27.75" customHeight="1">
      <c r="A15" s="18">
        <v>10</v>
      </c>
      <c r="B15" s="19">
        <v>2012</v>
      </c>
      <c r="C15" s="19" t="s">
        <v>41</v>
      </c>
      <c r="D15" s="19" t="s">
        <v>42</v>
      </c>
      <c r="E15" s="19" t="s">
        <v>43</v>
      </c>
      <c r="F15" s="20">
        <v>1</v>
      </c>
      <c r="G15" s="21">
        <v>700</v>
      </c>
      <c r="H15" s="21">
        <f t="shared" si="0"/>
        <v>700</v>
      </c>
      <c r="I15" s="22"/>
      <c r="J15" s="22"/>
      <c r="K15" s="22"/>
      <c r="L15" s="23"/>
      <c r="M15" s="25"/>
      <c r="N15" s="24"/>
      <c r="O15" s="24"/>
      <c r="P15" s="24"/>
      <c r="Q15" s="24"/>
      <c r="R15" s="24"/>
    </row>
    <row r="16" spans="1:18" s="6" customFormat="1" ht="27.75" customHeight="1">
      <c r="A16" s="18">
        <v>11</v>
      </c>
      <c r="B16" s="19">
        <v>2006</v>
      </c>
      <c r="C16" s="19">
        <v>8072038087</v>
      </c>
      <c r="D16" s="19" t="s">
        <v>44</v>
      </c>
      <c r="E16" s="19" t="s">
        <v>45</v>
      </c>
      <c r="F16" s="20">
        <v>1</v>
      </c>
      <c r="G16" s="21">
        <v>300</v>
      </c>
      <c r="H16" s="21">
        <f t="shared" si="0"/>
        <v>300</v>
      </c>
      <c r="I16" s="22"/>
      <c r="J16" s="22"/>
      <c r="K16" s="22"/>
      <c r="L16" s="23"/>
      <c r="M16" s="25"/>
      <c r="N16" s="24"/>
      <c r="O16" s="24"/>
      <c r="P16" s="24"/>
      <c r="Q16" s="24"/>
      <c r="R16" s="24"/>
    </row>
    <row r="17" spans="1:18" s="6" customFormat="1" ht="27.75" customHeight="1">
      <c r="A17" s="18">
        <v>12</v>
      </c>
      <c r="B17" s="19">
        <v>2008</v>
      </c>
      <c r="C17" s="19">
        <v>3836503182</v>
      </c>
      <c r="D17" s="19" t="s">
        <v>46</v>
      </c>
      <c r="E17" s="19" t="s">
        <v>47</v>
      </c>
      <c r="F17" s="20">
        <v>1</v>
      </c>
      <c r="G17" s="21">
        <v>450</v>
      </c>
      <c r="H17" s="21">
        <f t="shared" si="0"/>
        <v>450</v>
      </c>
      <c r="I17" s="22"/>
      <c r="J17" s="22"/>
      <c r="K17" s="22"/>
      <c r="L17" s="23"/>
      <c r="M17" s="25"/>
      <c r="N17" s="24"/>
      <c r="O17" s="24"/>
      <c r="P17" s="24"/>
      <c r="Q17" s="24"/>
      <c r="R17" s="24"/>
    </row>
    <row r="18" spans="1:18" s="6" customFormat="1" ht="27.75" customHeight="1">
      <c r="A18" s="18">
        <v>13</v>
      </c>
      <c r="B18" s="19">
        <v>2007</v>
      </c>
      <c r="C18" s="19" t="s">
        <v>48</v>
      </c>
      <c r="D18" s="19" t="s">
        <v>49</v>
      </c>
      <c r="E18" s="19" t="s">
        <v>50</v>
      </c>
      <c r="F18" s="20">
        <v>1</v>
      </c>
      <c r="G18" s="21">
        <v>1100</v>
      </c>
      <c r="H18" s="21">
        <f t="shared" si="0"/>
        <v>1100</v>
      </c>
      <c r="I18" s="22"/>
      <c r="J18" s="22"/>
      <c r="K18" s="22"/>
      <c r="L18" s="23"/>
      <c r="M18" s="25"/>
      <c r="N18" s="24"/>
      <c r="O18" s="24"/>
      <c r="P18" s="24"/>
      <c r="Q18" s="24"/>
      <c r="R18" s="24"/>
    </row>
    <row r="19" spans="1:18" s="6" customFormat="1" ht="27.75" customHeight="1">
      <c r="A19" s="18">
        <v>14</v>
      </c>
      <c r="B19" s="19">
        <v>2003</v>
      </c>
      <c r="C19" s="19" t="s">
        <v>51</v>
      </c>
      <c r="D19" s="19" t="s">
        <v>52</v>
      </c>
      <c r="E19" s="19" t="s">
        <v>50</v>
      </c>
      <c r="F19" s="20">
        <v>1</v>
      </c>
      <c r="G19" s="21">
        <v>1500</v>
      </c>
      <c r="H19" s="21">
        <f t="shared" si="0"/>
        <v>1500</v>
      </c>
      <c r="I19" s="22"/>
      <c r="J19" s="22"/>
      <c r="K19" s="22"/>
      <c r="L19" s="23"/>
      <c r="M19" s="25"/>
      <c r="N19" s="24"/>
      <c r="O19" s="24"/>
      <c r="P19" s="24"/>
      <c r="Q19" s="24"/>
      <c r="R19" s="24"/>
    </row>
    <row r="20" spans="1:18" s="6" customFormat="1" ht="27.75" customHeight="1">
      <c r="A20" s="18">
        <v>15</v>
      </c>
      <c r="B20" s="19">
        <v>2005</v>
      </c>
      <c r="C20" s="19" t="s">
        <v>53</v>
      </c>
      <c r="D20" s="19" t="s">
        <v>54</v>
      </c>
      <c r="E20" s="19" t="s">
        <v>55</v>
      </c>
      <c r="F20" s="20">
        <v>1</v>
      </c>
      <c r="G20" s="21">
        <v>800</v>
      </c>
      <c r="H20" s="21">
        <f t="shared" si="0"/>
        <v>800</v>
      </c>
      <c r="I20" s="22"/>
      <c r="J20" s="22"/>
      <c r="K20" s="22"/>
      <c r="L20" s="23"/>
      <c r="M20" s="25"/>
      <c r="N20" s="24"/>
      <c r="O20" s="24"/>
      <c r="P20" s="24"/>
      <c r="Q20" s="24"/>
      <c r="R20" s="24"/>
    </row>
    <row r="21" spans="1:18" s="6" customFormat="1" ht="27.75" customHeight="1">
      <c r="A21" s="18">
        <v>16</v>
      </c>
      <c r="B21" s="19">
        <v>1986</v>
      </c>
      <c r="C21" s="19" t="s">
        <v>56</v>
      </c>
      <c r="D21" s="19" t="s">
        <v>57</v>
      </c>
      <c r="E21" s="19" t="s">
        <v>58</v>
      </c>
      <c r="F21" s="20">
        <v>1</v>
      </c>
      <c r="G21" s="21">
        <v>1500</v>
      </c>
      <c r="H21" s="21">
        <f t="shared" si="0"/>
        <v>1500</v>
      </c>
      <c r="I21" s="22"/>
      <c r="J21" s="22"/>
      <c r="K21" s="22"/>
      <c r="L21" s="23"/>
      <c r="M21" s="25"/>
      <c r="N21" s="24"/>
      <c r="O21" s="24"/>
      <c r="P21" s="24"/>
      <c r="Q21" s="24"/>
      <c r="R21" s="24"/>
    </row>
    <row r="22" spans="1:18" s="6" customFormat="1" ht="27.75" customHeight="1">
      <c r="A22" s="18">
        <v>17</v>
      </c>
      <c r="B22" s="19">
        <v>2005</v>
      </c>
      <c r="C22" s="31" t="s">
        <v>59</v>
      </c>
      <c r="D22" s="31" t="s">
        <v>60</v>
      </c>
      <c r="E22" s="31" t="s">
        <v>61</v>
      </c>
      <c r="F22" s="32">
        <v>1</v>
      </c>
      <c r="G22" s="21">
        <v>1700</v>
      </c>
      <c r="H22" s="21">
        <f t="shared" si="0"/>
        <v>1700</v>
      </c>
      <c r="I22" s="22"/>
      <c r="J22" s="22"/>
      <c r="K22" s="22"/>
      <c r="L22" s="23"/>
      <c r="M22" s="25"/>
      <c r="N22" s="24"/>
      <c r="O22" s="24"/>
      <c r="P22" s="24"/>
      <c r="Q22" s="24"/>
      <c r="R22" s="24"/>
    </row>
    <row r="23" spans="1:18" s="6" customFormat="1" ht="27.75" customHeight="1">
      <c r="A23" s="18">
        <v>18</v>
      </c>
      <c r="B23" s="19">
        <v>2012</v>
      </c>
      <c r="C23" s="31" t="s">
        <v>62</v>
      </c>
      <c r="D23" s="31" t="s">
        <v>63</v>
      </c>
      <c r="E23" s="31" t="s">
        <v>64</v>
      </c>
      <c r="F23" s="32">
        <v>2</v>
      </c>
      <c r="G23" s="21">
        <v>500</v>
      </c>
      <c r="H23" s="21">
        <f t="shared" si="0"/>
        <v>1000</v>
      </c>
      <c r="I23" s="22"/>
      <c r="J23" s="22"/>
      <c r="K23" s="22"/>
      <c r="L23" s="23"/>
      <c r="M23" s="25"/>
      <c r="N23" s="24"/>
      <c r="O23" s="24"/>
      <c r="P23" s="24"/>
      <c r="Q23" s="24"/>
      <c r="R23" s="24"/>
    </row>
    <row r="24" spans="1:18" s="6" customFormat="1" ht="27.75" customHeight="1">
      <c r="A24" s="18">
        <v>19</v>
      </c>
      <c r="B24" s="19">
        <v>2011</v>
      </c>
      <c r="C24" s="19" t="s">
        <v>65</v>
      </c>
      <c r="D24" s="19" t="s">
        <v>66</v>
      </c>
      <c r="E24" s="19" t="s">
        <v>67</v>
      </c>
      <c r="F24" s="33">
        <v>1</v>
      </c>
      <c r="G24" s="21">
        <v>720</v>
      </c>
      <c r="H24" s="21">
        <f t="shared" si="0"/>
        <v>720</v>
      </c>
      <c r="I24" s="22"/>
      <c r="J24" s="22"/>
      <c r="K24" s="22"/>
      <c r="L24" s="23"/>
      <c r="M24" s="25"/>
      <c r="N24" s="24"/>
      <c r="O24" s="24"/>
      <c r="P24" s="24"/>
      <c r="Q24" s="24"/>
      <c r="R24" s="24"/>
    </row>
    <row r="25" spans="1:18" s="6" customFormat="1" ht="27.75" customHeight="1">
      <c r="A25" s="26">
        <v>20</v>
      </c>
      <c r="B25" s="19">
        <v>2012</v>
      </c>
      <c r="C25" s="27">
        <v>9789810690137</v>
      </c>
      <c r="D25" s="19" t="s">
        <v>68</v>
      </c>
      <c r="E25" s="19" t="s">
        <v>69</v>
      </c>
      <c r="F25" s="33">
        <v>1</v>
      </c>
      <c r="G25" s="28">
        <v>983</v>
      </c>
      <c r="H25" s="28">
        <f t="shared" si="0"/>
        <v>983</v>
      </c>
      <c r="I25" s="29"/>
      <c r="J25" s="29"/>
      <c r="K25" s="29"/>
      <c r="L25" s="30"/>
      <c r="M25" s="25"/>
      <c r="N25" s="24"/>
      <c r="O25" s="24"/>
      <c r="P25" s="24"/>
      <c r="Q25" s="24"/>
      <c r="R25" s="24"/>
    </row>
    <row r="26" spans="1:18" s="6" customFormat="1" ht="27.75" customHeight="1">
      <c r="A26" s="18">
        <v>21</v>
      </c>
      <c r="B26" s="19">
        <v>2011</v>
      </c>
      <c r="C26" s="19" t="s">
        <v>70</v>
      </c>
      <c r="D26" s="19" t="s">
        <v>71</v>
      </c>
      <c r="E26" s="19" t="s">
        <v>72</v>
      </c>
      <c r="F26" s="33">
        <v>1</v>
      </c>
      <c r="G26" s="21">
        <v>1684</v>
      </c>
      <c r="H26" s="21">
        <f t="shared" si="0"/>
        <v>1684</v>
      </c>
      <c r="I26" s="22"/>
      <c r="J26" s="22"/>
      <c r="K26" s="22"/>
      <c r="L26" s="23"/>
      <c r="M26" s="34"/>
      <c r="N26" s="34"/>
      <c r="O26" s="24"/>
      <c r="P26" s="24"/>
      <c r="Q26" s="24"/>
      <c r="R26" s="24"/>
    </row>
    <row r="27" spans="1:18" s="6" customFormat="1" ht="27.75" customHeight="1">
      <c r="A27" s="18">
        <v>22</v>
      </c>
      <c r="B27" s="19">
        <v>2007</v>
      </c>
      <c r="C27" s="19" t="s">
        <v>73</v>
      </c>
      <c r="D27" s="19" t="s">
        <v>74</v>
      </c>
      <c r="E27" s="19" t="s">
        <v>75</v>
      </c>
      <c r="F27" s="33">
        <v>1</v>
      </c>
      <c r="G27" s="21">
        <v>755</v>
      </c>
      <c r="H27" s="21">
        <f t="shared" si="0"/>
        <v>755</v>
      </c>
      <c r="I27" s="22"/>
      <c r="J27" s="22"/>
      <c r="K27" s="22"/>
      <c r="L27" s="23"/>
      <c r="M27" s="34"/>
      <c r="N27" s="34"/>
      <c r="O27" s="34"/>
      <c r="P27" s="34"/>
      <c r="Q27" s="34"/>
      <c r="R27" s="34"/>
    </row>
    <row r="28" spans="1:18" s="6" customFormat="1" ht="27.75" customHeight="1">
      <c r="A28" s="18">
        <v>23</v>
      </c>
      <c r="B28" s="19"/>
      <c r="C28" s="19" t="s">
        <v>76</v>
      </c>
      <c r="D28" s="19" t="s">
        <v>77</v>
      </c>
      <c r="E28" s="19" t="s">
        <v>78</v>
      </c>
      <c r="F28" s="33">
        <v>1</v>
      </c>
      <c r="G28" s="21">
        <v>1886</v>
      </c>
      <c r="H28" s="21">
        <f t="shared" si="0"/>
        <v>1886</v>
      </c>
      <c r="I28" s="22"/>
      <c r="J28" s="22"/>
      <c r="K28" s="22"/>
      <c r="L28" s="23"/>
      <c r="M28" s="25"/>
      <c r="N28" s="24"/>
      <c r="O28" s="24"/>
      <c r="P28" s="24"/>
      <c r="Q28" s="24"/>
      <c r="R28" s="24"/>
    </row>
    <row r="29" spans="1:18" s="6" customFormat="1" ht="42.75" customHeight="1">
      <c r="A29" s="18">
        <v>24</v>
      </c>
      <c r="B29" s="19">
        <v>2010</v>
      </c>
      <c r="C29" s="19" t="s">
        <v>79</v>
      </c>
      <c r="D29" s="19" t="s">
        <v>80</v>
      </c>
      <c r="E29" s="19" t="s">
        <v>81</v>
      </c>
      <c r="F29" s="33">
        <v>1</v>
      </c>
      <c r="G29" s="21">
        <v>1316</v>
      </c>
      <c r="H29" s="21">
        <f t="shared" si="0"/>
        <v>1316</v>
      </c>
      <c r="I29" s="22"/>
      <c r="J29" s="22"/>
      <c r="K29" s="22"/>
      <c r="L29" s="23"/>
      <c r="M29" s="25"/>
      <c r="N29" s="24"/>
      <c r="O29" s="24"/>
      <c r="P29" s="24"/>
      <c r="Q29" s="24"/>
      <c r="R29" s="24"/>
    </row>
    <row r="30" spans="1:18" s="6" customFormat="1" ht="27.75" customHeight="1">
      <c r="A30" s="18">
        <v>26</v>
      </c>
      <c r="B30" s="19">
        <v>2012</v>
      </c>
      <c r="C30" s="35" t="s">
        <v>82</v>
      </c>
      <c r="D30" s="35" t="s">
        <v>83</v>
      </c>
      <c r="E30" s="35" t="s">
        <v>84</v>
      </c>
      <c r="F30" s="33">
        <v>1</v>
      </c>
      <c r="G30" s="36">
        <f>497/1.14</f>
        <v>435.9649122807017</v>
      </c>
      <c r="H30" s="21">
        <f t="shared" si="0"/>
        <v>435.9649122807017</v>
      </c>
      <c r="I30" s="22"/>
      <c r="J30" s="22"/>
      <c r="K30" s="22"/>
      <c r="L30" s="23"/>
      <c r="M30" s="25"/>
      <c r="N30" s="24"/>
      <c r="O30" s="24"/>
      <c r="P30" s="24"/>
      <c r="Q30" s="24"/>
      <c r="R30" s="24"/>
    </row>
    <row r="31" spans="1:18" s="6" customFormat="1" ht="27.75" customHeight="1">
      <c r="A31" s="18">
        <v>27</v>
      </c>
      <c r="B31" s="19">
        <v>2012</v>
      </c>
      <c r="C31" s="35" t="s">
        <v>85</v>
      </c>
      <c r="D31" s="35" t="s">
        <v>86</v>
      </c>
      <c r="E31" s="35" t="s">
        <v>87</v>
      </c>
      <c r="F31" s="33">
        <v>1</v>
      </c>
      <c r="G31" s="36">
        <f>399/1.14</f>
        <v>349.99999999999994</v>
      </c>
      <c r="H31" s="21">
        <f t="shared" si="0"/>
        <v>349.99999999999994</v>
      </c>
      <c r="I31" s="22"/>
      <c r="J31" s="22"/>
      <c r="K31" s="22"/>
      <c r="L31" s="23"/>
      <c r="M31" s="25"/>
      <c r="N31" s="24"/>
      <c r="O31" s="24"/>
      <c r="P31" s="24"/>
      <c r="Q31" s="24"/>
      <c r="R31" s="24"/>
    </row>
    <row r="32" spans="1:18" s="6" customFormat="1" ht="27.75" customHeight="1">
      <c r="A32" s="18">
        <v>28</v>
      </c>
      <c r="B32" s="19">
        <v>2012</v>
      </c>
      <c r="C32" s="35" t="s">
        <v>88</v>
      </c>
      <c r="D32" s="35" t="s">
        <v>89</v>
      </c>
      <c r="E32" s="35" t="s">
        <v>90</v>
      </c>
      <c r="F32" s="33">
        <v>1</v>
      </c>
      <c r="G32" s="36">
        <f>210/1.14</f>
        <v>184.21052631578945</v>
      </c>
      <c r="H32" s="21">
        <f t="shared" si="0"/>
        <v>184.21052631578945</v>
      </c>
      <c r="I32" s="22"/>
      <c r="J32" s="22"/>
      <c r="K32" s="22"/>
      <c r="L32" s="23"/>
      <c r="M32" s="25"/>
      <c r="N32" s="24"/>
      <c r="O32" s="24"/>
      <c r="P32" s="24"/>
      <c r="Q32" s="24"/>
      <c r="R32" s="24"/>
    </row>
    <row r="33" spans="1:18" s="6" customFormat="1" ht="27.75" customHeight="1">
      <c r="A33" s="18">
        <v>29</v>
      </c>
      <c r="B33" s="19">
        <v>2012</v>
      </c>
      <c r="C33" s="35" t="s">
        <v>91</v>
      </c>
      <c r="D33" s="35" t="s">
        <v>92</v>
      </c>
      <c r="E33" s="35" t="s">
        <v>93</v>
      </c>
      <c r="F33" s="33">
        <v>1</v>
      </c>
      <c r="G33" s="36">
        <f>199/1.14</f>
        <v>174.56140350877192</v>
      </c>
      <c r="H33" s="21">
        <f t="shared" si="0"/>
        <v>174.56140350877192</v>
      </c>
      <c r="I33" s="22"/>
      <c r="J33" s="22"/>
      <c r="K33" s="22"/>
      <c r="L33" s="23"/>
      <c r="M33" s="25"/>
      <c r="N33" s="24"/>
      <c r="O33" s="24"/>
      <c r="P33" s="24"/>
      <c r="Q33" s="24"/>
      <c r="R33" s="24"/>
    </row>
    <row r="34" spans="1:18" s="6" customFormat="1" ht="27.75" customHeight="1">
      <c r="A34" s="18">
        <v>30</v>
      </c>
      <c r="B34" s="19">
        <v>2012</v>
      </c>
      <c r="C34" s="35" t="s">
        <v>94</v>
      </c>
      <c r="D34" s="35" t="s">
        <v>95</v>
      </c>
      <c r="E34" s="19"/>
      <c r="F34" s="20">
        <v>2</v>
      </c>
      <c r="G34" s="36">
        <f>169/1.14</f>
        <v>148.2456140350877</v>
      </c>
      <c r="H34" s="21">
        <f t="shared" si="0"/>
        <v>296.4912280701754</v>
      </c>
      <c r="I34" s="22"/>
      <c r="J34" s="22"/>
      <c r="K34" s="22"/>
      <c r="L34" s="23"/>
      <c r="M34" s="25"/>
      <c r="N34" s="24"/>
      <c r="O34" s="24"/>
      <c r="P34" s="24"/>
      <c r="Q34" s="24"/>
      <c r="R34" s="24"/>
    </row>
    <row r="35" spans="1:18" s="6" customFormat="1" ht="27.75" customHeight="1">
      <c r="A35" s="18">
        <v>31</v>
      </c>
      <c r="B35" s="19">
        <v>2012</v>
      </c>
      <c r="C35" s="37">
        <v>8594053550169</v>
      </c>
      <c r="D35" s="35" t="s">
        <v>96</v>
      </c>
      <c r="E35" s="19"/>
      <c r="F35" s="20">
        <v>1</v>
      </c>
      <c r="G35" s="36">
        <f>1450/1.2</f>
        <v>1208.3333333333335</v>
      </c>
      <c r="H35" s="21">
        <f t="shared" si="0"/>
        <v>1208.3333333333335</v>
      </c>
      <c r="I35" s="22"/>
      <c r="J35" s="22"/>
      <c r="K35" s="22"/>
      <c r="L35" s="23"/>
      <c r="M35" s="25"/>
      <c r="N35" s="24"/>
      <c r="O35" s="24"/>
      <c r="P35" s="24"/>
      <c r="Q35" s="24"/>
      <c r="R35" s="24"/>
    </row>
    <row r="36" spans="1:18" s="6" customFormat="1" ht="27.75" customHeight="1">
      <c r="A36" s="18">
        <v>32</v>
      </c>
      <c r="B36" s="19">
        <v>2012</v>
      </c>
      <c r="C36" s="35" t="s">
        <v>97</v>
      </c>
      <c r="D36" s="35" t="s">
        <v>98</v>
      </c>
      <c r="E36" s="35" t="s">
        <v>99</v>
      </c>
      <c r="F36" s="20">
        <v>1</v>
      </c>
      <c r="G36" s="36">
        <f>55/1.14</f>
        <v>48.24561403508771</v>
      </c>
      <c r="H36" s="21">
        <f t="shared" si="0"/>
        <v>48.24561403508771</v>
      </c>
      <c r="I36" s="22"/>
      <c r="J36" s="22"/>
      <c r="K36" s="22"/>
      <c r="L36" s="23"/>
      <c r="M36" s="25"/>
      <c r="N36" s="24"/>
      <c r="O36" s="24"/>
      <c r="P36" s="24"/>
      <c r="Q36" s="24"/>
      <c r="R36" s="24"/>
    </row>
    <row r="37" spans="1:18" s="6" customFormat="1" ht="27.75" customHeight="1">
      <c r="A37" s="18">
        <v>33</v>
      </c>
      <c r="B37" s="19">
        <v>2012</v>
      </c>
      <c r="C37" s="35" t="s">
        <v>100</v>
      </c>
      <c r="D37" s="38" t="s">
        <v>101</v>
      </c>
      <c r="E37" s="35" t="s">
        <v>102</v>
      </c>
      <c r="F37" s="33">
        <v>2</v>
      </c>
      <c r="G37" s="36">
        <f>189/1.14</f>
        <v>165.78947368421052</v>
      </c>
      <c r="H37" s="21">
        <f t="shared" si="0"/>
        <v>331.57894736842104</v>
      </c>
      <c r="I37" s="22"/>
      <c r="J37" s="22"/>
      <c r="K37" s="22"/>
      <c r="L37" s="23"/>
      <c r="M37" s="25"/>
      <c r="N37" s="24"/>
      <c r="O37" s="24"/>
      <c r="P37" s="24"/>
      <c r="Q37" s="24"/>
      <c r="R37" s="24"/>
    </row>
    <row r="38" spans="1:18" s="6" customFormat="1" ht="27.75" customHeight="1">
      <c r="A38" s="18">
        <v>34</v>
      </c>
      <c r="B38" s="19">
        <v>2012</v>
      </c>
      <c r="C38" s="35" t="s">
        <v>103</v>
      </c>
      <c r="D38" s="38" t="s">
        <v>104</v>
      </c>
      <c r="E38" s="35" t="s">
        <v>105</v>
      </c>
      <c r="F38" s="33">
        <v>1</v>
      </c>
      <c r="G38" s="36">
        <f>495/1.14</f>
        <v>434.2105263157894</v>
      </c>
      <c r="H38" s="21">
        <f aca="true" t="shared" si="1" ref="H38:H69">PRODUCT(F38:G38)</f>
        <v>434.2105263157894</v>
      </c>
      <c r="I38" s="22"/>
      <c r="J38" s="22"/>
      <c r="K38" s="22"/>
      <c r="L38" s="23"/>
      <c r="M38" s="25"/>
      <c r="N38" s="24"/>
      <c r="O38" s="24"/>
      <c r="P38" s="24"/>
      <c r="Q38" s="24"/>
      <c r="R38" s="24"/>
    </row>
    <row r="39" spans="1:18" s="6" customFormat="1" ht="27.75" customHeight="1">
      <c r="A39" s="18">
        <v>35</v>
      </c>
      <c r="B39" s="19">
        <v>2007</v>
      </c>
      <c r="C39" s="38" t="s">
        <v>106</v>
      </c>
      <c r="D39" s="35" t="s">
        <v>107</v>
      </c>
      <c r="E39" s="39" t="s">
        <v>108</v>
      </c>
      <c r="F39" s="20">
        <v>1</v>
      </c>
      <c r="G39" s="21">
        <v>300</v>
      </c>
      <c r="H39" s="21">
        <f t="shared" si="1"/>
        <v>300</v>
      </c>
      <c r="I39" s="22"/>
      <c r="J39" s="22"/>
      <c r="K39" s="22"/>
      <c r="L39" s="23"/>
      <c r="M39" s="25"/>
      <c r="N39" s="24"/>
      <c r="O39" s="24"/>
      <c r="P39" s="24"/>
      <c r="Q39" s="24"/>
      <c r="R39" s="24"/>
    </row>
    <row r="40" spans="1:18" s="6" customFormat="1" ht="27.75" customHeight="1">
      <c r="A40" s="99">
        <v>36</v>
      </c>
      <c r="B40" s="31">
        <v>2006</v>
      </c>
      <c r="C40" s="44" t="s">
        <v>109</v>
      </c>
      <c r="D40" s="45" t="s">
        <v>110</v>
      </c>
      <c r="E40" s="100" t="s">
        <v>108</v>
      </c>
      <c r="F40" s="32">
        <v>1</v>
      </c>
      <c r="G40" s="101">
        <v>300</v>
      </c>
      <c r="H40" s="101">
        <f t="shared" si="1"/>
        <v>300</v>
      </c>
      <c r="I40" s="40"/>
      <c r="J40" s="40"/>
      <c r="K40" s="40"/>
      <c r="L40" s="41"/>
      <c r="M40" s="42"/>
      <c r="N40" s="24"/>
      <c r="O40" s="24"/>
      <c r="P40" s="24"/>
      <c r="Q40" s="24"/>
      <c r="R40" s="24"/>
    </row>
    <row r="41" spans="1:18" s="6" customFormat="1" ht="27.75" customHeight="1">
      <c r="A41" s="99">
        <v>37</v>
      </c>
      <c r="B41" s="31">
        <v>2007</v>
      </c>
      <c r="C41" s="44" t="s">
        <v>111</v>
      </c>
      <c r="D41" s="45" t="s">
        <v>112</v>
      </c>
      <c r="E41" s="100" t="s">
        <v>108</v>
      </c>
      <c r="F41" s="32">
        <v>1</v>
      </c>
      <c r="G41" s="101">
        <v>300</v>
      </c>
      <c r="H41" s="101">
        <f t="shared" si="1"/>
        <v>300</v>
      </c>
      <c r="I41" s="40"/>
      <c r="J41" s="40"/>
      <c r="K41" s="40"/>
      <c r="L41" s="41"/>
      <c r="M41" s="42"/>
      <c r="N41" s="24"/>
      <c r="O41" s="24"/>
      <c r="P41" s="24"/>
      <c r="Q41" s="24"/>
      <c r="R41" s="24"/>
    </row>
    <row r="42" spans="1:18" s="6" customFormat="1" ht="27.75" customHeight="1">
      <c r="A42" s="18">
        <v>38</v>
      </c>
      <c r="B42" s="43">
        <v>2011</v>
      </c>
      <c r="C42" s="44" t="s">
        <v>113</v>
      </c>
      <c r="D42" s="45" t="s">
        <v>114</v>
      </c>
      <c r="E42" s="45" t="s">
        <v>115</v>
      </c>
      <c r="F42" s="20">
        <v>1</v>
      </c>
      <c r="G42" s="21">
        <v>2898</v>
      </c>
      <c r="H42" s="21">
        <f t="shared" si="1"/>
        <v>2898</v>
      </c>
      <c r="I42" s="22"/>
      <c r="J42" s="22"/>
      <c r="K42" s="22"/>
      <c r="L42" s="23"/>
      <c r="M42" s="25"/>
      <c r="N42" s="24"/>
      <c r="O42" s="24"/>
      <c r="P42" s="24"/>
      <c r="Q42" s="24"/>
      <c r="R42" s="24"/>
    </row>
    <row r="43" spans="1:18" s="6" customFormat="1" ht="27.75" customHeight="1">
      <c r="A43" s="18">
        <v>39</v>
      </c>
      <c r="B43" s="43">
        <v>2010</v>
      </c>
      <c r="C43" s="38" t="s">
        <v>116</v>
      </c>
      <c r="D43" s="35" t="s">
        <v>117</v>
      </c>
      <c r="E43" s="35" t="s">
        <v>118</v>
      </c>
      <c r="F43" s="20">
        <v>1</v>
      </c>
      <c r="G43" s="21">
        <v>2037</v>
      </c>
      <c r="H43" s="21">
        <f t="shared" si="1"/>
        <v>2037</v>
      </c>
      <c r="I43" s="22"/>
      <c r="J43" s="22"/>
      <c r="K43" s="22"/>
      <c r="L43" s="23"/>
      <c r="M43" s="25"/>
      <c r="N43" s="24"/>
      <c r="O43" s="24"/>
      <c r="P43" s="24"/>
      <c r="Q43" s="24"/>
      <c r="R43" s="24"/>
    </row>
    <row r="44" spans="1:18" s="6" customFormat="1" ht="27.75" customHeight="1">
      <c r="A44" s="18">
        <v>40</v>
      </c>
      <c r="B44" s="19">
        <v>2009</v>
      </c>
      <c r="C44" s="39" t="s">
        <v>119</v>
      </c>
      <c r="D44" s="35" t="s">
        <v>120</v>
      </c>
      <c r="E44" s="35" t="s">
        <v>121</v>
      </c>
      <c r="F44" s="46">
        <v>1</v>
      </c>
      <c r="G44" s="21">
        <v>300</v>
      </c>
      <c r="H44" s="21">
        <f t="shared" si="1"/>
        <v>300</v>
      </c>
      <c r="I44" s="22"/>
      <c r="J44" s="22"/>
      <c r="K44" s="22"/>
      <c r="L44" s="23"/>
      <c r="M44" s="25"/>
      <c r="N44" s="24"/>
      <c r="O44" s="24"/>
      <c r="P44" s="24"/>
      <c r="Q44" s="24"/>
      <c r="R44" s="24"/>
    </row>
    <row r="45" spans="1:18" s="6" customFormat="1" ht="27.75" customHeight="1">
      <c r="A45" s="18">
        <v>41</v>
      </c>
      <c r="B45" s="47">
        <v>2005</v>
      </c>
      <c r="C45" s="48">
        <v>8025107612</v>
      </c>
      <c r="D45" s="48" t="s">
        <v>122</v>
      </c>
      <c r="E45" s="48" t="s">
        <v>123</v>
      </c>
      <c r="F45" s="20">
        <v>1</v>
      </c>
      <c r="G45" s="21">
        <v>114</v>
      </c>
      <c r="H45" s="21">
        <f t="shared" si="1"/>
        <v>114</v>
      </c>
      <c r="I45" s="22"/>
      <c r="J45" s="22"/>
      <c r="K45" s="22"/>
      <c r="L45" s="23"/>
      <c r="M45" s="25"/>
      <c r="N45" s="24"/>
      <c r="O45" s="24"/>
      <c r="P45" s="24"/>
      <c r="Q45" s="24"/>
      <c r="R45" s="24"/>
    </row>
    <row r="46" spans="1:18" s="6" customFormat="1" ht="27.75" customHeight="1">
      <c r="A46" s="18">
        <v>42</v>
      </c>
      <c r="B46" s="49">
        <v>2007</v>
      </c>
      <c r="C46" s="48" t="s">
        <v>124</v>
      </c>
      <c r="D46" s="48" t="s">
        <v>125</v>
      </c>
      <c r="E46" s="48" t="s">
        <v>126</v>
      </c>
      <c r="F46" s="46">
        <v>1</v>
      </c>
      <c r="G46" s="21">
        <v>366</v>
      </c>
      <c r="H46" s="21">
        <f t="shared" si="1"/>
        <v>366</v>
      </c>
      <c r="I46" s="22"/>
      <c r="J46" s="22"/>
      <c r="K46" s="22"/>
      <c r="L46" s="23"/>
      <c r="M46" s="25"/>
      <c r="N46" s="24"/>
      <c r="O46" s="24"/>
      <c r="P46" s="24"/>
      <c r="Q46" s="24"/>
      <c r="R46" s="24"/>
    </row>
    <row r="47" spans="1:18" s="6" customFormat="1" ht="27.75" customHeight="1">
      <c r="A47" s="18">
        <v>43</v>
      </c>
      <c r="B47" s="49">
        <v>2009</v>
      </c>
      <c r="C47" s="48" t="s">
        <v>127</v>
      </c>
      <c r="D47" s="48" t="s">
        <v>128</v>
      </c>
      <c r="E47" s="48" t="s">
        <v>129</v>
      </c>
      <c r="F47" s="20">
        <v>1</v>
      </c>
      <c r="G47" s="21">
        <v>430</v>
      </c>
      <c r="H47" s="21">
        <f t="shared" si="1"/>
        <v>430</v>
      </c>
      <c r="I47" s="22"/>
      <c r="J47" s="22"/>
      <c r="K47" s="22"/>
      <c r="L47" s="23"/>
      <c r="M47" s="25"/>
      <c r="N47" s="24"/>
      <c r="O47" s="24"/>
      <c r="P47" s="24"/>
      <c r="Q47" s="24"/>
      <c r="R47" s="24"/>
    </row>
    <row r="48" spans="1:18" s="6" customFormat="1" ht="27.75" customHeight="1">
      <c r="A48" s="18">
        <v>44</v>
      </c>
      <c r="B48" s="47">
        <v>2005</v>
      </c>
      <c r="C48" s="48" t="s">
        <v>130</v>
      </c>
      <c r="D48" s="48" t="s">
        <v>131</v>
      </c>
      <c r="E48" s="48" t="s">
        <v>123</v>
      </c>
      <c r="F48" s="46">
        <v>1</v>
      </c>
      <c r="G48" s="21">
        <v>110</v>
      </c>
      <c r="H48" s="21">
        <f t="shared" si="1"/>
        <v>110</v>
      </c>
      <c r="I48" s="22"/>
      <c r="J48" s="22"/>
      <c r="K48" s="22"/>
      <c r="L48" s="23"/>
      <c r="M48" s="25"/>
      <c r="N48" s="24"/>
      <c r="O48" s="24"/>
      <c r="P48" s="24"/>
      <c r="Q48" s="24"/>
      <c r="R48" s="24"/>
    </row>
    <row r="49" spans="1:18" s="6" customFormat="1" ht="27.75" customHeight="1">
      <c r="A49" s="18">
        <v>45</v>
      </c>
      <c r="B49" s="49">
        <v>2005</v>
      </c>
      <c r="C49" s="48" t="s">
        <v>132</v>
      </c>
      <c r="D49" s="48" t="s">
        <v>133</v>
      </c>
      <c r="E49" s="48" t="s">
        <v>123</v>
      </c>
      <c r="F49" s="20">
        <v>1</v>
      </c>
      <c r="G49" s="21">
        <v>110</v>
      </c>
      <c r="H49" s="21">
        <f t="shared" si="1"/>
        <v>110</v>
      </c>
      <c r="I49" s="22"/>
      <c r="J49" s="22"/>
      <c r="K49" s="22"/>
      <c r="L49" s="23"/>
      <c r="M49" s="25"/>
      <c r="N49" s="24"/>
      <c r="O49" s="24"/>
      <c r="P49" s="24"/>
      <c r="Q49" s="24"/>
      <c r="R49" s="24"/>
    </row>
    <row r="50" spans="1:18" s="6" customFormat="1" ht="27.75" customHeight="1">
      <c r="A50" s="18">
        <v>48</v>
      </c>
      <c r="B50" s="49">
        <v>2010</v>
      </c>
      <c r="C50" s="48" t="s">
        <v>134</v>
      </c>
      <c r="D50" s="48" t="s">
        <v>135</v>
      </c>
      <c r="E50" s="48" t="s">
        <v>136</v>
      </c>
      <c r="F50" s="20">
        <v>1</v>
      </c>
      <c r="G50" s="21">
        <v>526</v>
      </c>
      <c r="H50" s="21">
        <f t="shared" si="1"/>
        <v>526</v>
      </c>
      <c r="I50" s="22"/>
      <c r="J50" s="22"/>
      <c r="K50" s="22"/>
      <c r="L50" s="23"/>
      <c r="M50" s="25"/>
      <c r="N50" s="24"/>
      <c r="O50" s="24"/>
      <c r="P50" s="24"/>
      <c r="Q50" s="24"/>
      <c r="R50" s="24"/>
    </row>
    <row r="51" spans="1:18" s="6" customFormat="1" ht="27.75" customHeight="1">
      <c r="A51" s="18">
        <v>49</v>
      </c>
      <c r="B51" s="49">
        <v>2011</v>
      </c>
      <c r="C51" s="48">
        <v>1849516189</v>
      </c>
      <c r="D51" s="48" t="s">
        <v>137</v>
      </c>
      <c r="E51" s="48" t="s">
        <v>138</v>
      </c>
      <c r="F51" s="46">
        <v>1</v>
      </c>
      <c r="G51" s="21">
        <v>403</v>
      </c>
      <c r="H51" s="21">
        <f t="shared" si="1"/>
        <v>403</v>
      </c>
      <c r="I51" s="22"/>
      <c r="J51" s="22"/>
      <c r="K51" s="22"/>
      <c r="L51" s="23"/>
      <c r="M51" s="25"/>
      <c r="N51" s="24"/>
      <c r="O51" s="24"/>
      <c r="P51" s="24"/>
      <c r="Q51" s="24"/>
      <c r="R51" s="24"/>
    </row>
    <row r="52" spans="1:18" s="6" customFormat="1" ht="27.75" customHeight="1">
      <c r="A52" s="18">
        <v>50</v>
      </c>
      <c r="B52" s="47">
        <v>2011</v>
      </c>
      <c r="C52" s="48" t="s">
        <v>139</v>
      </c>
      <c r="D52" s="48" t="s">
        <v>140</v>
      </c>
      <c r="E52" s="48" t="s">
        <v>141</v>
      </c>
      <c r="F52" s="46">
        <v>1</v>
      </c>
      <c r="G52" s="21">
        <v>570</v>
      </c>
      <c r="H52" s="21">
        <f t="shared" si="1"/>
        <v>570</v>
      </c>
      <c r="I52" s="22"/>
      <c r="J52" s="22"/>
      <c r="K52" s="22"/>
      <c r="L52" s="23"/>
      <c r="M52" s="25"/>
      <c r="N52" s="24"/>
      <c r="O52" s="24"/>
      <c r="P52" s="24"/>
      <c r="Q52" s="24"/>
      <c r="R52" s="24"/>
    </row>
    <row r="53" spans="1:18" s="6" customFormat="1" ht="27.75" customHeight="1">
      <c r="A53" s="18">
        <v>51</v>
      </c>
      <c r="B53" s="49">
        <v>2009</v>
      </c>
      <c r="C53" s="48" t="s">
        <v>142</v>
      </c>
      <c r="D53" s="48" t="s">
        <v>143</v>
      </c>
      <c r="E53" s="48" t="s">
        <v>144</v>
      </c>
      <c r="F53" s="20">
        <v>1</v>
      </c>
      <c r="G53" s="21">
        <v>700</v>
      </c>
      <c r="H53" s="21">
        <f t="shared" si="1"/>
        <v>700</v>
      </c>
      <c r="I53" s="22"/>
      <c r="J53" s="22"/>
      <c r="K53" s="22"/>
      <c r="L53" s="23"/>
      <c r="M53" s="25"/>
      <c r="N53" s="24"/>
      <c r="O53" s="24"/>
      <c r="P53" s="24"/>
      <c r="Q53" s="24"/>
      <c r="R53" s="24"/>
    </row>
    <row r="54" spans="1:18" s="6" customFormat="1" ht="27.75" customHeight="1">
      <c r="A54" s="18">
        <v>52</v>
      </c>
      <c r="B54" s="49">
        <v>2008</v>
      </c>
      <c r="C54" s="48" t="s">
        <v>145</v>
      </c>
      <c r="D54" s="48" t="s">
        <v>146</v>
      </c>
      <c r="E54" s="50" t="s">
        <v>147</v>
      </c>
      <c r="F54" s="46">
        <v>1</v>
      </c>
      <c r="G54" s="21">
        <v>684</v>
      </c>
      <c r="H54" s="21">
        <f t="shared" si="1"/>
        <v>684</v>
      </c>
      <c r="I54" s="22"/>
      <c r="J54" s="22"/>
      <c r="K54" s="22"/>
      <c r="L54" s="23"/>
      <c r="M54" s="25"/>
      <c r="N54" s="24"/>
      <c r="O54" s="24"/>
      <c r="P54" s="24"/>
      <c r="Q54" s="24"/>
      <c r="R54" s="24"/>
    </row>
    <row r="55" spans="1:18" s="6" customFormat="1" ht="27.75" customHeight="1">
      <c r="A55" s="18">
        <v>53</v>
      </c>
      <c r="B55" s="47">
        <v>2011</v>
      </c>
      <c r="C55" s="48" t="s">
        <v>148</v>
      </c>
      <c r="D55" s="48" t="s">
        <v>149</v>
      </c>
      <c r="E55" s="50" t="s">
        <v>150</v>
      </c>
      <c r="F55" s="20">
        <v>1</v>
      </c>
      <c r="G55" s="21">
        <v>245</v>
      </c>
      <c r="H55" s="21">
        <f t="shared" si="1"/>
        <v>245</v>
      </c>
      <c r="I55" s="22"/>
      <c r="J55" s="22"/>
      <c r="K55" s="22"/>
      <c r="L55" s="23"/>
      <c r="M55" s="25"/>
      <c r="N55" s="24"/>
      <c r="O55" s="24"/>
      <c r="P55" s="24"/>
      <c r="Q55" s="24"/>
      <c r="R55" s="24"/>
    </row>
    <row r="56" spans="1:18" s="6" customFormat="1" ht="27.75" customHeight="1">
      <c r="A56" s="99">
        <v>54</v>
      </c>
      <c r="B56" s="64">
        <v>2008</v>
      </c>
      <c r="C56" s="102" t="s">
        <v>151</v>
      </c>
      <c r="D56" s="103" t="s">
        <v>152</v>
      </c>
      <c r="E56" s="62" t="s">
        <v>153</v>
      </c>
      <c r="F56" s="63">
        <v>25</v>
      </c>
      <c r="G56" s="101">
        <v>410</v>
      </c>
      <c r="H56" s="101">
        <f t="shared" si="1"/>
        <v>10250</v>
      </c>
      <c r="I56" s="40"/>
      <c r="J56" s="40"/>
      <c r="K56" s="40"/>
      <c r="L56" s="41"/>
      <c r="M56" s="51"/>
      <c r="N56" s="24"/>
      <c r="O56" s="24"/>
      <c r="P56" s="24"/>
      <c r="Q56" s="24"/>
      <c r="R56" s="24"/>
    </row>
    <row r="57" spans="1:18" s="6" customFormat="1" ht="27.75" customHeight="1">
      <c r="A57" s="18">
        <v>55</v>
      </c>
      <c r="B57" s="52">
        <v>2011</v>
      </c>
      <c r="C57" s="53" t="s">
        <v>154</v>
      </c>
      <c r="D57" s="54" t="s">
        <v>155</v>
      </c>
      <c r="E57" s="54" t="s">
        <v>156</v>
      </c>
      <c r="F57" s="55">
        <v>40</v>
      </c>
      <c r="G57" s="56">
        <v>165</v>
      </c>
      <c r="H57" s="21">
        <f t="shared" si="1"/>
        <v>6600</v>
      </c>
      <c r="I57" s="22"/>
      <c r="J57" s="22"/>
      <c r="K57" s="22"/>
      <c r="L57" s="23"/>
      <c r="M57" s="57"/>
      <c r="N57" s="24"/>
      <c r="O57" s="24"/>
      <c r="P57" s="24"/>
      <c r="Q57" s="24"/>
      <c r="R57" s="24"/>
    </row>
    <row r="58" spans="1:18" s="6" customFormat="1" ht="27.75" customHeight="1">
      <c r="A58" s="18">
        <v>56</v>
      </c>
      <c r="B58" s="52">
        <v>2010</v>
      </c>
      <c r="C58" s="58" t="s">
        <v>157</v>
      </c>
      <c r="D58" s="59" t="s">
        <v>158</v>
      </c>
      <c r="E58" s="58" t="s">
        <v>159</v>
      </c>
      <c r="F58" s="60">
        <v>25</v>
      </c>
      <c r="G58" s="21">
        <v>200</v>
      </c>
      <c r="H58" s="21">
        <f t="shared" si="1"/>
        <v>5000</v>
      </c>
      <c r="I58" s="22"/>
      <c r="J58" s="22"/>
      <c r="K58" s="22"/>
      <c r="L58" s="23"/>
      <c r="M58" s="57"/>
      <c r="N58" s="24"/>
      <c r="O58" s="24"/>
      <c r="P58" s="24"/>
      <c r="Q58" s="24"/>
      <c r="R58" s="24"/>
    </row>
    <row r="59" spans="1:18" s="6" customFormat="1" ht="27.75" customHeight="1">
      <c r="A59" s="18">
        <v>57</v>
      </c>
      <c r="B59" s="52">
        <v>2010</v>
      </c>
      <c r="C59" s="58">
        <v>9788072637232</v>
      </c>
      <c r="D59" s="58" t="s">
        <v>160</v>
      </c>
      <c r="E59" s="58" t="s">
        <v>161</v>
      </c>
      <c r="F59" s="60">
        <v>25</v>
      </c>
      <c r="G59" s="21">
        <v>242</v>
      </c>
      <c r="H59" s="21">
        <f t="shared" si="1"/>
        <v>6050</v>
      </c>
      <c r="I59" s="22"/>
      <c r="J59" s="22"/>
      <c r="K59" s="22"/>
      <c r="L59" s="23"/>
      <c r="M59" s="57"/>
      <c r="N59" s="24"/>
      <c r="O59" s="24"/>
      <c r="P59" s="24"/>
      <c r="Q59" s="24"/>
      <c r="R59" s="24"/>
    </row>
    <row r="60" spans="1:18" s="6" customFormat="1" ht="27.75" customHeight="1">
      <c r="A60" s="18">
        <v>58</v>
      </c>
      <c r="B60" s="52">
        <v>2006</v>
      </c>
      <c r="C60" s="61" t="s">
        <v>162</v>
      </c>
      <c r="D60" s="61" t="s">
        <v>163</v>
      </c>
      <c r="E60" s="61" t="s">
        <v>164</v>
      </c>
      <c r="F60" s="60">
        <v>25</v>
      </c>
      <c r="G60" s="21">
        <v>657.89</v>
      </c>
      <c r="H60" s="21">
        <f t="shared" si="1"/>
        <v>16447.25</v>
      </c>
      <c r="I60" s="22"/>
      <c r="J60" s="22"/>
      <c r="K60" s="22"/>
      <c r="L60" s="23"/>
      <c r="M60" s="57"/>
      <c r="N60" s="24"/>
      <c r="O60" s="24"/>
      <c r="P60" s="24"/>
      <c r="Q60" s="24"/>
      <c r="R60" s="24"/>
    </row>
    <row r="61" spans="1:18" s="6" customFormat="1" ht="27.75" customHeight="1">
      <c r="A61" s="18">
        <v>59</v>
      </c>
      <c r="B61" s="52">
        <v>2007</v>
      </c>
      <c r="C61" s="61" t="s">
        <v>165</v>
      </c>
      <c r="D61" s="61" t="s">
        <v>166</v>
      </c>
      <c r="E61" s="61" t="s">
        <v>164</v>
      </c>
      <c r="F61" s="60">
        <v>25</v>
      </c>
      <c r="G61" s="21">
        <v>518</v>
      </c>
      <c r="H61" s="21">
        <f t="shared" si="1"/>
        <v>12950</v>
      </c>
      <c r="I61" s="22"/>
      <c r="J61" s="22"/>
      <c r="K61" s="22"/>
      <c r="L61" s="23"/>
      <c r="M61" s="57"/>
      <c r="N61" s="24"/>
      <c r="O61" s="24"/>
      <c r="P61" s="24"/>
      <c r="Q61" s="24"/>
      <c r="R61" s="24"/>
    </row>
    <row r="62" spans="1:18" s="6" customFormat="1" ht="27.75" customHeight="1">
      <c r="A62" s="18">
        <v>60</v>
      </c>
      <c r="B62" s="52">
        <v>2007</v>
      </c>
      <c r="C62" s="58" t="s">
        <v>167</v>
      </c>
      <c r="D62" s="58" t="s">
        <v>168</v>
      </c>
      <c r="E62" s="61" t="s">
        <v>169</v>
      </c>
      <c r="F62" s="60">
        <v>25</v>
      </c>
      <c r="G62" s="21">
        <v>547</v>
      </c>
      <c r="H62" s="21">
        <f t="shared" si="1"/>
        <v>13675</v>
      </c>
      <c r="I62" s="22"/>
      <c r="J62" s="22"/>
      <c r="K62" s="22"/>
      <c r="L62" s="23"/>
      <c r="M62" s="57"/>
      <c r="N62" s="24"/>
      <c r="O62" s="24"/>
      <c r="P62" s="24"/>
      <c r="Q62" s="24"/>
      <c r="R62" s="24"/>
    </row>
    <row r="63" spans="1:18" s="6" customFormat="1" ht="27.75" customHeight="1">
      <c r="A63" s="18">
        <v>61</v>
      </c>
      <c r="B63" s="52">
        <v>2008</v>
      </c>
      <c r="C63" s="58" t="s">
        <v>170</v>
      </c>
      <c r="D63" s="59" t="s">
        <v>171</v>
      </c>
      <c r="E63" s="59" t="s">
        <v>172</v>
      </c>
      <c r="F63" s="60">
        <v>25</v>
      </c>
      <c r="G63" s="21">
        <v>1620</v>
      </c>
      <c r="H63" s="21">
        <f t="shared" si="1"/>
        <v>40500</v>
      </c>
      <c r="I63" s="22"/>
      <c r="J63" s="22"/>
      <c r="K63" s="22"/>
      <c r="L63" s="23"/>
      <c r="M63" s="57"/>
      <c r="N63" s="24"/>
      <c r="O63" s="24"/>
      <c r="P63" s="24"/>
      <c r="Q63" s="24"/>
      <c r="R63" s="24"/>
    </row>
    <row r="64" spans="1:18" s="6" customFormat="1" ht="27.75" customHeight="1">
      <c r="A64" s="18">
        <v>62</v>
      </c>
      <c r="B64" s="52">
        <v>2003</v>
      </c>
      <c r="C64" s="59" t="s">
        <v>173</v>
      </c>
      <c r="D64" s="59" t="s">
        <v>174</v>
      </c>
      <c r="E64" s="59" t="s">
        <v>175</v>
      </c>
      <c r="F64" s="60">
        <v>10</v>
      </c>
      <c r="G64" s="21">
        <v>1500</v>
      </c>
      <c r="H64" s="21">
        <f t="shared" si="1"/>
        <v>15000</v>
      </c>
      <c r="I64" s="22"/>
      <c r="J64" s="22"/>
      <c r="K64" s="22"/>
      <c r="L64" s="23"/>
      <c r="M64" s="57"/>
      <c r="N64" s="24"/>
      <c r="O64" s="24"/>
      <c r="P64" s="24"/>
      <c r="Q64" s="24"/>
      <c r="R64" s="24"/>
    </row>
    <row r="65" spans="1:18" s="6" customFormat="1" ht="27.75" customHeight="1">
      <c r="A65" s="99">
        <v>63</v>
      </c>
      <c r="B65" s="64">
        <v>2005</v>
      </c>
      <c r="C65" s="103" t="s">
        <v>176</v>
      </c>
      <c r="D65" s="103" t="s">
        <v>177</v>
      </c>
      <c r="E65" s="103" t="s">
        <v>178</v>
      </c>
      <c r="F65" s="63">
        <v>25</v>
      </c>
      <c r="G65" s="101">
        <v>1290</v>
      </c>
      <c r="H65" s="101">
        <f t="shared" si="1"/>
        <v>32250</v>
      </c>
      <c r="I65" s="40"/>
      <c r="J65" s="40"/>
      <c r="K65" s="40"/>
      <c r="L65" s="41"/>
      <c r="M65" s="51"/>
      <c r="N65" s="24"/>
      <c r="O65" s="24"/>
      <c r="P65" s="24"/>
      <c r="Q65" s="24"/>
      <c r="R65" s="24"/>
    </row>
    <row r="66" spans="1:18" s="6" customFormat="1" ht="27.75" customHeight="1">
      <c r="A66" s="99">
        <v>64</v>
      </c>
      <c r="B66" s="64">
        <v>2007</v>
      </c>
      <c r="C66" s="103" t="s">
        <v>179</v>
      </c>
      <c r="D66" s="103" t="s">
        <v>180</v>
      </c>
      <c r="E66" s="103" t="s">
        <v>181</v>
      </c>
      <c r="F66" s="63">
        <v>25</v>
      </c>
      <c r="G66" s="101">
        <v>1229</v>
      </c>
      <c r="H66" s="101">
        <f t="shared" si="1"/>
        <v>30725</v>
      </c>
      <c r="I66" s="40"/>
      <c r="J66" s="40"/>
      <c r="K66" s="40"/>
      <c r="L66" s="41"/>
      <c r="M66" s="51"/>
      <c r="N66" s="24"/>
      <c r="O66" s="24"/>
      <c r="P66" s="24"/>
      <c r="Q66" s="24"/>
      <c r="R66" s="24"/>
    </row>
    <row r="67" spans="1:18" s="6" customFormat="1" ht="27.75" customHeight="1">
      <c r="A67" s="99">
        <v>65</v>
      </c>
      <c r="B67" s="64">
        <v>2009</v>
      </c>
      <c r="C67" s="104" t="s">
        <v>182</v>
      </c>
      <c r="D67" s="103" t="s">
        <v>183</v>
      </c>
      <c r="E67" s="62" t="s">
        <v>184</v>
      </c>
      <c r="F67" s="63">
        <v>2</v>
      </c>
      <c r="G67" s="101">
        <v>1163</v>
      </c>
      <c r="H67" s="101">
        <f t="shared" si="1"/>
        <v>2326</v>
      </c>
      <c r="I67" s="22"/>
      <c r="J67" s="22"/>
      <c r="K67" s="22"/>
      <c r="L67" s="23"/>
      <c r="M67" s="57"/>
      <c r="N67" s="24"/>
      <c r="O67" s="24"/>
      <c r="P67" s="24"/>
      <c r="Q67" s="24"/>
      <c r="R67" s="24"/>
    </row>
    <row r="68" spans="1:18" s="6" customFormat="1" ht="27.75" customHeight="1">
      <c r="A68" s="99">
        <v>66</v>
      </c>
      <c r="B68" s="64">
        <v>2010</v>
      </c>
      <c r="C68" s="62" t="s">
        <v>185</v>
      </c>
      <c r="D68" s="62" t="s">
        <v>186</v>
      </c>
      <c r="E68" s="62" t="s">
        <v>187</v>
      </c>
      <c r="F68" s="63">
        <v>2</v>
      </c>
      <c r="G68" s="101">
        <v>280</v>
      </c>
      <c r="H68" s="101">
        <f t="shared" si="1"/>
        <v>560</v>
      </c>
      <c r="I68" s="22"/>
      <c r="J68" s="22"/>
      <c r="K68" s="22"/>
      <c r="L68" s="23"/>
      <c r="M68" s="25"/>
      <c r="N68" s="24"/>
      <c r="O68" s="24"/>
      <c r="P68" s="24"/>
      <c r="Q68" s="24"/>
      <c r="R68" s="24"/>
    </row>
    <row r="69" spans="1:18" s="6" customFormat="1" ht="27.75" customHeight="1">
      <c r="A69" s="99">
        <v>67</v>
      </c>
      <c r="B69" s="64">
        <v>2009</v>
      </c>
      <c r="C69" s="62" t="s">
        <v>188</v>
      </c>
      <c r="D69" s="62" t="s">
        <v>189</v>
      </c>
      <c r="E69" s="62" t="s">
        <v>190</v>
      </c>
      <c r="F69" s="63">
        <v>2</v>
      </c>
      <c r="G69" s="101">
        <v>473</v>
      </c>
      <c r="H69" s="101">
        <f t="shared" si="1"/>
        <v>946</v>
      </c>
      <c r="I69" s="22"/>
      <c r="J69" s="22"/>
      <c r="K69" s="22"/>
      <c r="L69" s="23"/>
      <c r="M69" s="25"/>
      <c r="N69" s="24"/>
      <c r="O69" s="24"/>
      <c r="P69" s="24"/>
      <c r="Q69" s="24"/>
      <c r="R69" s="24"/>
    </row>
    <row r="70" spans="1:18" s="6" customFormat="1" ht="27.75" customHeight="1">
      <c r="A70" s="99">
        <v>68</v>
      </c>
      <c r="B70" s="64">
        <v>2010</v>
      </c>
      <c r="C70" s="62">
        <v>9781439078099</v>
      </c>
      <c r="D70" s="62" t="s">
        <v>191</v>
      </c>
      <c r="E70" s="62" t="s">
        <v>192</v>
      </c>
      <c r="F70" s="63">
        <v>2</v>
      </c>
      <c r="G70" s="101">
        <v>3940</v>
      </c>
      <c r="H70" s="101">
        <f aca="true" t="shared" si="2" ref="H70:H101">PRODUCT(F70:G70)</f>
        <v>7880</v>
      </c>
      <c r="I70" s="22"/>
      <c r="J70" s="22"/>
      <c r="K70" s="22"/>
      <c r="L70" s="23"/>
      <c r="M70" s="25"/>
      <c r="N70" s="24"/>
      <c r="O70" s="24"/>
      <c r="P70" s="24"/>
      <c r="Q70" s="24"/>
      <c r="R70" s="24"/>
    </row>
    <row r="71" spans="1:18" s="6" customFormat="1" ht="27.75" customHeight="1">
      <c r="A71" s="99">
        <v>69</v>
      </c>
      <c r="B71" s="31">
        <v>2012</v>
      </c>
      <c r="C71" s="62" t="s">
        <v>193</v>
      </c>
      <c r="D71" s="62" t="s">
        <v>194</v>
      </c>
      <c r="E71" s="62" t="s">
        <v>195</v>
      </c>
      <c r="F71" s="64">
        <v>22</v>
      </c>
      <c r="G71" s="101">
        <v>482</v>
      </c>
      <c r="H71" s="101">
        <f t="shared" si="2"/>
        <v>10604</v>
      </c>
      <c r="I71" s="22"/>
      <c r="J71" s="22"/>
      <c r="K71" s="22"/>
      <c r="L71" s="23"/>
      <c r="M71" s="25"/>
      <c r="N71" s="24"/>
      <c r="O71" s="24"/>
      <c r="P71" s="24"/>
      <c r="Q71" s="24"/>
      <c r="R71" s="24"/>
    </row>
    <row r="72" spans="1:18" s="6" customFormat="1" ht="27.75" customHeight="1">
      <c r="A72" s="99">
        <v>70</v>
      </c>
      <c r="B72" s="31">
        <v>2011</v>
      </c>
      <c r="C72" s="62" t="s">
        <v>196</v>
      </c>
      <c r="D72" s="62" t="s">
        <v>197</v>
      </c>
      <c r="E72" s="62" t="s">
        <v>198</v>
      </c>
      <c r="F72" s="64">
        <v>1</v>
      </c>
      <c r="G72" s="101">
        <v>1200</v>
      </c>
      <c r="H72" s="101">
        <f t="shared" si="2"/>
        <v>1200</v>
      </c>
      <c r="I72" s="40"/>
      <c r="J72" s="40"/>
      <c r="K72" s="40"/>
      <c r="L72" s="41"/>
      <c r="M72" s="42"/>
      <c r="N72" s="24"/>
      <c r="O72" s="24"/>
      <c r="P72" s="24"/>
      <c r="Q72" s="24"/>
      <c r="R72" s="24"/>
    </row>
    <row r="73" spans="1:18" s="6" customFormat="1" ht="27.75" customHeight="1">
      <c r="A73" s="18">
        <v>71</v>
      </c>
      <c r="B73" s="19">
        <v>2009</v>
      </c>
      <c r="C73" s="62" t="s">
        <v>199</v>
      </c>
      <c r="D73" s="62" t="s">
        <v>120</v>
      </c>
      <c r="E73" s="62" t="s">
        <v>200</v>
      </c>
      <c r="F73" s="64">
        <v>1</v>
      </c>
      <c r="G73" s="21">
        <v>207</v>
      </c>
      <c r="H73" s="21">
        <f t="shared" si="2"/>
        <v>207</v>
      </c>
      <c r="I73" s="22"/>
      <c r="J73" s="22"/>
      <c r="K73" s="22"/>
      <c r="L73" s="23"/>
      <c r="M73" s="25"/>
      <c r="N73" s="24"/>
      <c r="O73" s="24"/>
      <c r="P73" s="24"/>
      <c r="Q73" s="24"/>
      <c r="R73" s="24"/>
    </row>
    <row r="74" spans="1:18" s="6" customFormat="1" ht="27.75" customHeight="1">
      <c r="A74" s="18">
        <v>72</v>
      </c>
      <c r="B74" s="19">
        <v>2012</v>
      </c>
      <c r="C74" s="62" t="s">
        <v>201</v>
      </c>
      <c r="D74" s="62" t="s">
        <v>202</v>
      </c>
      <c r="E74" s="62" t="s">
        <v>203</v>
      </c>
      <c r="F74" s="64">
        <v>7</v>
      </c>
      <c r="G74" s="21">
        <v>204</v>
      </c>
      <c r="H74" s="21">
        <f t="shared" si="2"/>
        <v>1428</v>
      </c>
      <c r="I74" s="22"/>
      <c r="J74" s="22"/>
      <c r="K74" s="22"/>
      <c r="L74" s="23"/>
      <c r="M74" s="25"/>
      <c r="N74" s="24"/>
      <c r="O74" s="24"/>
      <c r="P74" s="24"/>
      <c r="Q74" s="24"/>
      <c r="R74" s="24"/>
    </row>
    <row r="75" spans="1:18" s="6" customFormat="1" ht="27.75" customHeight="1">
      <c r="A75" s="18">
        <v>73</v>
      </c>
      <c r="B75" s="19">
        <v>2009</v>
      </c>
      <c r="C75" s="62" t="s">
        <v>204</v>
      </c>
      <c r="D75" s="62" t="s">
        <v>205</v>
      </c>
      <c r="E75" s="62" t="s">
        <v>203</v>
      </c>
      <c r="F75" s="64">
        <v>6</v>
      </c>
      <c r="G75" s="21">
        <v>166</v>
      </c>
      <c r="H75" s="21">
        <f t="shared" si="2"/>
        <v>996</v>
      </c>
      <c r="I75" s="22"/>
      <c r="J75" s="22"/>
      <c r="K75" s="22"/>
      <c r="L75" s="23"/>
      <c r="M75" s="25"/>
      <c r="N75" s="24"/>
      <c r="O75" s="24"/>
      <c r="P75" s="24"/>
      <c r="Q75" s="24"/>
      <c r="R75" s="24"/>
    </row>
    <row r="76" spans="1:18" s="6" customFormat="1" ht="27.75" customHeight="1">
      <c r="A76" s="18">
        <v>74</v>
      </c>
      <c r="B76" s="19">
        <v>2007</v>
      </c>
      <c r="C76" s="65">
        <v>9781845932756</v>
      </c>
      <c r="D76" s="62" t="s">
        <v>206</v>
      </c>
      <c r="E76" s="62" t="s">
        <v>207</v>
      </c>
      <c r="F76" s="64">
        <v>1</v>
      </c>
      <c r="G76" s="21">
        <v>1500</v>
      </c>
      <c r="H76" s="21">
        <f t="shared" si="2"/>
        <v>1500</v>
      </c>
      <c r="I76" s="22"/>
      <c r="J76" s="22"/>
      <c r="K76" s="22"/>
      <c r="L76" s="23"/>
      <c r="M76" s="25"/>
      <c r="N76" s="24"/>
      <c r="O76" s="24"/>
      <c r="P76" s="24"/>
      <c r="Q76" s="24"/>
      <c r="R76" s="24"/>
    </row>
    <row r="77" spans="1:18" s="6" customFormat="1" ht="27.75" customHeight="1">
      <c r="A77" s="18">
        <v>75</v>
      </c>
      <c r="B77" s="19">
        <v>2012</v>
      </c>
      <c r="C77" s="62" t="s">
        <v>208</v>
      </c>
      <c r="D77" s="62" t="s">
        <v>209</v>
      </c>
      <c r="E77" s="62" t="s">
        <v>210</v>
      </c>
      <c r="F77" s="64">
        <v>1</v>
      </c>
      <c r="G77" s="21">
        <v>2100</v>
      </c>
      <c r="H77" s="21">
        <f t="shared" si="2"/>
        <v>2100</v>
      </c>
      <c r="I77" s="22"/>
      <c r="J77" s="22"/>
      <c r="K77" s="22"/>
      <c r="L77" s="23"/>
      <c r="M77" s="25"/>
      <c r="N77" s="24"/>
      <c r="O77" s="24"/>
      <c r="P77" s="24"/>
      <c r="Q77" s="24"/>
      <c r="R77" s="24"/>
    </row>
    <row r="78" spans="1:18" s="6" customFormat="1" ht="27.75" customHeight="1">
      <c r="A78" s="18">
        <v>76</v>
      </c>
      <c r="B78" s="19">
        <v>2012</v>
      </c>
      <c r="C78" s="65">
        <v>9781439868249</v>
      </c>
      <c r="D78" s="62" t="s">
        <v>211</v>
      </c>
      <c r="E78" s="62" t="s">
        <v>212</v>
      </c>
      <c r="F78" s="64">
        <v>1</v>
      </c>
      <c r="G78" s="21">
        <v>1900</v>
      </c>
      <c r="H78" s="21">
        <f t="shared" si="2"/>
        <v>1900</v>
      </c>
      <c r="I78" s="22"/>
      <c r="J78" s="22"/>
      <c r="K78" s="22"/>
      <c r="L78" s="23"/>
      <c r="M78" s="25"/>
      <c r="N78" s="24"/>
      <c r="O78" s="24"/>
      <c r="P78" s="24"/>
      <c r="Q78" s="24"/>
      <c r="R78" s="24"/>
    </row>
    <row r="79" spans="1:18" s="6" customFormat="1" ht="27.75" customHeight="1">
      <c r="A79" s="18">
        <v>77</v>
      </c>
      <c r="B79" s="19">
        <v>2012</v>
      </c>
      <c r="C79" s="65">
        <v>9781439819135</v>
      </c>
      <c r="D79" s="62" t="s">
        <v>213</v>
      </c>
      <c r="E79" s="62" t="s">
        <v>214</v>
      </c>
      <c r="F79" s="64">
        <v>1</v>
      </c>
      <c r="G79" s="21">
        <v>1900</v>
      </c>
      <c r="H79" s="21">
        <f t="shared" si="2"/>
        <v>1900</v>
      </c>
      <c r="I79" s="22"/>
      <c r="J79" s="22"/>
      <c r="K79" s="22"/>
      <c r="L79" s="23"/>
      <c r="M79" s="25"/>
      <c r="N79" s="24"/>
      <c r="O79" s="24"/>
      <c r="P79" s="24"/>
      <c r="Q79" s="24"/>
      <c r="R79" s="24"/>
    </row>
    <row r="80" spans="1:18" s="6" customFormat="1" ht="27.75" customHeight="1">
      <c r="A80" s="99">
        <v>78</v>
      </c>
      <c r="B80" s="65">
        <v>2007</v>
      </c>
      <c r="C80" s="65" t="s">
        <v>106</v>
      </c>
      <c r="D80" s="65" t="s">
        <v>107</v>
      </c>
      <c r="E80" s="65" t="s">
        <v>108</v>
      </c>
      <c r="F80" s="66">
        <v>5</v>
      </c>
      <c r="G80" s="101">
        <v>208</v>
      </c>
      <c r="H80" s="101">
        <f t="shared" si="2"/>
        <v>1040</v>
      </c>
      <c r="I80" s="40"/>
      <c r="J80" s="40"/>
      <c r="K80" s="40"/>
      <c r="L80" s="41"/>
      <c r="M80" s="42"/>
      <c r="N80" s="24"/>
      <c r="O80" s="24"/>
      <c r="P80" s="24"/>
      <c r="Q80" s="24"/>
      <c r="R80" s="24"/>
    </row>
    <row r="81" spans="1:18" s="6" customFormat="1" ht="27.75" customHeight="1">
      <c r="A81" s="99">
        <v>79</v>
      </c>
      <c r="B81" s="65">
        <v>2006</v>
      </c>
      <c r="C81" s="65" t="s">
        <v>109</v>
      </c>
      <c r="D81" s="65" t="s">
        <v>110</v>
      </c>
      <c r="E81" s="65" t="s">
        <v>108</v>
      </c>
      <c r="F81" s="66">
        <v>5</v>
      </c>
      <c r="G81" s="101">
        <v>208</v>
      </c>
      <c r="H81" s="101">
        <f t="shared" si="2"/>
        <v>1040</v>
      </c>
      <c r="I81" s="40"/>
      <c r="J81" s="40"/>
      <c r="K81" s="40"/>
      <c r="L81" s="41"/>
      <c r="M81" s="42"/>
      <c r="N81" s="24"/>
      <c r="O81" s="24"/>
      <c r="P81" s="24"/>
      <c r="Q81" s="24"/>
      <c r="R81" s="24"/>
    </row>
    <row r="82" spans="1:18" s="6" customFormat="1" ht="27.75" customHeight="1">
      <c r="A82" s="99">
        <v>80</v>
      </c>
      <c r="B82" s="65">
        <v>2007</v>
      </c>
      <c r="C82" s="65" t="s">
        <v>111</v>
      </c>
      <c r="D82" s="65" t="s">
        <v>112</v>
      </c>
      <c r="E82" s="65" t="s">
        <v>108</v>
      </c>
      <c r="F82" s="66">
        <v>5</v>
      </c>
      <c r="G82" s="101">
        <v>208</v>
      </c>
      <c r="H82" s="101">
        <f t="shared" si="2"/>
        <v>1040</v>
      </c>
      <c r="I82" s="40"/>
      <c r="J82" s="40"/>
      <c r="K82" s="40"/>
      <c r="L82" s="41"/>
      <c r="M82" s="42"/>
      <c r="N82" s="24"/>
      <c r="O82" s="24"/>
      <c r="P82" s="24"/>
      <c r="Q82" s="24"/>
      <c r="R82" s="24"/>
    </row>
    <row r="83" spans="1:18" s="6" customFormat="1" ht="27.75" customHeight="1">
      <c r="A83" s="18">
        <v>81</v>
      </c>
      <c r="B83" s="65">
        <v>2010</v>
      </c>
      <c r="C83" s="65" t="s">
        <v>215</v>
      </c>
      <c r="D83" s="65" t="s">
        <v>216</v>
      </c>
      <c r="E83" s="65" t="s">
        <v>217</v>
      </c>
      <c r="F83" s="66">
        <v>1</v>
      </c>
      <c r="G83" s="21">
        <v>165</v>
      </c>
      <c r="H83" s="21">
        <f t="shared" si="2"/>
        <v>165</v>
      </c>
      <c r="I83" s="22"/>
      <c r="J83" s="22"/>
      <c r="K83" s="22"/>
      <c r="L83" s="23"/>
      <c r="M83" s="25"/>
      <c r="N83" s="24"/>
      <c r="O83" s="24"/>
      <c r="P83" s="24"/>
      <c r="Q83" s="24"/>
      <c r="R83" s="24"/>
    </row>
    <row r="84" spans="1:18" s="6" customFormat="1" ht="27.75" customHeight="1">
      <c r="A84" s="18">
        <v>83</v>
      </c>
      <c r="B84" s="65">
        <v>2008</v>
      </c>
      <c r="C84" s="65">
        <v>9788024614076</v>
      </c>
      <c r="D84" s="65" t="s">
        <v>218</v>
      </c>
      <c r="E84" s="67" t="s">
        <v>219</v>
      </c>
      <c r="F84" s="66">
        <v>1</v>
      </c>
      <c r="G84" s="21">
        <v>128</v>
      </c>
      <c r="H84" s="21">
        <f t="shared" si="2"/>
        <v>128</v>
      </c>
      <c r="I84" s="22"/>
      <c r="J84" s="22"/>
      <c r="K84" s="22"/>
      <c r="L84" s="23"/>
      <c r="M84" s="25"/>
      <c r="N84" s="24"/>
      <c r="O84" s="24"/>
      <c r="P84" s="24"/>
      <c r="Q84" s="24"/>
      <c r="R84" s="24"/>
    </row>
    <row r="85" spans="1:18" s="6" customFormat="1" ht="27.75" customHeight="1">
      <c r="A85" s="18">
        <v>84</v>
      </c>
      <c r="B85" s="65">
        <v>2012</v>
      </c>
      <c r="C85" s="65" t="s">
        <v>220</v>
      </c>
      <c r="D85" s="65" t="s">
        <v>221</v>
      </c>
      <c r="E85" s="65" t="s">
        <v>222</v>
      </c>
      <c r="F85" s="66">
        <v>1</v>
      </c>
      <c r="G85" s="21">
        <v>1500</v>
      </c>
      <c r="H85" s="21">
        <f t="shared" si="2"/>
        <v>1500</v>
      </c>
      <c r="I85" s="22"/>
      <c r="J85" s="22"/>
      <c r="K85" s="22"/>
      <c r="L85" s="23"/>
      <c r="M85" s="25"/>
      <c r="N85" s="24"/>
      <c r="O85" s="24"/>
      <c r="P85" s="24"/>
      <c r="Q85" s="24"/>
      <c r="R85" s="24"/>
    </row>
    <row r="86" spans="1:18" s="6" customFormat="1" ht="27.75" customHeight="1">
      <c r="A86" s="18">
        <v>85</v>
      </c>
      <c r="B86" s="65">
        <v>2011</v>
      </c>
      <c r="C86" s="65">
        <v>9781439817667</v>
      </c>
      <c r="D86" s="65" t="s">
        <v>223</v>
      </c>
      <c r="E86" s="65" t="s">
        <v>224</v>
      </c>
      <c r="F86" s="66">
        <v>1</v>
      </c>
      <c r="G86" s="21">
        <v>2000</v>
      </c>
      <c r="H86" s="21">
        <f t="shared" si="2"/>
        <v>2000</v>
      </c>
      <c r="I86" s="22"/>
      <c r="J86" s="22"/>
      <c r="K86" s="22"/>
      <c r="L86" s="23"/>
      <c r="M86" s="25"/>
      <c r="N86" s="24"/>
      <c r="O86" s="24"/>
      <c r="P86" s="24"/>
      <c r="Q86" s="24"/>
      <c r="R86" s="24"/>
    </row>
    <row r="87" spans="1:18" s="6" customFormat="1" ht="27.75" customHeight="1">
      <c r="A87" s="18">
        <v>86</v>
      </c>
      <c r="B87" s="65">
        <v>2011</v>
      </c>
      <c r="C87" s="65" t="s">
        <v>225</v>
      </c>
      <c r="D87" s="65" t="s">
        <v>226</v>
      </c>
      <c r="E87" s="67" t="s">
        <v>227</v>
      </c>
      <c r="F87" s="66">
        <v>1</v>
      </c>
      <c r="G87" s="21">
        <v>2700</v>
      </c>
      <c r="H87" s="21">
        <f t="shared" si="2"/>
        <v>2700</v>
      </c>
      <c r="I87" s="22"/>
      <c r="J87" s="22"/>
      <c r="K87" s="22"/>
      <c r="L87" s="23"/>
      <c r="M87" s="25"/>
      <c r="N87" s="24"/>
      <c r="O87" s="24"/>
      <c r="P87" s="24"/>
      <c r="Q87" s="24"/>
      <c r="R87" s="24"/>
    </row>
    <row r="88" spans="1:18" s="6" customFormat="1" ht="27.75" customHeight="1">
      <c r="A88" s="18">
        <v>87</v>
      </c>
      <c r="B88" s="65">
        <v>2012</v>
      </c>
      <c r="C88" s="65" t="s">
        <v>228</v>
      </c>
      <c r="D88" s="65" t="s">
        <v>229</v>
      </c>
      <c r="E88" s="65" t="s">
        <v>230</v>
      </c>
      <c r="F88" s="66">
        <v>1</v>
      </c>
      <c r="G88" s="21">
        <v>1800</v>
      </c>
      <c r="H88" s="21">
        <f t="shared" si="2"/>
        <v>1800</v>
      </c>
      <c r="I88" s="22"/>
      <c r="J88" s="22"/>
      <c r="K88" s="22"/>
      <c r="L88" s="23"/>
      <c r="M88" s="25"/>
      <c r="N88" s="24"/>
      <c r="O88" s="24"/>
      <c r="P88" s="24"/>
      <c r="Q88" s="24"/>
      <c r="R88" s="24"/>
    </row>
    <row r="89" spans="1:18" s="6" customFormat="1" ht="27.75" customHeight="1">
      <c r="A89" s="18">
        <v>88</v>
      </c>
      <c r="B89" s="19">
        <v>2010</v>
      </c>
      <c r="C89" s="39" t="s">
        <v>231</v>
      </c>
      <c r="D89" s="68" t="s">
        <v>232</v>
      </c>
      <c r="E89" s="68" t="s">
        <v>233</v>
      </c>
      <c r="F89" s="69">
        <v>1</v>
      </c>
      <c r="G89" s="70">
        <v>449</v>
      </c>
      <c r="H89" s="21">
        <f t="shared" si="2"/>
        <v>449</v>
      </c>
      <c r="I89" s="22"/>
      <c r="J89" s="22"/>
      <c r="K89" s="22"/>
      <c r="L89" s="23"/>
      <c r="M89" s="25"/>
      <c r="N89" s="24"/>
      <c r="O89" s="24"/>
      <c r="P89" s="24"/>
      <c r="Q89" s="24"/>
      <c r="R89" s="24"/>
    </row>
    <row r="90" spans="1:18" s="6" customFormat="1" ht="27.75" customHeight="1">
      <c r="A90" s="18">
        <v>89</v>
      </c>
      <c r="B90" s="19">
        <v>2010</v>
      </c>
      <c r="C90" s="39" t="s">
        <v>234</v>
      </c>
      <c r="D90" s="68" t="s">
        <v>235</v>
      </c>
      <c r="E90" s="68" t="s">
        <v>233</v>
      </c>
      <c r="F90" s="69">
        <v>1</v>
      </c>
      <c r="G90" s="21">
        <v>1390</v>
      </c>
      <c r="H90" s="21">
        <f t="shared" si="2"/>
        <v>1390</v>
      </c>
      <c r="I90" s="22"/>
      <c r="J90" s="22"/>
      <c r="K90" s="22"/>
      <c r="L90" s="23"/>
      <c r="M90" s="25"/>
      <c r="N90" s="24"/>
      <c r="O90" s="24"/>
      <c r="P90" s="24"/>
      <c r="Q90" s="24"/>
      <c r="R90" s="24"/>
    </row>
    <row r="91" spans="1:18" s="6" customFormat="1" ht="27.75" customHeight="1">
      <c r="A91" s="18">
        <v>90</v>
      </c>
      <c r="B91" s="19">
        <v>2010</v>
      </c>
      <c r="C91" s="39" t="s">
        <v>236</v>
      </c>
      <c r="D91" s="68" t="s">
        <v>237</v>
      </c>
      <c r="E91" s="68" t="s">
        <v>233</v>
      </c>
      <c r="F91" s="69">
        <v>1</v>
      </c>
      <c r="G91" s="21">
        <v>149</v>
      </c>
      <c r="H91" s="21">
        <f t="shared" si="2"/>
        <v>149</v>
      </c>
      <c r="I91" s="22"/>
      <c r="J91" s="22"/>
      <c r="K91" s="22"/>
      <c r="L91" s="23"/>
      <c r="M91" s="25"/>
      <c r="N91" s="24"/>
      <c r="O91" s="24"/>
      <c r="P91" s="24"/>
      <c r="Q91" s="24"/>
      <c r="R91" s="24"/>
    </row>
    <row r="92" spans="1:18" s="6" customFormat="1" ht="27.75" customHeight="1">
      <c r="A92" s="18">
        <v>91</v>
      </c>
      <c r="B92" s="19">
        <v>2010</v>
      </c>
      <c r="C92" s="39" t="s">
        <v>238</v>
      </c>
      <c r="D92" s="68" t="s">
        <v>239</v>
      </c>
      <c r="E92" s="68" t="s">
        <v>233</v>
      </c>
      <c r="F92" s="69">
        <v>1</v>
      </c>
      <c r="G92" s="21">
        <v>349</v>
      </c>
      <c r="H92" s="21">
        <f t="shared" si="2"/>
        <v>349</v>
      </c>
      <c r="I92" s="22"/>
      <c r="J92" s="22"/>
      <c r="K92" s="22"/>
      <c r="L92" s="23"/>
      <c r="M92" s="25"/>
      <c r="N92" s="24"/>
      <c r="O92" s="24"/>
      <c r="P92" s="24"/>
      <c r="Q92" s="24"/>
      <c r="R92" s="24"/>
    </row>
    <row r="93" spans="1:18" s="6" customFormat="1" ht="27.75" customHeight="1">
      <c r="A93" s="18">
        <v>92</v>
      </c>
      <c r="B93" s="19">
        <v>2011</v>
      </c>
      <c r="C93" s="39" t="s">
        <v>240</v>
      </c>
      <c r="D93" s="68" t="s">
        <v>241</v>
      </c>
      <c r="E93" s="68" t="s">
        <v>242</v>
      </c>
      <c r="F93" s="69">
        <v>1</v>
      </c>
      <c r="G93" s="21">
        <v>532</v>
      </c>
      <c r="H93" s="21">
        <f t="shared" si="2"/>
        <v>532</v>
      </c>
      <c r="I93" s="22"/>
      <c r="J93" s="22"/>
      <c r="K93" s="22"/>
      <c r="L93" s="23"/>
      <c r="M93" s="25"/>
      <c r="N93" s="24"/>
      <c r="O93" s="24"/>
      <c r="P93" s="24"/>
      <c r="Q93" s="24"/>
      <c r="R93" s="24"/>
    </row>
    <row r="94" spans="1:18" s="6" customFormat="1" ht="27.75" customHeight="1">
      <c r="A94" s="18">
        <v>93</v>
      </c>
      <c r="B94" s="19">
        <v>2010</v>
      </c>
      <c r="C94" s="39" t="s">
        <v>243</v>
      </c>
      <c r="D94" s="68" t="s">
        <v>244</v>
      </c>
      <c r="E94" s="68" t="s">
        <v>245</v>
      </c>
      <c r="F94" s="69">
        <v>1</v>
      </c>
      <c r="G94" s="21">
        <v>369</v>
      </c>
      <c r="H94" s="21">
        <f t="shared" si="2"/>
        <v>369</v>
      </c>
      <c r="I94" s="22"/>
      <c r="J94" s="22"/>
      <c r="K94" s="22"/>
      <c r="L94" s="23"/>
      <c r="M94" s="25"/>
      <c r="N94" s="24"/>
      <c r="O94" s="24"/>
      <c r="P94" s="24"/>
      <c r="Q94" s="24"/>
      <c r="R94" s="24"/>
    </row>
    <row r="95" spans="1:18" s="6" customFormat="1" ht="27.75" customHeight="1">
      <c r="A95" s="18">
        <v>94</v>
      </c>
      <c r="B95" s="19">
        <v>2010</v>
      </c>
      <c r="C95" s="39" t="s">
        <v>246</v>
      </c>
      <c r="D95" s="68" t="s">
        <v>244</v>
      </c>
      <c r="E95" s="68" t="s">
        <v>245</v>
      </c>
      <c r="F95" s="69">
        <v>1</v>
      </c>
      <c r="G95" s="21">
        <v>329</v>
      </c>
      <c r="H95" s="21">
        <f t="shared" si="2"/>
        <v>329</v>
      </c>
      <c r="I95" s="22"/>
      <c r="J95" s="22"/>
      <c r="K95" s="22"/>
      <c r="L95" s="23"/>
      <c r="M95" s="25"/>
      <c r="N95" s="24"/>
      <c r="O95" s="24"/>
      <c r="P95" s="24"/>
      <c r="Q95" s="24"/>
      <c r="R95" s="24"/>
    </row>
    <row r="96" spans="1:18" s="6" customFormat="1" ht="27.75" customHeight="1">
      <c r="A96" s="18">
        <v>95</v>
      </c>
      <c r="B96" s="19">
        <v>2012</v>
      </c>
      <c r="C96" s="39" t="s">
        <v>247</v>
      </c>
      <c r="D96" s="68" t="s">
        <v>248</v>
      </c>
      <c r="E96" s="68" t="s">
        <v>249</v>
      </c>
      <c r="F96" s="69">
        <v>1</v>
      </c>
      <c r="G96" s="21">
        <v>472</v>
      </c>
      <c r="H96" s="21">
        <f t="shared" si="2"/>
        <v>472</v>
      </c>
      <c r="I96" s="22"/>
      <c r="J96" s="22"/>
      <c r="K96" s="22"/>
      <c r="L96" s="23"/>
      <c r="M96" s="25"/>
      <c r="N96" s="24"/>
      <c r="O96" s="24"/>
      <c r="P96" s="24"/>
      <c r="Q96" s="24"/>
      <c r="R96" s="24"/>
    </row>
    <row r="97" spans="1:18" s="6" customFormat="1" ht="27.75" customHeight="1">
      <c r="A97" s="18">
        <v>96</v>
      </c>
      <c r="B97" s="71">
        <v>2012</v>
      </c>
      <c r="C97" s="72" t="s">
        <v>250</v>
      </c>
      <c r="D97" s="73" t="s">
        <v>251</v>
      </c>
      <c r="E97" s="73" t="s">
        <v>249</v>
      </c>
      <c r="F97" s="74">
        <v>1</v>
      </c>
      <c r="G97" s="56">
        <v>472</v>
      </c>
      <c r="H97" s="21">
        <f t="shared" si="2"/>
        <v>472</v>
      </c>
      <c r="I97" s="22"/>
      <c r="J97" s="22"/>
      <c r="K97" s="22"/>
      <c r="L97" s="23"/>
      <c r="M97" s="25"/>
      <c r="N97" s="24"/>
      <c r="O97" s="24"/>
      <c r="P97" s="24"/>
      <c r="Q97" s="24"/>
      <c r="R97" s="24"/>
    </row>
    <row r="98" spans="1:18" s="6" customFormat="1" ht="27.75" customHeight="1">
      <c r="A98" s="18">
        <v>97</v>
      </c>
      <c r="B98" s="19"/>
      <c r="C98" s="75">
        <v>9780194768351</v>
      </c>
      <c r="D98" s="76" t="s">
        <v>252</v>
      </c>
      <c r="E98" s="76" t="s">
        <v>253</v>
      </c>
      <c r="F98" s="77">
        <v>9</v>
      </c>
      <c r="G98" s="78">
        <v>586</v>
      </c>
      <c r="H98" s="21">
        <f t="shared" si="2"/>
        <v>5274</v>
      </c>
      <c r="I98" s="79"/>
      <c r="J98" s="22"/>
      <c r="K98" s="22"/>
      <c r="L98" s="23"/>
      <c r="M98" s="25"/>
      <c r="N98" s="24"/>
      <c r="O98" s="24"/>
      <c r="P98" s="24"/>
      <c r="Q98" s="24"/>
      <c r="R98" s="24"/>
    </row>
    <row r="99" spans="1:18" s="6" customFormat="1" ht="27.75" customHeight="1">
      <c r="A99" s="18">
        <v>98</v>
      </c>
      <c r="B99" s="19"/>
      <c r="C99" s="75">
        <v>9780194519090</v>
      </c>
      <c r="D99" s="76" t="s">
        <v>254</v>
      </c>
      <c r="E99" s="76" t="s">
        <v>253</v>
      </c>
      <c r="F99" s="77">
        <v>9</v>
      </c>
      <c r="G99" s="78">
        <v>403</v>
      </c>
      <c r="H99" s="21">
        <f t="shared" si="2"/>
        <v>3627</v>
      </c>
      <c r="I99" s="79"/>
      <c r="J99" s="22"/>
      <c r="K99" s="22"/>
      <c r="L99" s="23"/>
      <c r="M99" s="25"/>
      <c r="N99" s="24"/>
      <c r="O99" s="24"/>
      <c r="P99" s="24"/>
      <c r="Q99" s="24"/>
      <c r="R99" s="24"/>
    </row>
    <row r="100" spans="1:18" s="6" customFormat="1" ht="27.75" customHeight="1">
      <c r="A100" s="18">
        <v>99</v>
      </c>
      <c r="B100" s="19"/>
      <c r="C100" s="75">
        <v>9780194384360</v>
      </c>
      <c r="D100" s="76" t="s">
        <v>255</v>
      </c>
      <c r="E100" s="76" t="s">
        <v>253</v>
      </c>
      <c r="F100" s="77">
        <v>9</v>
      </c>
      <c r="G100" s="78">
        <v>208</v>
      </c>
      <c r="H100" s="21">
        <f t="shared" si="2"/>
        <v>1872</v>
      </c>
      <c r="I100" s="79"/>
      <c r="J100" s="22"/>
      <c r="K100" s="22"/>
      <c r="L100" s="23"/>
      <c r="M100" s="25"/>
      <c r="N100" s="24"/>
      <c r="O100" s="24"/>
      <c r="P100" s="24"/>
      <c r="Q100" s="24"/>
      <c r="R100" s="24"/>
    </row>
    <row r="101" spans="1:18" s="6" customFormat="1" ht="27.75" customHeight="1">
      <c r="A101" s="18">
        <v>100</v>
      </c>
      <c r="B101" s="19"/>
      <c r="C101" s="75">
        <v>9780194518888</v>
      </c>
      <c r="D101" s="76" t="s">
        <v>256</v>
      </c>
      <c r="E101" s="76" t="s">
        <v>253</v>
      </c>
      <c r="F101" s="77">
        <v>1</v>
      </c>
      <c r="G101" s="78">
        <v>563</v>
      </c>
      <c r="H101" s="21">
        <f t="shared" si="2"/>
        <v>563</v>
      </c>
      <c r="I101" s="79"/>
      <c r="J101" s="22"/>
      <c r="K101" s="22"/>
      <c r="L101" s="23"/>
      <c r="M101" s="25"/>
      <c r="N101" s="24"/>
      <c r="O101" s="24"/>
      <c r="P101" s="24"/>
      <c r="Q101" s="24"/>
      <c r="R101" s="24"/>
    </row>
    <row r="102" spans="1:18" s="6" customFormat="1" ht="27.75" customHeight="1">
      <c r="A102" s="18">
        <v>101</v>
      </c>
      <c r="B102" s="19"/>
      <c r="C102" s="75">
        <v>9780194384384</v>
      </c>
      <c r="D102" s="76" t="s">
        <v>257</v>
      </c>
      <c r="E102" s="76" t="s">
        <v>253</v>
      </c>
      <c r="F102" s="77">
        <v>1</v>
      </c>
      <c r="G102" s="78">
        <v>599</v>
      </c>
      <c r="H102" s="21">
        <f aca="true" t="shared" si="3" ref="H102:H107">PRODUCT(F102:G102)</f>
        <v>599</v>
      </c>
      <c r="I102" s="79"/>
      <c r="J102" s="22"/>
      <c r="K102" s="22"/>
      <c r="L102" s="23"/>
      <c r="M102" s="25"/>
      <c r="N102" s="24"/>
      <c r="O102" s="24"/>
      <c r="P102" s="24"/>
      <c r="Q102" s="24"/>
      <c r="R102" s="24"/>
    </row>
    <row r="103" spans="1:18" s="6" customFormat="1" ht="27.75" customHeight="1">
      <c r="A103" s="18">
        <v>102</v>
      </c>
      <c r="B103" s="19"/>
      <c r="C103" s="75">
        <v>9780194519106</v>
      </c>
      <c r="D103" s="76" t="s">
        <v>258</v>
      </c>
      <c r="E103" s="76" t="s">
        <v>253</v>
      </c>
      <c r="F103" s="77">
        <v>9</v>
      </c>
      <c r="G103" s="78">
        <v>403</v>
      </c>
      <c r="H103" s="21">
        <f t="shared" si="3"/>
        <v>3627</v>
      </c>
      <c r="I103" s="79"/>
      <c r="J103" s="22"/>
      <c r="K103" s="22"/>
      <c r="L103" s="23"/>
      <c r="M103" s="25"/>
      <c r="N103" s="24"/>
      <c r="O103" s="24"/>
      <c r="P103" s="24"/>
      <c r="Q103" s="24"/>
      <c r="R103" s="24"/>
    </row>
    <row r="104" spans="1:18" s="6" customFormat="1" ht="27.75" customHeight="1">
      <c r="A104" s="18">
        <v>103</v>
      </c>
      <c r="B104" s="80"/>
      <c r="C104" s="75">
        <v>9780194518048</v>
      </c>
      <c r="D104" s="76" t="s">
        <v>259</v>
      </c>
      <c r="E104" s="76" t="s">
        <v>253</v>
      </c>
      <c r="F104" s="77">
        <v>9</v>
      </c>
      <c r="G104" s="78">
        <v>208</v>
      </c>
      <c r="H104" s="21">
        <f t="shared" si="3"/>
        <v>1872</v>
      </c>
      <c r="I104" s="79"/>
      <c r="J104" s="22"/>
      <c r="K104" s="22"/>
      <c r="L104" s="23"/>
      <c r="M104" s="25"/>
      <c r="N104" s="24"/>
      <c r="O104" s="24"/>
      <c r="P104" s="24"/>
      <c r="Q104" s="24"/>
      <c r="R104" s="24"/>
    </row>
    <row r="105" spans="1:18" s="6" customFormat="1" ht="27.75" customHeight="1">
      <c r="A105" s="18">
        <v>104</v>
      </c>
      <c r="B105" s="80"/>
      <c r="C105" s="75">
        <v>9780194518895</v>
      </c>
      <c r="D105" s="76" t="s">
        <v>260</v>
      </c>
      <c r="E105" s="76" t="s">
        <v>253</v>
      </c>
      <c r="F105" s="77">
        <v>1</v>
      </c>
      <c r="G105" s="78">
        <v>563</v>
      </c>
      <c r="H105" s="21">
        <f t="shared" si="3"/>
        <v>563</v>
      </c>
      <c r="I105" s="79"/>
      <c r="J105" s="22"/>
      <c r="K105" s="22"/>
      <c r="L105" s="23"/>
      <c r="M105" s="25"/>
      <c r="N105" s="24"/>
      <c r="O105" s="24"/>
      <c r="P105" s="24"/>
      <c r="Q105" s="24"/>
      <c r="R105" s="24"/>
    </row>
    <row r="106" spans="1:18" s="6" customFormat="1" ht="27.75" customHeight="1">
      <c r="A106" s="18">
        <v>105</v>
      </c>
      <c r="B106" s="81"/>
      <c r="C106" s="75">
        <v>9780194518093</v>
      </c>
      <c r="D106" s="76" t="s">
        <v>261</v>
      </c>
      <c r="E106" s="76" t="s">
        <v>253</v>
      </c>
      <c r="F106" s="77">
        <v>1</v>
      </c>
      <c r="G106" s="78">
        <v>599</v>
      </c>
      <c r="H106" s="21">
        <f t="shared" si="3"/>
        <v>599</v>
      </c>
      <c r="I106" s="79"/>
      <c r="J106" s="22"/>
      <c r="K106" s="22"/>
      <c r="L106" s="23"/>
      <c r="M106" s="25"/>
      <c r="N106" s="24"/>
      <c r="O106" s="24"/>
      <c r="P106" s="24"/>
      <c r="Q106" s="24"/>
      <c r="R106" s="24"/>
    </row>
    <row r="107" spans="1:18" s="6" customFormat="1" ht="27.75" customHeight="1">
      <c r="A107" s="26">
        <v>106</v>
      </c>
      <c r="B107" s="82">
        <v>2004</v>
      </c>
      <c r="C107" s="83">
        <v>9780521754644</v>
      </c>
      <c r="D107" s="84" t="s">
        <v>262</v>
      </c>
      <c r="E107" s="84" t="s">
        <v>263</v>
      </c>
      <c r="F107" s="85">
        <v>1</v>
      </c>
      <c r="G107" s="86">
        <v>850</v>
      </c>
      <c r="H107" s="28">
        <f t="shared" si="3"/>
        <v>850</v>
      </c>
      <c r="I107" s="87"/>
      <c r="J107" s="29"/>
      <c r="K107" s="29"/>
      <c r="L107" s="30"/>
      <c r="M107" s="25"/>
      <c r="N107" s="24"/>
      <c r="O107" s="24"/>
      <c r="P107" s="24"/>
      <c r="Q107" s="24"/>
      <c r="R107" s="24"/>
    </row>
    <row r="108" spans="1:12" ht="15" customHeight="1">
      <c r="A108" s="105" t="s">
        <v>264</v>
      </c>
      <c r="B108" s="105"/>
      <c r="C108" s="105"/>
      <c r="D108" s="105"/>
      <c r="E108" s="88"/>
      <c r="F108" s="89">
        <f>SUM(F6:F107)</f>
        <v>459</v>
      </c>
      <c r="G108" s="90"/>
      <c r="H108" s="90">
        <f>SUM(H6:H107)</f>
        <v>302144.8464912281</v>
      </c>
      <c r="I108" s="91"/>
      <c r="J108" s="89">
        <f>SUM(J6:J107)</f>
        <v>0</v>
      </c>
      <c r="K108" s="89">
        <f>SUM(K6:K107)</f>
        <v>0</v>
      </c>
      <c r="L108" s="89">
        <f>SUM(L6:L107)</f>
        <v>0</v>
      </c>
    </row>
  </sheetData>
  <sheetProtection/>
  <mergeCells count="1">
    <mergeCell ref="A108:D108"/>
  </mergeCells>
  <hyperlinks>
    <hyperlink ref="E24" r:id="rId1" display="Zhangxin Chen"/>
    <hyperlink ref="E84" r:id="rId2" display="Zichová Jitka"/>
    <hyperlink ref="E87" r:id="rId3" display="Bradley Huitema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PageLayoutView="0" workbookViewId="0" topLeftCell="A1">
      <selection activeCell="E37" sqref="E37"/>
    </sheetView>
  </sheetViews>
  <sheetFormatPr defaultColWidth="7.421875" defaultRowHeight="12.75"/>
  <cols>
    <col min="1" max="16384" width="7.421875" style="92" customWidth="1"/>
  </cols>
  <sheetData>
    <row r="4" spans="3:12" ht="63.75">
      <c r="C4" s="93"/>
      <c r="D4" s="94" t="s">
        <v>265</v>
      </c>
      <c r="E4" s="94" t="s">
        <v>266</v>
      </c>
      <c r="F4" s="94" t="s">
        <v>266</v>
      </c>
      <c r="G4" s="94" t="s">
        <v>266</v>
      </c>
      <c r="H4" s="94" t="s">
        <v>266</v>
      </c>
      <c r="I4" s="94" t="s">
        <v>266</v>
      </c>
      <c r="J4" s="94" t="s">
        <v>266</v>
      </c>
      <c r="K4" s="94" t="s">
        <v>266</v>
      </c>
      <c r="L4" s="94" t="s">
        <v>266</v>
      </c>
    </row>
    <row r="5" spans="3:12" ht="15">
      <c r="C5" s="95"/>
      <c r="D5" s="95" t="s">
        <v>267</v>
      </c>
      <c r="E5" s="96">
        <v>88</v>
      </c>
      <c r="F5" s="97">
        <v>15</v>
      </c>
      <c r="G5" s="96">
        <v>70</v>
      </c>
      <c r="H5" s="98">
        <v>110</v>
      </c>
      <c r="I5" s="96">
        <v>11.618950038622248</v>
      </c>
      <c r="J5" s="96">
        <v>13.203352316616192</v>
      </c>
      <c r="K5" s="96">
        <v>134.99999999999994</v>
      </c>
      <c r="L5" s="96">
        <v>95</v>
      </c>
    </row>
    <row r="6" spans="3:12" ht="15">
      <c r="C6" s="95"/>
      <c r="D6" s="95" t="s">
        <v>268</v>
      </c>
      <c r="E6" s="96">
        <v>60</v>
      </c>
      <c r="F6" s="97">
        <v>15</v>
      </c>
      <c r="G6" s="96">
        <v>40</v>
      </c>
      <c r="H6" s="98">
        <v>80</v>
      </c>
      <c r="I6" s="96">
        <v>11.338934190276817</v>
      </c>
      <c r="J6" s="96">
        <v>18.89822365046136</v>
      </c>
      <c r="K6" s="96">
        <v>128.57142857142856</v>
      </c>
      <c r="L6" s="96"/>
    </row>
    <row r="7" spans="3:12" ht="15">
      <c r="C7" s="95"/>
      <c r="D7" s="95" t="s">
        <v>269</v>
      </c>
      <c r="E7" s="96">
        <v>56</v>
      </c>
      <c r="F7" s="97">
        <v>15</v>
      </c>
      <c r="G7" s="96">
        <v>45</v>
      </c>
      <c r="H7" s="98">
        <v>70</v>
      </c>
      <c r="I7" s="96">
        <v>7.121396331779725</v>
      </c>
      <c r="J7" s="96">
        <v>12.716779163892367</v>
      </c>
      <c r="K7" s="96">
        <v>50.71428571428572</v>
      </c>
      <c r="L7" s="96">
        <v>55</v>
      </c>
    </row>
    <row r="8" spans="3:12" ht="15">
      <c r="C8" s="95"/>
      <c r="D8" s="95" t="s">
        <v>270</v>
      </c>
      <c r="E8" s="96">
        <v>68.00000000000001</v>
      </c>
      <c r="F8" s="97">
        <v>45</v>
      </c>
      <c r="G8" s="96">
        <v>40</v>
      </c>
      <c r="H8" s="98">
        <v>110</v>
      </c>
      <c r="I8" s="96">
        <v>17.529196424044294</v>
      </c>
      <c r="J8" s="96">
        <v>25.77823003535925</v>
      </c>
      <c r="K8" s="96">
        <v>307.27272727272725</v>
      </c>
      <c r="L8" s="96">
        <v>55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created xsi:type="dcterms:W3CDTF">2013-01-14T13:07:03Z</dcterms:created>
  <dcterms:modified xsi:type="dcterms:W3CDTF">2013-01-21T06:40:36Z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