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40" activeTab="1"/>
  </bookViews>
  <sheets>
    <sheet name="Rekapitulace" sheetId="1" r:id="rId1"/>
    <sheet name="Položky" sheetId="2" r:id="rId2"/>
  </sheets>
  <definedNames>
    <definedName name="BPK1">'Položky'!#REF!</definedName>
    <definedName name="BPK2">'Položky'!#REF!</definedName>
    <definedName name="BPK3">'Položky'!#REF!</definedName>
    <definedName name="cisloobjektu">#REF!</definedName>
    <definedName name="cislostavby">#REF!</definedName>
    <definedName name="Datum">#REF!</definedName>
    <definedName name="Dil">'Rekapitulace'!$A$6</definedName>
    <definedName name="Dodavka">'Rekapitulace'!$G$20</definedName>
    <definedName name="Dodavka0">'Položky'!#REF!</definedName>
    <definedName name="HSV">'Rekapitulace'!$E$20</definedName>
    <definedName name="HSV0">'Položky'!#REF!</definedName>
    <definedName name="HZS">'Rekapitulace'!$I$20</definedName>
    <definedName name="HZS0">'Položky'!#REF!</definedName>
    <definedName name="JKSO">#REF!</definedName>
    <definedName name="MJ">#REF!</definedName>
    <definedName name="Mont">'Rekapitulace'!$H$20</definedName>
    <definedName name="Montaz0">'Položky'!#REF!</definedName>
    <definedName name="NazevDilu">'Rekapitulace'!$B$6</definedName>
    <definedName name="nazevobjektu">#REF!</definedName>
    <definedName name="nazevstavby">#REF!</definedName>
    <definedName name="_xlnm.Print_Titles" localSheetId="1">'Položky'!$1:$6</definedName>
    <definedName name="_xlnm.Print_Titles" localSheetId="0">'Rekapitulace'!$1:$6</definedName>
    <definedName name="Objednatel">#REF!</definedName>
    <definedName name="_xlnm.Print_Area" localSheetId="1">'Položky'!$A$1:$G$125</definedName>
    <definedName name="_xlnm.Print_Area" localSheetId="0">'Rekapitulace'!$A$1:$I$25</definedName>
    <definedName name="PocetMJ">#REF!</definedName>
    <definedName name="Poznamka">#REF!</definedName>
    <definedName name="Projektant">#REF!</definedName>
    <definedName name="PSV">'Rekapitulace'!$F$20</definedName>
    <definedName name="PSV0">'Položky'!#REF!</definedName>
    <definedName name="SazbaDPH1">#REF!</definedName>
    <definedName name="SazbaDPH2">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1" hidden="1">0</definedName>
    <definedName name="solver_num" localSheetId="1" hidden="1">0</definedName>
    <definedName name="solver_opt" localSheetId="1" hidden="1">'Položky'!#REF!</definedName>
    <definedName name="solver_typ" localSheetId="1" hidden="1">1</definedName>
    <definedName name="solver_val" localSheetId="1" hidden="1">0</definedName>
    <definedName name="Typ">'Položky'!#REF!</definedName>
    <definedName name="VRN">'Rekapitulace'!#REF!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<sst xmlns="http://schemas.openxmlformats.org/spreadsheetml/2006/main" count="322" uniqueCount="205">
  <si>
    <t>Rozpočet:</t>
  </si>
  <si>
    <t>Objekt :</t>
  </si>
  <si>
    <t>Stavba :</t>
  </si>
  <si>
    <t>HZS</t>
  </si>
  <si>
    <t>DPH</t>
  </si>
  <si>
    <t>CENA ZA OBJEKT CELKEM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</si>
  <si>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</si>
  <si>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</si>
  <si>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</si>
  <si>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</si>
  <si>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</si>
  <si>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</si>
  <si>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</si>
  <si>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</si>
  <si>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%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</si>
  <si>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</si>
  <si>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</si>
  <si>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</si>
  <si>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</si>
  <si>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</si>
  <si>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</si>
  <si>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</si>
  <si>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</si>
  <si>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</si>
  <si>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</si>
  <si>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</si>
  <si>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STAVEBNÍ PRÁCE T27 MENDELU</t>
  </si>
  <si>
    <t>3</t>
  </si>
  <si>
    <t>Svislé a kompletní konstrukce</t>
  </si>
  <si>
    <t>342255024RT1</t>
  </si>
  <si>
    <t>m2</t>
  </si>
  <si>
    <t>T27,:0,9*2+0,8*2,9+0,6*2,9</t>
  </si>
  <si>
    <t>342264051RT1</t>
  </si>
  <si>
    <t>Podhled sádrokartonový na zavěšenou ocel. konstr. desky standard tl. 12,5 mm, bez izolace, kapotáž</t>
  </si>
  <si>
    <t>T27,:12,5*0,3</t>
  </si>
  <si>
    <t>stupačky,:10,1*0,5</t>
  </si>
  <si>
    <t>342266111RW7</t>
  </si>
  <si>
    <t>Obklad stěn sádrokartonem na ocelovou konstrukci desky standard tl. 15 mm, bez izolace</t>
  </si>
  <si>
    <t>T27,:4,8*2,9</t>
  </si>
  <si>
    <t>6</t>
  </si>
  <si>
    <t>Úpravy povrchu, podlahy</t>
  </si>
  <si>
    <t>611401111R00</t>
  </si>
  <si>
    <t>Oprava omítky na stropech o ploše do 0,09 m2</t>
  </si>
  <si>
    <t>kus</t>
  </si>
  <si>
    <t>stupačky.:3</t>
  </si>
  <si>
    <t>611421331R00</t>
  </si>
  <si>
    <t>Oprava váp.omítek stropů do 30% plochy - štukových</t>
  </si>
  <si>
    <t>1,pp.:2,89</t>
  </si>
  <si>
    <t>612409991R00</t>
  </si>
  <si>
    <t>Začištění omítek kolem oken,dveří apod.</t>
  </si>
  <si>
    <t>m</t>
  </si>
  <si>
    <t>T27,:5+4*3</t>
  </si>
  <si>
    <t>612421331R00</t>
  </si>
  <si>
    <t>Oprava vápen.omítek stěn do 30 % pl. - štukových</t>
  </si>
  <si>
    <t>1,pp.:16,96</t>
  </si>
  <si>
    <t>612431111R00</t>
  </si>
  <si>
    <t>Omítka sádrokartonových stěn</t>
  </si>
  <si>
    <t>13,92+8,8</t>
  </si>
  <si>
    <t>612472181RT2</t>
  </si>
  <si>
    <t>Omítka stěn, jádro míchané, štuk ze suché směsi štuk 033/ 29</t>
  </si>
  <si>
    <t>T27,:1,8*2+4,06</t>
  </si>
  <si>
    <t>612481113R00</t>
  </si>
  <si>
    <t>Potažení vnitř. stěn sklotex. pletivem s vypnutím</t>
  </si>
  <si>
    <t>T27,:7,66</t>
  </si>
  <si>
    <t>631312141R00</t>
  </si>
  <si>
    <t>Doplnění rýh betonem v dosavadních mazaninách</t>
  </si>
  <si>
    <t>m3</t>
  </si>
  <si>
    <t>T27,:13,5*0,2*0,04</t>
  </si>
  <si>
    <t>2*0,3*0,04</t>
  </si>
  <si>
    <t>94</t>
  </si>
  <si>
    <t>Lešení a stavební výtahy</t>
  </si>
  <si>
    <t>941955001R00</t>
  </si>
  <si>
    <t>Lešení lehké pomocné, výška podlahy do 1,2 m</t>
  </si>
  <si>
    <t>T27,:2*1,5+3*1,5+4,8*1,5</t>
  </si>
  <si>
    <t>1,pp, stupačky.:2,9+2*1,5*3</t>
  </si>
  <si>
    <t>949942101R00</t>
  </si>
  <si>
    <t>Nájem za hydraulickou zvedací plošinu, H do 27 m</t>
  </si>
  <si>
    <t>h</t>
  </si>
  <si>
    <t>T27,:5</t>
  </si>
  <si>
    <t>95</t>
  </si>
  <si>
    <t>Dokončovací konstrukce na pozemních stavbách</t>
  </si>
  <si>
    <t>952902110R00</t>
  </si>
  <si>
    <t>Čištění zametáním v místnostech a chodbách</t>
  </si>
  <si>
    <t>95-01</t>
  </si>
  <si>
    <t>Zednické výpomoci pro řemesla</t>
  </si>
  <si>
    <t>hod.</t>
  </si>
  <si>
    <t>95-02</t>
  </si>
  <si>
    <t>Zakrývání kcí podlah + likvidace folie, geotextilie</t>
  </si>
  <si>
    <t>T27,:4,8*9</t>
  </si>
  <si>
    <t>stupačky :20</t>
  </si>
  <si>
    <t>96</t>
  </si>
  <si>
    <t>Bourání konstrukcí</t>
  </si>
  <si>
    <t>965081713RT1</t>
  </si>
  <si>
    <t>Bourání dlažeb keramických tl.10 mm, nad 1 m2 ručně, dlaždice keramické</t>
  </si>
  <si>
    <t>1.pp.:1,7*1,7</t>
  </si>
  <si>
    <t>968061125R00</t>
  </si>
  <si>
    <t>Vyvěšení dřevěných dveřních křídel pl. do 2 m2</t>
  </si>
  <si>
    <t>T27,:1</t>
  </si>
  <si>
    <t>968062455R00</t>
  </si>
  <si>
    <t>T27,:2*0,9</t>
  </si>
  <si>
    <t>972054241R00</t>
  </si>
  <si>
    <t>Vybourání otv. stropy ŽB pl. 0,09 m2, tl. 15 cm</t>
  </si>
  <si>
    <t>974042535R00</t>
  </si>
  <si>
    <t>Vysekání rýh betonová, monolitická dlažba 5x20 cm bet, mazanina</t>
  </si>
  <si>
    <t>T27,:6,5+7</t>
  </si>
  <si>
    <t>974042537R00</t>
  </si>
  <si>
    <t>Vysekání rýh betonová, monolitická dlažba 5x30 cm bet. mazanina</t>
  </si>
  <si>
    <t>T27,:2</t>
  </si>
  <si>
    <t>978011141R00</t>
  </si>
  <si>
    <t>Otlučení omítek vnitřních vápenných stropů do 30 %</t>
  </si>
  <si>
    <t>1,pp.:1,7*1,7</t>
  </si>
  <si>
    <t>978013141R00</t>
  </si>
  <si>
    <t>Otlučení omítek vnitřních stěn v rozsahu do 30 %</t>
  </si>
  <si>
    <t>1,pp.:6,8*2,7-1,4</t>
  </si>
  <si>
    <t>96-01</t>
  </si>
  <si>
    <t>hod</t>
  </si>
  <si>
    <t>96-02</t>
  </si>
  <si>
    <t>demontáž stáv. věšák. panelu, znovu osazení</t>
  </si>
  <si>
    <t>977151128 XX</t>
  </si>
  <si>
    <t>Vrt jádrový D do 300mm</t>
  </si>
  <si>
    <t>T27,:0,5*2</t>
  </si>
  <si>
    <t>99</t>
  </si>
  <si>
    <t>Staveništní přesun hmot</t>
  </si>
  <si>
    <t>999281111R00</t>
  </si>
  <si>
    <t xml:space="preserve">Přesun hmot pro opravy a údržbu do výšky 25 m </t>
  </si>
  <si>
    <t>t</t>
  </si>
  <si>
    <t>766</t>
  </si>
  <si>
    <t>Konstrukce truhlářské</t>
  </si>
  <si>
    <t>766411821R00</t>
  </si>
  <si>
    <t>Demontáž obložení stěn palubkami</t>
  </si>
  <si>
    <t>766411822R00</t>
  </si>
  <si>
    <t>Demontáž podkladových roštů obložení stěn</t>
  </si>
  <si>
    <t>T27,:13,92</t>
  </si>
  <si>
    <t>766-01</t>
  </si>
  <si>
    <t>D+M osazení větrací mřížky do dveří, úprava dveří</t>
  </si>
  <si>
    <t>998766202R00</t>
  </si>
  <si>
    <t xml:space="preserve">Přesun hmot pro truhlářské konstr., výšky do 12 m </t>
  </si>
  <si>
    <t>767</t>
  </si>
  <si>
    <t>Konstrukce zámečnické</t>
  </si>
  <si>
    <t>767-01</t>
  </si>
  <si>
    <t>D+M fasádní mřížka D 300 mm</t>
  </si>
  <si>
    <t>998767202R00</t>
  </si>
  <si>
    <t xml:space="preserve">Přesun hmot pro zámečnické konstr., výšky do 12 m </t>
  </si>
  <si>
    <t>771</t>
  </si>
  <si>
    <t>Podlahy z dlaždic a obklady</t>
  </si>
  <si>
    <t>771575010RAH</t>
  </si>
  <si>
    <t>Dlažba do tmele 15 x 15 cm  dlažba ve specifikaci</t>
  </si>
  <si>
    <t>771-01</t>
  </si>
  <si>
    <t>Dodávka keramické dlažby</t>
  </si>
  <si>
    <t>1,pp.:2,89*1,1</t>
  </si>
  <si>
    <t>998771202R00</t>
  </si>
  <si>
    <t xml:space="preserve">Přesun hmot pro podlahy z dlaždic, výšky do 12 m </t>
  </si>
  <si>
    <t>783</t>
  </si>
  <si>
    <t>Nátěry</t>
  </si>
  <si>
    <t>783-01</t>
  </si>
  <si>
    <t>Nátěr radiátoru</t>
  </si>
  <si>
    <t>1,pp.:1</t>
  </si>
  <si>
    <t>784</t>
  </si>
  <si>
    <t>Malby</t>
  </si>
  <si>
    <t>784410010RAB</t>
  </si>
  <si>
    <t>Pačokování vápenným mlékem dvojnásobné s obroušením a sádrováním</t>
  </si>
  <si>
    <t>1pp. .:16,96+2,89</t>
  </si>
  <si>
    <t>T27,:22,72+7,66</t>
  </si>
  <si>
    <t>784450020RA0</t>
  </si>
  <si>
    <t>Malba ze směsi , penetrace 1x, bílá 2x</t>
  </si>
  <si>
    <t>19,85+7,66</t>
  </si>
  <si>
    <t>784450025RA0</t>
  </si>
  <si>
    <t>785</t>
  </si>
  <si>
    <t>Tapety</t>
  </si>
  <si>
    <t>785411151R00</t>
  </si>
  <si>
    <t>Lepení tapet sklovláknitých na stěnu do v. 3,8m</t>
  </si>
  <si>
    <t>785918100R00</t>
  </si>
  <si>
    <t>Obroušení podkladu pod tapety do výšky 3,8 m</t>
  </si>
  <si>
    <t>785918200R00</t>
  </si>
  <si>
    <t>Napuštění podkladu  L v. do 3,8 m</t>
  </si>
  <si>
    <t>785-01</t>
  </si>
  <si>
    <t>Dodávka popisovatelné tapety magnetické dle PD</t>
  </si>
  <si>
    <t>13,92*1,1</t>
  </si>
  <si>
    <t>998786202R00</t>
  </si>
  <si>
    <t xml:space="preserve">Přesun hmot pro zastiň. techniku, výšky do 12 m 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</si>
  <si>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</si>
  <si>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</si>
  <si>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</si>
  <si>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</si>
  <si>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</si>
  <si>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</si>
  <si>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</si>
  <si>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</si>
  <si>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</si>
  <si>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</si>
  <si>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</si>
  <si>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</si>
  <si>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</si>
  <si>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</si>
  <si>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979094211R00</t>
  </si>
  <si>
    <t xml:space="preserve">Nakládání nebo překládání vybourané suti </t>
  </si>
  <si>
    <t>979999999R00</t>
  </si>
  <si>
    <t xml:space="preserve">Poplatek za skládku 10 % příměsí </t>
  </si>
  <si>
    <t>Celkem základ pro DPH</t>
  </si>
  <si>
    <t>10001440 REKONSTRUKCE UČEBNY T27</t>
  </si>
  <si>
    <t>SO01 STAVEBNÍ PRÁCE</t>
  </si>
  <si>
    <t>Vybourání kovových dveřních zárubní pl. do 2 m2</t>
  </si>
  <si>
    <t>Příčky z pórobetonových desek tl. 10 cm desky P 2 - 500, 599 x 249 x 100 mm, dozdívky</t>
  </si>
  <si>
    <t>Demont. stáv. lavic 12 ks, katedry, sklopná sedadla 11 ks, skřínka za katedrou + uložení</t>
  </si>
  <si>
    <t>Malba ze směsi na SDK, penetrace 1x, bílá 2x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</si>
</sst>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\ _K_č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45" applyFont="1" applyBorder="1">
      <alignment/>
      <protection/>
    </xf>
    <xf numFmtId="0" fontId="0" fillId="0" borderId="10" xfId="45" applyBorder="1">
      <alignment/>
      <protection/>
    </xf>
    <xf numFmtId="0" fontId="0" fillId="0" borderId="10" xfId="45" applyBorder="1" applyAlignment="1">
      <alignment horizontal="right"/>
      <protection/>
    </xf>
    <xf numFmtId="0" fontId="0" fillId="0" borderId="11" xfId="45" applyFont="1" applyBorder="1">
      <alignment/>
      <protection/>
    </xf>
    <xf numFmtId="0" fontId="0" fillId="0" borderId="10" xfId="0" applyNumberFormat="1" applyBorder="1" applyAlignment="1">
      <alignment horizontal="left"/>
    </xf>
    <xf numFmtId="0" fontId="0" fillId="0" borderId="12" xfId="0" applyNumberFormat="1" applyBorder="1" applyAlignment="1">
      <alignment/>
    </xf>
    <xf numFmtId="0" fontId="3" fillId="0" borderId="13" xfId="45" applyFont="1" applyBorder="1">
      <alignment/>
      <protection/>
    </xf>
    <xf numFmtId="0" fontId="0" fillId="0" borderId="13" xfId="45" applyBorder="1">
      <alignment/>
      <protection/>
    </xf>
    <xf numFmtId="0" fontId="0" fillId="0" borderId="13" xfId="45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3" borderId="14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6" fillId="0" borderId="0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5">
      <alignment/>
      <protection/>
    </xf>
    <xf numFmtId="0" fontId="8" fillId="0" borderId="0" xfId="45" applyFont="1" applyAlignment="1">
      <alignment horizontal="centerContinuous"/>
      <protection/>
    </xf>
    <xf numFmtId="0" fontId="9" fillId="0" borderId="0" xfId="45" applyFont="1" applyAlignment="1">
      <alignment horizontal="centerContinuous"/>
      <protection/>
    </xf>
    <xf numFmtId="0" fontId="9" fillId="0" borderId="0" xfId="45" applyFont="1" applyAlignment="1">
      <alignment horizontal="right"/>
      <protection/>
    </xf>
    <xf numFmtId="0" fontId="6" fillId="0" borderId="11" xfId="45" applyFont="1" applyBorder="1" applyAlignment="1">
      <alignment horizontal="right"/>
      <protection/>
    </xf>
    <xf numFmtId="0" fontId="0" fillId="0" borderId="10" xfId="45" applyBorder="1" applyAlignment="1">
      <alignment horizontal="left"/>
      <protection/>
    </xf>
    <xf numFmtId="0" fontId="0" fillId="0" borderId="12" xfId="45" applyBorder="1">
      <alignment/>
      <protection/>
    </xf>
    <xf numFmtId="0" fontId="6" fillId="0" borderId="0" xfId="45" applyFont="1">
      <alignment/>
      <protection/>
    </xf>
    <xf numFmtId="0" fontId="0" fillId="0" borderId="0" xfId="45" applyFont="1">
      <alignment/>
      <protection/>
    </xf>
    <xf numFmtId="0" fontId="0" fillId="0" borderId="0" xfId="45" applyAlignment="1">
      <alignment horizontal="right"/>
      <protection/>
    </xf>
    <xf numFmtId="0" fontId="0" fillId="0" borderId="0" xfId="45" applyAlignment="1">
      <alignment/>
      <protection/>
    </xf>
    <xf numFmtId="49" fontId="6" fillId="33" borderId="21" xfId="45" applyNumberFormat="1" applyFont="1" applyFill="1" applyBorder="1">
      <alignment/>
      <protection/>
    </xf>
    <xf numFmtId="0" fontId="6" fillId="33" borderId="22" xfId="45" applyFont="1" applyFill="1" applyBorder="1" applyAlignment="1">
      <alignment horizontal="center"/>
      <protection/>
    </xf>
    <xf numFmtId="0" fontId="6" fillId="33" borderId="22" xfId="45" applyNumberFormat="1" applyFont="1" applyFill="1" applyBorder="1" applyAlignment="1">
      <alignment horizontal="center"/>
      <protection/>
    </xf>
    <xf numFmtId="0" fontId="6" fillId="33" borderId="21" xfId="45" applyFont="1" applyFill="1" applyBorder="1" applyAlignment="1">
      <alignment horizontal="center"/>
      <protection/>
    </xf>
    <xf numFmtId="0" fontId="1" fillId="0" borderId="23" xfId="45" applyFont="1" applyBorder="1" applyAlignment="1">
      <alignment horizontal="center"/>
      <protection/>
    </xf>
    <xf numFmtId="49" fontId="1" fillId="0" borderId="23" xfId="45" applyNumberFormat="1" applyFont="1" applyBorder="1" applyAlignment="1">
      <alignment horizontal="left"/>
      <protection/>
    </xf>
    <xf numFmtId="0" fontId="1" fillId="0" borderId="23" xfId="45" applyFont="1" applyBorder="1">
      <alignment/>
      <protection/>
    </xf>
    <xf numFmtId="0" fontId="0" fillId="0" borderId="23" xfId="45" applyBorder="1" applyAlignment="1">
      <alignment horizontal="center"/>
      <protection/>
    </xf>
    <xf numFmtId="0" fontId="0" fillId="0" borderId="23" xfId="45" applyNumberFormat="1" applyBorder="1" applyAlignment="1">
      <alignment horizontal="right"/>
      <protection/>
    </xf>
    <xf numFmtId="0" fontId="0" fillId="0" borderId="23" xfId="45" applyNumberFormat="1" applyBorder="1">
      <alignment/>
      <protection/>
    </xf>
    <xf numFmtId="0" fontId="0" fillId="0" borderId="0" xfId="45" applyNumberFormat="1">
      <alignment/>
      <protection/>
    </xf>
    <xf numFmtId="0" fontId="10" fillId="0" borderId="0" xfId="45" applyFont="1">
      <alignment/>
      <protection/>
    </xf>
    <xf numFmtId="0" fontId="0" fillId="0" borderId="23" xfId="45" applyFont="1" applyBorder="1" applyAlignment="1">
      <alignment horizontal="center" vertical="top"/>
      <protection/>
    </xf>
    <xf numFmtId="49" fontId="5" fillId="0" borderId="23" xfId="45" applyNumberFormat="1" applyFont="1" applyBorder="1" applyAlignment="1">
      <alignment horizontal="left" vertical="top"/>
      <protection/>
    </xf>
    <xf numFmtId="0" fontId="5" fillId="0" borderId="23" xfId="45" applyFont="1" applyBorder="1" applyAlignment="1">
      <alignment wrapText="1"/>
      <protection/>
    </xf>
    <xf numFmtId="49" fontId="5" fillId="0" borderId="23" xfId="45" applyNumberFormat="1" applyFont="1" applyBorder="1" applyAlignment="1">
      <alignment horizontal="center" shrinkToFit="1"/>
      <protection/>
    </xf>
    <xf numFmtId="4" fontId="5" fillId="0" borderId="23" xfId="45" applyNumberFormat="1" applyFont="1" applyBorder="1" applyAlignment="1">
      <alignment horizontal="right"/>
      <protection/>
    </xf>
    <xf numFmtId="4" fontId="5" fillId="0" borderId="23" xfId="45" applyNumberFormat="1" applyFont="1" applyBorder="1">
      <alignment/>
      <protection/>
    </xf>
    <xf numFmtId="0" fontId="6" fillId="0" borderId="23" xfId="45" applyFont="1" applyBorder="1" applyAlignment="1">
      <alignment horizontal="center"/>
      <protection/>
    </xf>
    <xf numFmtId="49" fontId="6" fillId="0" borderId="23" xfId="45" applyNumberFormat="1" applyFont="1" applyBorder="1" applyAlignment="1">
      <alignment horizontal="left"/>
      <protection/>
    </xf>
    <xf numFmtId="0" fontId="11" fillId="0" borderId="0" xfId="45" applyFont="1" applyAlignment="1">
      <alignment wrapText="1"/>
      <protection/>
    </xf>
    <xf numFmtId="4" fontId="12" fillId="35" borderId="23" xfId="45" applyNumberFormat="1" applyFont="1" applyFill="1" applyBorder="1" applyAlignment="1">
      <alignment horizontal="right" wrapText="1"/>
      <protection/>
    </xf>
    <xf numFmtId="0" fontId="12" fillId="35" borderId="23" xfId="45" applyFont="1" applyFill="1" applyBorder="1" applyAlignment="1">
      <alignment horizontal="left" wrapText="1"/>
      <protection/>
    </xf>
    <xf numFmtId="0" fontId="12" fillId="0" borderId="23" xfId="0" applyFont="1" applyBorder="1" applyAlignment="1">
      <alignment horizontal="right"/>
    </xf>
    <xf numFmtId="0" fontId="0" fillId="34" borderId="24" xfId="45" applyFill="1" applyBorder="1" applyAlignment="1">
      <alignment horizontal="center"/>
      <protection/>
    </xf>
    <xf numFmtId="49" fontId="3" fillId="34" borderId="24" xfId="45" applyNumberFormat="1" applyFont="1" applyFill="1" applyBorder="1" applyAlignment="1">
      <alignment horizontal="left"/>
      <protection/>
    </xf>
    <xf numFmtId="0" fontId="3" fillId="34" borderId="24" xfId="45" applyFont="1" applyFill="1" applyBorder="1">
      <alignment/>
      <protection/>
    </xf>
    <xf numFmtId="4" fontId="0" fillId="34" borderId="24" xfId="45" applyNumberFormat="1" applyFill="1" applyBorder="1" applyAlignment="1">
      <alignment horizontal="right"/>
      <protection/>
    </xf>
    <xf numFmtId="4" fontId="1" fillId="34" borderId="24" xfId="45" applyNumberFormat="1" applyFont="1" applyFill="1" applyBorder="1">
      <alignment/>
      <protection/>
    </xf>
    <xf numFmtId="3" fontId="0" fillId="0" borderId="0" xfId="45" applyNumberFormat="1">
      <alignment/>
      <protection/>
    </xf>
    <xf numFmtId="0" fontId="0" fillId="0" borderId="0" xfId="45" applyBorder="1">
      <alignment/>
      <protection/>
    </xf>
    <xf numFmtId="0" fontId="14" fillId="0" borderId="0" xfId="45" applyFont="1" applyAlignment="1">
      <alignment/>
      <protection/>
    </xf>
    <xf numFmtId="0" fontId="15" fillId="0" borderId="0" xfId="45" applyFont="1" applyBorder="1">
      <alignment/>
      <protection/>
    </xf>
    <xf numFmtId="3" fontId="15" fillId="0" borderId="0" xfId="45" applyNumberFormat="1" applyFont="1" applyBorder="1" applyAlignment="1">
      <alignment horizontal="right"/>
      <protection/>
    </xf>
    <xf numFmtId="4" fontId="15" fillId="0" borderId="0" xfId="45" applyNumberFormat="1" applyFont="1" applyBorder="1">
      <alignment/>
      <protection/>
    </xf>
    <xf numFmtId="0" fontId="14" fillId="0" borderId="0" xfId="45" applyFont="1" applyBorder="1" applyAlignment="1">
      <alignment/>
      <protection/>
    </xf>
    <xf numFmtId="0" fontId="0" fillId="0" borderId="0" xfId="45" applyBorder="1" applyAlignment="1">
      <alignment horizontal="right"/>
      <protection/>
    </xf>
    <xf numFmtId="49" fontId="6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28" xfId="45" applyFont="1" applyBorder="1" applyAlignment="1">
      <alignment horizontal="center"/>
      <protection/>
    </xf>
    <xf numFmtId="0" fontId="0" fillId="0" borderId="29" xfId="45" applyFont="1" applyBorder="1" applyAlignment="1">
      <alignment horizontal="center"/>
      <protection/>
    </xf>
    <xf numFmtId="0" fontId="0" fillId="0" borderId="30" xfId="45" applyFont="1" applyBorder="1" applyAlignment="1">
      <alignment horizontal="center"/>
      <protection/>
    </xf>
    <xf numFmtId="0" fontId="0" fillId="0" borderId="31" xfId="45" applyFont="1" applyBorder="1" applyAlignment="1">
      <alignment horizontal="center"/>
      <protection/>
    </xf>
    <xf numFmtId="0" fontId="0" fillId="0" borderId="32" xfId="45" applyFont="1" applyBorder="1" applyAlignment="1">
      <alignment horizontal="left"/>
      <protection/>
    </xf>
    <xf numFmtId="0" fontId="0" fillId="0" borderId="13" xfId="45" applyFont="1" applyBorder="1" applyAlignment="1">
      <alignment horizontal="left"/>
      <protection/>
    </xf>
    <xf numFmtId="0" fontId="0" fillId="0" borderId="33" xfId="45" applyFont="1" applyBorder="1" applyAlignment="1">
      <alignment horizontal="left"/>
      <protection/>
    </xf>
    <xf numFmtId="0" fontId="16" fillId="0" borderId="34" xfId="0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21" xfId="0" applyFont="1" applyBorder="1" applyAlignment="1">
      <alignment/>
    </xf>
    <xf numFmtId="0" fontId="17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67" fontId="17" fillId="0" borderId="40" xfId="0" applyNumberFormat="1" applyFont="1" applyBorder="1" applyAlignment="1">
      <alignment/>
    </xf>
    <xf numFmtId="0" fontId="0" fillId="0" borderId="19" xfId="0" applyBorder="1" applyAlignment="1">
      <alignment/>
    </xf>
    <xf numFmtId="167" fontId="16" fillId="0" borderId="35" xfId="0" applyNumberFormat="1" applyFont="1" applyBorder="1" applyAlignment="1">
      <alignment/>
    </xf>
    <xf numFmtId="167" fontId="16" fillId="0" borderId="41" xfId="0" applyNumberFormat="1" applyFont="1" applyBorder="1" applyAlignment="1">
      <alignment/>
    </xf>
    <xf numFmtId="169" fontId="16" fillId="0" borderId="42" xfId="0" applyNumberFormat="1" applyFont="1" applyBorder="1" applyAlignment="1">
      <alignment/>
    </xf>
    <xf numFmtId="169" fontId="16" fillId="0" borderId="43" xfId="0" applyNumberFormat="1" applyFont="1" applyBorder="1" applyAlignment="1">
      <alignment/>
    </xf>
    <xf numFmtId="49" fontId="12" fillId="35" borderId="44" xfId="45" applyNumberFormat="1" applyFont="1" applyFill="1" applyBorder="1" applyAlignment="1">
      <alignment horizontal="left" wrapText="1"/>
      <protection/>
    </xf>
    <xf numFmtId="49" fontId="13" fillId="0" borderId="0" xfId="0" applyNumberFormat="1" applyFont="1" applyAlignment="1">
      <alignment horizontal="left" wrapText="1"/>
    </xf>
    <xf numFmtId="0" fontId="7" fillId="0" borderId="0" xfId="45" applyFont="1" applyAlignment="1">
      <alignment horizontal="center"/>
      <protection/>
    </xf>
    <xf numFmtId="49" fontId="0" fillId="0" borderId="30" xfId="45" applyNumberFormat="1" applyFont="1" applyBorder="1" applyAlignment="1">
      <alignment horizontal="center"/>
      <protection/>
    </xf>
    <xf numFmtId="0" fontId="0" fillId="0" borderId="32" xfId="45" applyBorder="1" applyAlignment="1">
      <alignment horizontal="center" shrinkToFit="1"/>
      <protection/>
    </xf>
    <xf numFmtId="0" fontId="0" fillId="0" borderId="13" xfId="45" applyBorder="1" applyAlignment="1">
      <alignment horizontal="center" shrinkToFit="1"/>
      <protection/>
    </xf>
    <xf numFmtId="0" fontId="0" fillId="0" borderId="33" xfId="45" applyBorder="1" applyAlignment="1">
      <alignment horizontal="center" shrinkToFi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84" t="s">
        <v>2</v>
      </c>
      <c r="B1" s="85"/>
      <c r="C1" s="2" t="s">
        <v>199</v>
      </c>
      <c r="D1" s="3"/>
      <c r="E1" s="4"/>
      <c r="F1" s="3"/>
      <c r="G1" s="5" t="s">
        <v>6</v>
      </c>
      <c r="H1" s="6">
        <v>10001440</v>
      </c>
      <c r="I1" s="7"/>
    </row>
    <row r="2" spans="1:9" ht="13.5" thickBot="1">
      <c r="A2" s="86" t="s">
        <v>1</v>
      </c>
      <c r="B2" s="87"/>
      <c r="C2" s="8" t="s">
        <v>200</v>
      </c>
      <c r="D2" s="9"/>
      <c r="E2" s="10"/>
      <c r="F2" s="9"/>
      <c r="G2" s="88" t="s">
        <v>26</v>
      </c>
      <c r="H2" s="89"/>
      <c r="I2" s="90"/>
    </row>
    <row r="3" ht="13.5" thickTop="1">
      <c r="F3" s="1"/>
    </row>
    <row r="4" spans="1:9" ht="19.5" customHeight="1">
      <c r="A4" s="11" t="s">
        <v>7</v>
      </c>
      <c r="B4" s="12"/>
      <c r="C4" s="12"/>
      <c r="D4" s="12"/>
      <c r="E4" s="13"/>
      <c r="F4" s="12"/>
      <c r="G4" s="12"/>
      <c r="H4" s="12"/>
      <c r="I4" s="12"/>
    </row>
    <row r="5" ht="13.5" thickBot="1"/>
    <row r="6" spans="1:9" s="1" customFormat="1" ht="13.5" thickBot="1">
      <c r="A6" s="14"/>
      <c r="B6" s="15" t="s">
        <v>8</v>
      </c>
      <c r="C6" s="15"/>
      <c r="D6" s="16"/>
      <c r="E6" s="17" t="s">
        <v>9</v>
      </c>
      <c r="F6" s="18" t="s">
        <v>10</v>
      </c>
      <c r="G6" s="18" t="s">
        <v>11</v>
      </c>
      <c r="H6" s="18" t="s">
        <v>12</v>
      </c>
      <c r="I6" s="19" t="s">
        <v>3</v>
      </c>
    </row>
    <row r="7" spans="1:9" s="1" customFormat="1" ht="12.75">
      <c r="A7" s="80" t="str">
        <f>Položky!B7</f>
        <v>3</v>
      </c>
      <c r="B7" s="20" t="str">
        <f>Položky!C7</f>
        <v>Svislé a kompletní konstrukce</v>
      </c>
      <c r="D7" s="21"/>
      <c r="E7" s="81">
        <f>Položky!BA15</f>
        <v>0</v>
      </c>
      <c r="F7" s="82">
        <f>Položky!BB15</f>
        <v>0</v>
      </c>
      <c r="G7" s="82">
        <f>Položky!BC15</f>
        <v>0</v>
      </c>
      <c r="H7" s="82">
        <f>Položky!BD15</f>
        <v>0</v>
      </c>
      <c r="I7" s="83">
        <f>Položky!BE15</f>
        <v>0</v>
      </c>
    </row>
    <row r="8" spans="1:9" s="1" customFormat="1" ht="12.75">
      <c r="A8" s="80" t="str">
        <f>Položky!B16</f>
        <v>6</v>
      </c>
      <c r="B8" s="20" t="str">
        <f>Položky!C16</f>
        <v>Úpravy povrchu, podlahy</v>
      </c>
      <c r="D8" s="21"/>
      <c r="E8" s="81">
        <f>Položky!BA34</f>
        <v>0</v>
      </c>
      <c r="F8" s="82">
        <f>Položky!BB34</f>
        <v>0</v>
      </c>
      <c r="G8" s="82">
        <f>Položky!BC34</f>
        <v>0</v>
      </c>
      <c r="H8" s="82">
        <f>Položky!BD34</f>
        <v>0</v>
      </c>
      <c r="I8" s="83">
        <f>Položky!BE34</f>
        <v>0</v>
      </c>
    </row>
    <row r="9" spans="1:9" s="1" customFormat="1" ht="12.75">
      <c r="A9" s="80" t="str">
        <f>Položky!B35</f>
        <v>94</v>
      </c>
      <c r="B9" s="20" t="str">
        <f>Položky!C35</f>
        <v>Lešení a stavební výtahy</v>
      </c>
      <c r="D9" s="21"/>
      <c r="E9" s="81">
        <f>Položky!BA41</f>
        <v>0</v>
      </c>
      <c r="F9" s="82">
        <f>Položky!BB41</f>
        <v>0</v>
      </c>
      <c r="G9" s="82">
        <f>Položky!BC41</f>
        <v>0</v>
      </c>
      <c r="H9" s="82">
        <f>Položky!BD41</f>
        <v>0</v>
      </c>
      <c r="I9" s="83">
        <f>Položky!BE41</f>
        <v>0</v>
      </c>
    </row>
    <row r="10" spans="1:9" s="1" customFormat="1" ht="12.75">
      <c r="A10" s="80" t="str">
        <f>Položky!B42</f>
        <v>95</v>
      </c>
      <c r="B10" s="20" t="str">
        <f>Položky!C42</f>
        <v>Dokončovací konstrukce na pozemních stavbách</v>
      </c>
      <c r="D10" s="21"/>
      <c r="E10" s="81">
        <f>Položky!BA48</f>
        <v>0</v>
      </c>
      <c r="F10" s="82">
        <f>Položky!BB48</f>
        <v>0</v>
      </c>
      <c r="G10" s="82">
        <f>Položky!BC48</f>
        <v>0</v>
      </c>
      <c r="H10" s="82">
        <f>Položky!BD48</f>
        <v>0</v>
      </c>
      <c r="I10" s="83">
        <f>Položky!BE48</f>
        <v>0</v>
      </c>
    </row>
    <row r="11" spans="1:9" s="1" customFormat="1" ht="12.75">
      <c r="A11" s="80" t="str">
        <f>Položky!B49</f>
        <v>96</v>
      </c>
      <c r="B11" s="20" t="str">
        <f>Položky!C49</f>
        <v>Bourání konstrukcí</v>
      </c>
      <c r="D11" s="21"/>
      <c r="E11" s="81">
        <f>Položky!BA70</f>
        <v>0</v>
      </c>
      <c r="F11" s="82">
        <f>Položky!BB70</f>
        <v>0</v>
      </c>
      <c r="G11" s="82">
        <f>Položky!BC70</f>
        <v>0</v>
      </c>
      <c r="H11" s="82">
        <f>Položky!BD70</f>
        <v>0</v>
      </c>
      <c r="I11" s="83">
        <f>Položky!BE70</f>
        <v>0</v>
      </c>
    </row>
    <row r="12" spans="1:9" s="1" customFormat="1" ht="12.75">
      <c r="A12" s="80" t="str">
        <f>Položky!B71</f>
        <v>99</v>
      </c>
      <c r="B12" s="20" t="str">
        <f>Položky!C71</f>
        <v>Staveništní přesun hmot</v>
      </c>
      <c r="D12" s="21"/>
      <c r="E12" s="81">
        <f>Položky!BA73</f>
        <v>0</v>
      </c>
      <c r="F12" s="82">
        <f>Položky!BB73</f>
        <v>0</v>
      </c>
      <c r="G12" s="82">
        <f>Položky!BC73</f>
        <v>0</v>
      </c>
      <c r="H12" s="82">
        <f>Položky!BD73</f>
        <v>0</v>
      </c>
      <c r="I12" s="83">
        <f>Položky!BE73</f>
        <v>0</v>
      </c>
    </row>
    <row r="13" spans="1:9" s="1" customFormat="1" ht="12.75">
      <c r="A13" s="80" t="str">
        <f>Položky!B74</f>
        <v>766</v>
      </c>
      <c r="B13" s="20" t="str">
        <f>Položky!C74</f>
        <v>Konstrukce truhlářské</v>
      </c>
      <c r="D13" s="21"/>
      <c r="E13" s="81">
        <f>Položky!BA81</f>
        <v>0</v>
      </c>
      <c r="F13" s="82">
        <f>Položky!BB81</f>
        <v>0</v>
      </c>
      <c r="G13" s="82">
        <f>Položky!BC81</f>
        <v>0</v>
      </c>
      <c r="H13" s="82">
        <f>Položky!BD81</f>
        <v>0</v>
      </c>
      <c r="I13" s="83">
        <f>Položky!BE81</f>
        <v>0</v>
      </c>
    </row>
    <row r="14" spans="1:9" s="1" customFormat="1" ht="12.75">
      <c r="A14" s="80" t="str">
        <f>Položky!B82</f>
        <v>767</v>
      </c>
      <c r="B14" s="20" t="str">
        <f>Položky!C82</f>
        <v>Konstrukce zámečnické</v>
      </c>
      <c r="D14" s="21"/>
      <c r="E14" s="81">
        <f>Položky!BA85</f>
        <v>0</v>
      </c>
      <c r="F14" s="82">
        <f>Položky!BB85</f>
        <v>0</v>
      </c>
      <c r="G14" s="82">
        <f>Položky!BC85</f>
        <v>0</v>
      </c>
      <c r="H14" s="82">
        <f>Položky!BD85</f>
        <v>0</v>
      </c>
      <c r="I14" s="83">
        <f>Položky!BE85</f>
        <v>0</v>
      </c>
    </row>
    <row r="15" spans="1:9" s="1" customFormat="1" ht="12.75">
      <c r="A15" s="80" t="str">
        <f>Položky!B86</f>
        <v>771</v>
      </c>
      <c r="B15" s="20" t="str">
        <f>Položky!C86</f>
        <v>Podlahy z dlaždic a obklady</v>
      </c>
      <c r="D15" s="21"/>
      <c r="E15" s="81">
        <f>Položky!BA92</f>
        <v>0</v>
      </c>
      <c r="F15" s="82">
        <f>Položky!BB92</f>
        <v>0</v>
      </c>
      <c r="G15" s="82">
        <f>Položky!BC92</f>
        <v>0</v>
      </c>
      <c r="H15" s="82">
        <f>Položky!BD92</f>
        <v>0</v>
      </c>
      <c r="I15" s="83">
        <f>Položky!BE92</f>
        <v>0</v>
      </c>
    </row>
    <row r="16" spans="1:9" s="1" customFormat="1" ht="12.75">
      <c r="A16" s="80" t="str">
        <f>Položky!B93</f>
        <v>783</v>
      </c>
      <c r="B16" s="20" t="str">
        <f>Položky!C93</f>
        <v>Nátěry</v>
      </c>
      <c r="D16" s="21"/>
      <c r="E16" s="81">
        <f>Položky!BA96</f>
        <v>0</v>
      </c>
      <c r="F16" s="82">
        <f>Položky!BB96</f>
        <v>0</v>
      </c>
      <c r="G16" s="82">
        <f>Položky!BC96</f>
        <v>0</v>
      </c>
      <c r="H16" s="82">
        <f>Položky!BD96</f>
        <v>0</v>
      </c>
      <c r="I16" s="83">
        <f>Položky!BE96</f>
        <v>0</v>
      </c>
    </row>
    <row r="17" spans="1:9" s="1" customFormat="1" ht="12.75">
      <c r="A17" s="80" t="str">
        <f>Položky!B97</f>
        <v>784</v>
      </c>
      <c r="B17" s="20" t="str">
        <f>Položky!C97</f>
        <v>Malby</v>
      </c>
      <c r="D17" s="21"/>
      <c r="E17" s="81">
        <f>Položky!BA104</f>
        <v>0</v>
      </c>
      <c r="F17" s="82">
        <f>Položky!BB104</f>
        <v>0</v>
      </c>
      <c r="G17" s="82">
        <f>Položky!BC104</f>
        <v>0</v>
      </c>
      <c r="H17" s="82">
        <f>Položky!BD104</f>
        <v>0</v>
      </c>
      <c r="I17" s="83">
        <f>Položky!BE104</f>
        <v>0</v>
      </c>
    </row>
    <row r="18" spans="1:9" s="1" customFormat="1" ht="12.75">
      <c r="A18" s="80" t="str">
        <f>Položky!B105</f>
        <v>785</v>
      </c>
      <c r="B18" s="20" t="str">
        <f>Položky!C105</f>
        <v>Tapety</v>
      </c>
      <c r="D18" s="21"/>
      <c r="E18" s="81">
        <f>Položky!BA115</f>
        <v>0</v>
      </c>
      <c r="F18" s="82">
        <f>Položky!BB115</f>
        <v>0</v>
      </c>
      <c r="G18" s="82">
        <f>Položky!BC115</f>
        <v>0</v>
      </c>
      <c r="H18" s="82">
        <f>Položky!BD115</f>
        <v>0</v>
      </c>
      <c r="I18" s="83">
        <f>Položky!BE115</f>
        <v>0</v>
      </c>
    </row>
    <row r="19" spans="1:9" s="1" customFormat="1" ht="13.5" thickBot="1">
      <c r="A19" s="80" t="str">
        <f>Položky!B116</f>
        <v>D96</v>
      </c>
      <c r="B19" s="20" t="str">
        <f>Položky!C116</f>
        <v>Přesuny suti a vybouraných hmot</v>
      </c>
      <c r="D19" s="21"/>
      <c r="E19" s="81">
        <f>Položky!BA125</f>
        <v>0</v>
      </c>
      <c r="F19" s="82">
        <f>Položky!BB125</f>
        <v>0</v>
      </c>
      <c r="G19" s="82">
        <f>Položky!BC125</f>
        <v>0</v>
      </c>
      <c r="H19" s="82">
        <f>Položky!BD125</f>
        <v>0</v>
      </c>
      <c r="I19" s="83">
        <f>Položky!BE125</f>
        <v>0</v>
      </c>
    </row>
    <row r="20" spans="1:9" s="28" customFormat="1" ht="13.5" thickBot="1">
      <c r="A20" s="22"/>
      <c r="B20" s="23" t="s">
        <v>13</v>
      </c>
      <c r="C20" s="23"/>
      <c r="D20" s="24"/>
      <c r="E20" s="25">
        <f>SUM(E7:E19)</f>
        <v>0</v>
      </c>
      <c r="F20" s="26">
        <f>SUM(F7:F19)</f>
        <v>0</v>
      </c>
      <c r="G20" s="26">
        <f>SUM(G7:G19)</f>
        <v>0</v>
      </c>
      <c r="H20" s="26">
        <f>SUM(H7:H19)</f>
        <v>0</v>
      </c>
      <c r="I20" s="27">
        <f>SUM(I7:I19)</f>
        <v>0</v>
      </c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2:9" ht="13.5" thickBot="1">
      <c r="B22" s="28"/>
      <c r="F22" s="29"/>
      <c r="G22" s="30"/>
      <c r="H22" s="30"/>
      <c r="I22" s="31"/>
    </row>
    <row r="23" spans="1:9" ht="15">
      <c r="A23" s="91" t="s">
        <v>198</v>
      </c>
      <c r="B23" s="92"/>
      <c r="C23" s="92"/>
      <c r="D23" s="92"/>
      <c r="E23" s="100">
        <f>SUM(E20:I20)</f>
        <v>0</v>
      </c>
      <c r="F23" s="101"/>
      <c r="G23" s="30"/>
      <c r="H23" s="30"/>
      <c r="I23" s="31"/>
    </row>
    <row r="24" spans="1:9" ht="15.75" thickBot="1">
      <c r="A24" s="93" t="s">
        <v>4</v>
      </c>
      <c r="B24" s="94"/>
      <c r="C24" s="94"/>
      <c r="D24" s="94"/>
      <c r="E24" s="102">
        <f>ROUND(E23*0.21,0)</f>
        <v>0</v>
      </c>
      <c r="F24" s="103"/>
      <c r="G24" s="30"/>
      <c r="H24" s="30"/>
      <c r="I24" s="31"/>
    </row>
    <row r="25" spans="1:9" ht="16.5" thickBot="1">
      <c r="A25" s="95" t="s">
        <v>5</v>
      </c>
      <c r="B25" s="96"/>
      <c r="C25" s="96"/>
      <c r="D25" s="97"/>
      <c r="E25" s="98">
        <f>E23+E24</f>
        <v>0</v>
      </c>
      <c r="F25" s="99"/>
      <c r="G25" s="30"/>
      <c r="H25" s="30"/>
      <c r="I25" s="31"/>
    </row>
    <row r="26" spans="6:9" ht="12.75">
      <c r="F26" s="29"/>
      <c r="G26" s="30"/>
      <c r="H26" s="30"/>
      <c r="I26" s="31"/>
    </row>
    <row r="27" spans="6:9" ht="12.75">
      <c r="F27" s="29"/>
      <c r="G27" s="30"/>
      <c r="H27" s="30"/>
      <c r="I27" s="31"/>
    </row>
    <row r="28" spans="6:9" ht="12.75">
      <c r="F28" s="29"/>
      <c r="G28" s="30"/>
      <c r="H28" s="30"/>
      <c r="I28" s="31"/>
    </row>
    <row r="29" spans="6:9" ht="12.75">
      <c r="F29" s="29"/>
      <c r="G29" s="30"/>
      <c r="H29" s="30"/>
      <c r="I29" s="31"/>
    </row>
    <row r="30" spans="6:9" ht="12.75">
      <c r="F30" s="29"/>
      <c r="G30" s="30"/>
      <c r="H30" s="30"/>
      <c r="I30" s="31"/>
    </row>
    <row r="31" spans="6:9" ht="12.75">
      <c r="F31" s="29"/>
      <c r="G31" s="30"/>
      <c r="H31" s="30"/>
      <c r="I31" s="31"/>
    </row>
    <row r="32" spans="6:9" ht="12.75">
      <c r="F32" s="29"/>
      <c r="G32" s="30"/>
      <c r="H32" s="30"/>
      <c r="I32" s="31"/>
    </row>
    <row r="33" spans="6:9" ht="12.75">
      <c r="F33" s="29"/>
      <c r="G33" s="30"/>
      <c r="H33" s="30"/>
      <c r="I33" s="31"/>
    </row>
    <row r="34" spans="6:9" ht="12.75">
      <c r="F34" s="29"/>
      <c r="G34" s="30"/>
      <c r="H34" s="30"/>
      <c r="I34" s="31"/>
    </row>
    <row r="35" spans="6:9" ht="12.75">
      <c r="F35" s="29"/>
      <c r="G35" s="30"/>
      <c r="H35" s="30"/>
      <c r="I35" s="31"/>
    </row>
    <row r="36" spans="6:9" ht="12.75">
      <c r="F36" s="29"/>
      <c r="G36" s="30"/>
      <c r="H36" s="30"/>
      <c r="I36" s="31"/>
    </row>
    <row r="37" spans="6:9" ht="12.75">
      <c r="F37" s="29"/>
      <c r="G37" s="30"/>
      <c r="H37" s="30"/>
      <c r="I37" s="31"/>
    </row>
    <row r="38" spans="6:9" ht="12.75">
      <c r="F38" s="29"/>
      <c r="G38" s="30"/>
      <c r="H38" s="30"/>
      <c r="I38" s="31"/>
    </row>
    <row r="39" spans="6:9" ht="12.75">
      <c r="F39" s="29"/>
      <c r="G39" s="30"/>
      <c r="H39" s="30"/>
      <c r="I39" s="31"/>
    </row>
    <row r="40" spans="6:9" ht="12.75">
      <c r="F40" s="29"/>
      <c r="G40" s="30"/>
      <c r="H40" s="30"/>
      <c r="I40" s="31"/>
    </row>
    <row r="41" spans="6:9" ht="12.75">
      <c r="F41" s="29"/>
      <c r="G41" s="30"/>
      <c r="H41" s="30"/>
      <c r="I41" s="31"/>
    </row>
    <row r="42" spans="6:9" ht="12.75">
      <c r="F42" s="29"/>
      <c r="G42" s="30"/>
      <c r="H42" s="30"/>
      <c r="I42" s="31"/>
    </row>
    <row r="43" spans="6:9" ht="12.75">
      <c r="F43" s="29"/>
      <c r="G43" s="30"/>
      <c r="H43" s="30"/>
      <c r="I43" s="31"/>
    </row>
    <row r="44" spans="6:9" ht="12.75">
      <c r="F44" s="29"/>
      <c r="G44" s="30"/>
      <c r="H44" s="30"/>
      <c r="I44" s="31"/>
    </row>
    <row r="45" spans="6:9" ht="12.75">
      <c r="F45" s="29"/>
      <c r="G45" s="30"/>
      <c r="H45" s="30"/>
      <c r="I45" s="31"/>
    </row>
    <row r="46" spans="6:9" ht="12.75">
      <c r="F46" s="29"/>
      <c r="G46" s="30"/>
      <c r="H46" s="30"/>
      <c r="I46" s="31"/>
    </row>
    <row r="47" spans="6:9" ht="12.75">
      <c r="F47" s="29"/>
      <c r="G47" s="30"/>
      <c r="H47" s="30"/>
      <c r="I47" s="31"/>
    </row>
    <row r="48" spans="6:9" ht="12.75">
      <c r="F48" s="29"/>
      <c r="G48" s="30"/>
      <c r="H48" s="30"/>
      <c r="I48" s="31"/>
    </row>
    <row r="49" spans="6:9" ht="12.75">
      <c r="F49" s="29"/>
      <c r="G49" s="30"/>
      <c r="H49" s="30"/>
      <c r="I49" s="31"/>
    </row>
    <row r="50" spans="6:9" ht="12.75">
      <c r="F50" s="29"/>
      <c r="G50" s="30"/>
      <c r="H50" s="30"/>
      <c r="I50" s="31"/>
    </row>
    <row r="51" spans="6:9" ht="12.75">
      <c r="F51" s="29"/>
      <c r="G51" s="30"/>
      <c r="H51" s="30"/>
      <c r="I51" s="31"/>
    </row>
    <row r="52" spans="6:9" ht="12.75">
      <c r="F52" s="29"/>
      <c r="G52" s="30"/>
      <c r="H52" s="30"/>
      <c r="I52" s="31"/>
    </row>
    <row r="53" spans="6:9" ht="12.75">
      <c r="F53" s="29"/>
      <c r="G53" s="30"/>
      <c r="H53" s="30"/>
      <c r="I53" s="31"/>
    </row>
    <row r="54" spans="6:9" ht="12.75">
      <c r="F54" s="29"/>
      <c r="G54" s="30"/>
      <c r="H54" s="30"/>
      <c r="I54" s="31"/>
    </row>
    <row r="55" spans="6:9" ht="12.75">
      <c r="F55" s="29"/>
      <c r="G55" s="30"/>
      <c r="H55" s="30"/>
      <c r="I55" s="31"/>
    </row>
    <row r="56" spans="6:9" ht="12.75">
      <c r="F56" s="29"/>
      <c r="G56" s="30"/>
      <c r="H56" s="30"/>
      <c r="I56" s="31"/>
    </row>
    <row r="57" spans="6:9" ht="12.75">
      <c r="F57" s="29"/>
      <c r="G57" s="30"/>
      <c r="H57" s="30"/>
      <c r="I57" s="31"/>
    </row>
    <row r="58" spans="6:9" ht="12.75">
      <c r="F58" s="29"/>
      <c r="G58" s="30"/>
      <c r="H58" s="30"/>
      <c r="I58" s="31"/>
    </row>
    <row r="59" spans="6:9" ht="12.75">
      <c r="F59" s="29"/>
      <c r="G59" s="30"/>
      <c r="H59" s="30"/>
      <c r="I59" s="31"/>
    </row>
    <row r="60" spans="6:9" ht="12.75">
      <c r="F60" s="29"/>
      <c r="G60" s="30"/>
      <c r="H60" s="30"/>
      <c r="I60" s="31"/>
    </row>
    <row r="61" spans="6:9" ht="12.75">
      <c r="F61" s="29"/>
      <c r="G61" s="30"/>
      <c r="H61" s="30"/>
      <c r="I61" s="31"/>
    </row>
    <row r="62" spans="6:9" ht="12.75">
      <c r="F62" s="29"/>
      <c r="G62" s="30"/>
      <c r="H62" s="30"/>
      <c r="I62" s="31"/>
    </row>
    <row r="63" spans="6:9" ht="12.75">
      <c r="F63" s="29"/>
      <c r="G63" s="30"/>
      <c r="H63" s="30"/>
      <c r="I63" s="31"/>
    </row>
    <row r="64" spans="6:9" ht="12.75">
      <c r="F64" s="29"/>
      <c r="G64" s="30"/>
      <c r="H64" s="30"/>
      <c r="I64" s="31"/>
    </row>
    <row r="65" spans="6:9" ht="12.75">
      <c r="F65" s="29"/>
      <c r="G65" s="30"/>
      <c r="H65" s="30"/>
      <c r="I65" s="31"/>
    </row>
    <row r="66" spans="6:9" ht="12.75">
      <c r="F66" s="29"/>
      <c r="G66" s="30"/>
      <c r="H66" s="30"/>
      <c r="I66" s="31"/>
    </row>
    <row r="67" spans="6:9" ht="12.75">
      <c r="F67" s="29"/>
      <c r="G67" s="30"/>
      <c r="H67" s="30"/>
      <c r="I67" s="31"/>
    </row>
    <row r="68" spans="6:9" ht="12.75">
      <c r="F68" s="29"/>
      <c r="G68" s="30"/>
      <c r="H68" s="30"/>
      <c r="I68" s="31"/>
    </row>
    <row r="69" spans="6:9" ht="12.75">
      <c r="F69" s="29"/>
      <c r="G69" s="30"/>
      <c r="H69" s="30"/>
      <c r="I69" s="31"/>
    </row>
    <row r="70" spans="6:9" ht="12.75">
      <c r="F70" s="29"/>
      <c r="G70" s="30"/>
      <c r="H70" s="30"/>
      <c r="I70" s="31"/>
    </row>
    <row r="71" spans="6:9" ht="12.75">
      <c r="F71" s="29"/>
      <c r="G71" s="30"/>
      <c r="H71" s="30"/>
      <c r="I71" s="31"/>
    </row>
  </sheetData>
  <sheetProtection/>
  <mergeCells count="9">
    <mergeCell ref="A1:B1"/>
    <mergeCell ref="A2:B2"/>
    <mergeCell ref="G2:I2"/>
    <mergeCell ref="A23:D23"/>
    <mergeCell ref="A24:D24"/>
    <mergeCell ref="A25:D25"/>
    <mergeCell ref="E25:F25"/>
    <mergeCell ref="E23:F23"/>
    <mergeCell ref="E24:F2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198"/>
  <sheetViews>
    <sheetView showGridLines="0" showZeros="0" tabSelected="1" zoomScalePageLayoutView="0" workbookViewId="0" topLeftCell="A1">
      <selection activeCell="A1" sqref="A1:G1"/>
    </sheetView>
  </sheetViews>
  <sheetFormatPr defaultColWidth="9.00390625" defaultRowHeight="12.75"/>
  <cols>
    <col min="1" max="1" width="4.375" style="32" customWidth="1"/>
    <col min="2" max="2" width="11.625" style="32" customWidth="1"/>
    <col min="3" max="3" width="40.375" style="32" customWidth="1"/>
    <col min="4" max="4" width="5.625" style="32" customWidth="1"/>
    <col min="5" max="5" width="8.625" style="41" customWidth="1"/>
    <col min="6" max="6" width="9.875" style="32" customWidth="1"/>
    <col min="7" max="7" width="13.875" style="32" customWidth="1"/>
    <col min="8" max="11" width="9.125" style="32" customWidth="1"/>
    <col min="12" max="12" width="75.375" style="32" customWidth="1"/>
    <col min="13" max="13" width="45.25390625" style="32" customWidth="1"/>
    <col min="14" max="16384" width="9.125" style="32" customWidth="1"/>
  </cols>
  <sheetData>
    <row r="1" spans="1:7" ht="15.75">
      <c r="A1" s="106" t="s">
        <v>15</v>
      </c>
      <c r="B1" s="106"/>
      <c r="C1" s="106"/>
      <c r="D1" s="106"/>
      <c r="E1" s="106"/>
      <c r="F1" s="106"/>
      <c r="G1" s="106"/>
    </row>
    <row r="2" spans="2:7" ht="14.25" customHeight="1" thickBot="1">
      <c r="B2" s="33"/>
      <c r="C2" s="34"/>
      <c r="D2" s="34"/>
      <c r="E2" s="35"/>
      <c r="F2" s="34"/>
      <c r="G2" s="34"/>
    </row>
    <row r="3" spans="1:7" ht="13.5" thickTop="1">
      <c r="A3" s="84" t="s">
        <v>2</v>
      </c>
      <c r="B3" s="85"/>
      <c r="C3" s="2" t="s">
        <v>199</v>
      </c>
      <c r="D3" s="3"/>
      <c r="E3" s="36" t="s">
        <v>0</v>
      </c>
      <c r="F3" s="37">
        <f>Rekapitulace!H1</f>
        <v>10001440</v>
      </c>
      <c r="G3" s="38"/>
    </row>
    <row r="4" spans="1:7" ht="13.5" thickBot="1">
      <c r="A4" s="107" t="s">
        <v>1</v>
      </c>
      <c r="B4" s="87"/>
      <c r="C4" s="8" t="s">
        <v>200</v>
      </c>
      <c r="D4" s="9"/>
      <c r="E4" s="108" t="str">
        <f>Rekapitulace!G2</f>
        <v>STAVEBNÍ PRÁCE T27 MENDELU</v>
      </c>
      <c r="F4" s="109"/>
      <c r="G4" s="110"/>
    </row>
    <row r="5" spans="1:7" ht="13.5" thickTop="1">
      <c r="A5" s="39"/>
      <c r="B5" s="40"/>
      <c r="C5" s="40"/>
      <c r="G5" s="42"/>
    </row>
    <row r="6" spans="1:7" ht="12.75">
      <c r="A6" s="43" t="s">
        <v>16</v>
      </c>
      <c r="B6" s="44" t="s">
        <v>17</v>
      </c>
      <c r="C6" s="44" t="s">
        <v>18</v>
      </c>
      <c r="D6" s="44" t="s">
        <v>19</v>
      </c>
      <c r="E6" s="45" t="s">
        <v>20</v>
      </c>
      <c r="F6" s="44" t="s">
        <v>21</v>
      </c>
      <c r="G6" s="46" t="s">
        <v>22</v>
      </c>
    </row>
    <row r="7" spans="1:15" ht="12.75">
      <c r="A7" s="47" t="s">
        <v>23</v>
      </c>
      <c r="B7" s="48" t="s">
        <v>27</v>
      </c>
      <c r="C7" s="49" t="s">
        <v>28</v>
      </c>
      <c r="D7" s="50"/>
      <c r="E7" s="51"/>
      <c r="F7" s="51"/>
      <c r="G7" s="52"/>
      <c r="H7" s="53"/>
      <c r="I7" s="53"/>
      <c r="O7" s="54">
        <v>1</v>
      </c>
    </row>
    <row r="8" spans="1:104" ht="22.5">
      <c r="A8" s="55">
        <v>1</v>
      </c>
      <c r="B8" s="56" t="s">
        <v>29</v>
      </c>
      <c r="C8" s="57" t="s">
        <v>202</v>
      </c>
      <c r="D8" s="58" t="s">
        <v>30</v>
      </c>
      <c r="E8" s="59">
        <v>5.86</v>
      </c>
      <c r="F8" s="59"/>
      <c r="G8" s="60">
        <f>E8*F8</f>
        <v>0</v>
      </c>
      <c r="O8" s="54">
        <v>2</v>
      </c>
      <c r="AA8" s="32">
        <v>1</v>
      </c>
      <c r="AB8" s="32">
        <v>1</v>
      </c>
      <c r="AC8" s="32">
        <v>1</v>
      </c>
      <c r="AZ8" s="32">
        <v>1</v>
      </c>
      <c r="BA8" s="32">
        <f>IF(AZ8=1,G8,0)</f>
        <v>0</v>
      </c>
      <c r="BB8" s="32">
        <f>IF(AZ8=2,G8,0)</f>
        <v>0</v>
      </c>
      <c r="BC8" s="32">
        <f>IF(AZ8=3,G8,0)</f>
        <v>0</v>
      </c>
      <c r="BD8" s="32">
        <f>IF(AZ8=4,G8,0)</f>
        <v>0</v>
      </c>
      <c r="BE8" s="32">
        <f>IF(AZ8=5,G8,0)</f>
        <v>0</v>
      </c>
      <c r="CZ8" s="32">
        <v>0.07471</v>
      </c>
    </row>
    <row r="9" spans="1:15" ht="12.75">
      <c r="A9" s="61"/>
      <c r="B9" s="62"/>
      <c r="C9" s="104" t="s">
        <v>31</v>
      </c>
      <c r="D9" s="105"/>
      <c r="E9" s="64">
        <v>5.86</v>
      </c>
      <c r="F9" s="65"/>
      <c r="G9" s="66"/>
      <c r="M9" s="63" t="s">
        <v>31</v>
      </c>
      <c r="O9" s="54"/>
    </row>
    <row r="10" spans="1:104" ht="22.5">
      <c r="A10" s="55">
        <v>2</v>
      </c>
      <c r="B10" s="56" t="s">
        <v>32</v>
      </c>
      <c r="C10" s="57" t="s">
        <v>33</v>
      </c>
      <c r="D10" s="58" t="s">
        <v>30</v>
      </c>
      <c r="E10" s="59">
        <v>8.8</v>
      </c>
      <c r="F10" s="59"/>
      <c r="G10" s="60">
        <f>E10*F10</f>
        <v>0</v>
      </c>
      <c r="O10" s="54">
        <v>2</v>
      </c>
      <c r="AA10" s="32">
        <v>1</v>
      </c>
      <c r="AB10" s="32">
        <v>1</v>
      </c>
      <c r="AC10" s="32">
        <v>1</v>
      </c>
      <c r="AZ10" s="32">
        <v>1</v>
      </c>
      <c r="BA10" s="32">
        <f>IF(AZ10=1,G10,0)</f>
        <v>0</v>
      </c>
      <c r="BB10" s="32">
        <f>IF(AZ10=2,G10,0)</f>
        <v>0</v>
      </c>
      <c r="BC10" s="32">
        <f>IF(AZ10=3,G10,0)</f>
        <v>0</v>
      </c>
      <c r="BD10" s="32">
        <f>IF(AZ10=4,G10,0)</f>
        <v>0</v>
      </c>
      <c r="BE10" s="32">
        <f>IF(AZ10=5,G10,0)</f>
        <v>0</v>
      </c>
      <c r="CZ10" s="32">
        <v>0.01852</v>
      </c>
    </row>
    <row r="11" spans="1:15" ht="12.75">
      <c r="A11" s="61"/>
      <c r="B11" s="62"/>
      <c r="C11" s="104" t="s">
        <v>34</v>
      </c>
      <c r="D11" s="105"/>
      <c r="E11" s="64">
        <v>3.75</v>
      </c>
      <c r="F11" s="65"/>
      <c r="G11" s="66"/>
      <c r="M11" s="63" t="s">
        <v>34</v>
      </c>
      <c r="O11" s="54"/>
    </row>
    <row r="12" spans="1:15" ht="12.75">
      <c r="A12" s="61"/>
      <c r="B12" s="62"/>
      <c r="C12" s="104" t="s">
        <v>35</v>
      </c>
      <c r="D12" s="105"/>
      <c r="E12" s="64">
        <v>5.05</v>
      </c>
      <c r="F12" s="65"/>
      <c r="G12" s="66"/>
      <c r="M12" s="63" t="s">
        <v>35</v>
      </c>
      <c r="O12" s="54"/>
    </row>
    <row r="13" spans="1:104" ht="22.5">
      <c r="A13" s="55">
        <v>3</v>
      </c>
      <c r="B13" s="56" t="s">
        <v>36</v>
      </c>
      <c r="C13" s="57" t="s">
        <v>37</v>
      </c>
      <c r="D13" s="58" t="s">
        <v>30</v>
      </c>
      <c r="E13" s="59">
        <v>13.92</v>
      </c>
      <c r="F13" s="59"/>
      <c r="G13" s="60">
        <f>E13*F13</f>
        <v>0</v>
      </c>
      <c r="O13" s="54">
        <v>2</v>
      </c>
      <c r="AA13" s="32">
        <v>1</v>
      </c>
      <c r="AB13" s="32">
        <v>1</v>
      </c>
      <c r="AC13" s="32">
        <v>1</v>
      </c>
      <c r="AZ13" s="32">
        <v>1</v>
      </c>
      <c r="BA13" s="32">
        <f>IF(AZ13=1,G13,0)</f>
        <v>0</v>
      </c>
      <c r="BB13" s="32">
        <f>IF(AZ13=2,G13,0)</f>
        <v>0</v>
      </c>
      <c r="BC13" s="32">
        <f>IF(AZ13=3,G13,0)</f>
        <v>0</v>
      </c>
      <c r="BD13" s="32">
        <f>IF(AZ13=4,G13,0)</f>
        <v>0</v>
      </c>
      <c r="BE13" s="32">
        <f>IF(AZ13=5,G13,0)</f>
        <v>0</v>
      </c>
      <c r="CZ13" s="32">
        <v>0.01762</v>
      </c>
    </row>
    <row r="14" spans="1:15" ht="12.75">
      <c r="A14" s="61"/>
      <c r="B14" s="62"/>
      <c r="C14" s="104" t="s">
        <v>38</v>
      </c>
      <c r="D14" s="105"/>
      <c r="E14" s="64">
        <v>13.92</v>
      </c>
      <c r="F14" s="65"/>
      <c r="G14" s="66"/>
      <c r="M14" s="63" t="s">
        <v>38</v>
      </c>
      <c r="O14" s="54"/>
    </row>
    <row r="15" spans="1:57" ht="12.75">
      <c r="A15" s="67"/>
      <c r="B15" s="68" t="s">
        <v>25</v>
      </c>
      <c r="C15" s="69" t="str">
        <f>CONCATENATE(B7," ",C7)</f>
        <v>3 Svislé a kompletní konstrukce</v>
      </c>
      <c r="D15" s="67"/>
      <c r="E15" s="70"/>
      <c r="F15" s="70"/>
      <c r="G15" s="71">
        <f>SUM(G7:G14)</f>
        <v>0</v>
      </c>
      <c r="O15" s="54">
        <v>4</v>
      </c>
      <c r="BA15" s="72">
        <f>SUM(BA7:BA14)</f>
        <v>0</v>
      </c>
      <c r="BB15" s="72">
        <f>SUM(BB7:BB14)</f>
        <v>0</v>
      </c>
      <c r="BC15" s="72">
        <f>SUM(BC7:BC14)</f>
        <v>0</v>
      </c>
      <c r="BD15" s="72">
        <f>SUM(BD7:BD14)</f>
        <v>0</v>
      </c>
      <c r="BE15" s="72">
        <f>SUM(BE7:BE14)</f>
        <v>0</v>
      </c>
    </row>
    <row r="16" spans="1:15" ht="12.75">
      <c r="A16" s="47" t="s">
        <v>23</v>
      </c>
      <c r="B16" s="48" t="s">
        <v>39</v>
      </c>
      <c r="C16" s="49" t="s">
        <v>40</v>
      </c>
      <c r="D16" s="50"/>
      <c r="E16" s="51"/>
      <c r="F16" s="51"/>
      <c r="G16" s="52"/>
      <c r="H16" s="53"/>
      <c r="I16" s="53"/>
      <c r="O16" s="54">
        <v>1</v>
      </c>
    </row>
    <row r="17" spans="1:104" ht="12.75">
      <c r="A17" s="55">
        <v>4</v>
      </c>
      <c r="B17" s="56" t="s">
        <v>41</v>
      </c>
      <c r="C17" s="57" t="s">
        <v>42</v>
      </c>
      <c r="D17" s="58" t="s">
        <v>43</v>
      </c>
      <c r="E17" s="59">
        <v>3</v>
      </c>
      <c r="F17" s="59"/>
      <c r="G17" s="60">
        <f>E17*F17</f>
        <v>0</v>
      </c>
      <c r="O17" s="54">
        <v>2</v>
      </c>
      <c r="AA17" s="32">
        <v>1</v>
      </c>
      <c r="AB17" s="32">
        <v>1</v>
      </c>
      <c r="AC17" s="32">
        <v>1</v>
      </c>
      <c r="AZ17" s="32">
        <v>1</v>
      </c>
      <c r="BA17" s="32">
        <f>IF(AZ17=1,G17,0)</f>
        <v>0</v>
      </c>
      <c r="BB17" s="32">
        <f>IF(AZ17=2,G17,0)</f>
        <v>0</v>
      </c>
      <c r="BC17" s="32">
        <f>IF(AZ17=3,G17,0)</f>
        <v>0</v>
      </c>
      <c r="BD17" s="32">
        <f>IF(AZ17=4,G17,0)</f>
        <v>0</v>
      </c>
      <c r="BE17" s="32">
        <f>IF(AZ17=5,G17,0)</f>
        <v>0</v>
      </c>
      <c r="CZ17" s="32">
        <v>0.00649</v>
      </c>
    </row>
    <row r="18" spans="1:15" ht="12.75">
      <c r="A18" s="61"/>
      <c r="B18" s="62"/>
      <c r="C18" s="104" t="s">
        <v>44</v>
      </c>
      <c r="D18" s="105"/>
      <c r="E18" s="64">
        <v>3</v>
      </c>
      <c r="F18" s="65"/>
      <c r="G18" s="66"/>
      <c r="M18" s="63" t="s">
        <v>44</v>
      </c>
      <c r="O18" s="54"/>
    </row>
    <row r="19" spans="1:104" ht="12.75">
      <c r="A19" s="55">
        <v>5</v>
      </c>
      <c r="B19" s="56" t="s">
        <v>45</v>
      </c>
      <c r="C19" s="57" t="s">
        <v>46</v>
      </c>
      <c r="D19" s="58" t="s">
        <v>30</v>
      </c>
      <c r="E19" s="59">
        <v>2.89</v>
      </c>
      <c r="F19" s="59"/>
      <c r="G19" s="60">
        <f>E19*F19</f>
        <v>0</v>
      </c>
      <c r="O19" s="54">
        <v>2</v>
      </c>
      <c r="AA19" s="32">
        <v>1</v>
      </c>
      <c r="AB19" s="32">
        <v>1</v>
      </c>
      <c r="AC19" s="32">
        <v>1</v>
      </c>
      <c r="AZ19" s="32">
        <v>1</v>
      </c>
      <c r="BA19" s="32">
        <f>IF(AZ19=1,G19,0)</f>
        <v>0</v>
      </c>
      <c r="BB19" s="32">
        <f>IF(AZ19=2,G19,0)</f>
        <v>0</v>
      </c>
      <c r="BC19" s="32">
        <f>IF(AZ19=3,G19,0)</f>
        <v>0</v>
      </c>
      <c r="BD19" s="32">
        <f>IF(AZ19=4,G19,0)</f>
        <v>0</v>
      </c>
      <c r="BE19" s="32">
        <f>IF(AZ19=5,G19,0)</f>
        <v>0</v>
      </c>
      <c r="CZ19" s="32">
        <v>0.01768</v>
      </c>
    </row>
    <row r="20" spans="1:15" ht="12.75">
      <c r="A20" s="61"/>
      <c r="B20" s="62"/>
      <c r="C20" s="104" t="s">
        <v>47</v>
      </c>
      <c r="D20" s="105"/>
      <c r="E20" s="64">
        <v>2.89</v>
      </c>
      <c r="F20" s="65"/>
      <c r="G20" s="66"/>
      <c r="M20" s="63" t="s">
        <v>47</v>
      </c>
      <c r="O20" s="54"/>
    </row>
    <row r="21" spans="1:104" ht="12.75">
      <c r="A21" s="55">
        <v>6</v>
      </c>
      <c r="B21" s="56" t="s">
        <v>48</v>
      </c>
      <c r="C21" s="57" t="s">
        <v>49</v>
      </c>
      <c r="D21" s="58" t="s">
        <v>50</v>
      </c>
      <c r="E21" s="59">
        <v>17</v>
      </c>
      <c r="F21" s="59"/>
      <c r="G21" s="60">
        <f>E21*F21</f>
        <v>0</v>
      </c>
      <c r="O21" s="54">
        <v>2</v>
      </c>
      <c r="AA21" s="32">
        <v>1</v>
      </c>
      <c r="AB21" s="32">
        <v>1</v>
      </c>
      <c r="AC21" s="32">
        <v>1</v>
      </c>
      <c r="AZ21" s="32">
        <v>1</v>
      </c>
      <c r="BA21" s="32">
        <f>IF(AZ21=1,G21,0)</f>
        <v>0</v>
      </c>
      <c r="BB21" s="32">
        <f>IF(AZ21=2,G21,0)</f>
        <v>0</v>
      </c>
      <c r="BC21" s="32">
        <f>IF(AZ21=3,G21,0)</f>
        <v>0</v>
      </c>
      <c r="BD21" s="32">
        <f>IF(AZ21=4,G21,0)</f>
        <v>0</v>
      </c>
      <c r="BE21" s="32">
        <f>IF(AZ21=5,G21,0)</f>
        <v>0</v>
      </c>
      <c r="CZ21" s="32">
        <v>0.00371</v>
      </c>
    </row>
    <row r="22" spans="1:15" ht="12.75">
      <c r="A22" s="61"/>
      <c r="B22" s="62"/>
      <c r="C22" s="104" t="s">
        <v>51</v>
      </c>
      <c r="D22" s="105"/>
      <c r="E22" s="64">
        <v>17</v>
      </c>
      <c r="F22" s="65"/>
      <c r="G22" s="66"/>
      <c r="M22" s="63" t="s">
        <v>51</v>
      </c>
      <c r="O22" s="54"/>
    </row>
    <row r="23" spans="1:104" ht="12.75">
      <c r="A23" s="55">
        <v>7</v>
      </c>
      <c r="B23" s="56" t="s">
        <v>52</v>
      </c>
      <c r="C23" s="57" t="s">
        <v>53</v>
      </c>
      <c r="D23" s="58" t="s">
        <v>30</v>
      </c>
      <c r="E23" s="59">
        <v>16.96</v>
      </c>
      <c r="F23" s="59"/>
      <c r="G23" s="60">
        <f>E23*F23</f>
        <v>0</v>
      </c>
      <c r="O23" s="54">
        <v>2</v>
      </c>
      <c r="AA23" s="32">
        <v>1</v>
      </c>
      <c r="AB23" s="32">
        <v>1</v>
      </c>
      <c r="AC23" s="32">
        <v>1</v>
      </c>
      <c r="AZ23" s="32">
        <v>1</v>
      </c>
      <c r="BA23" s="32">
        <f>IF(AZ23=1,G23,0)</f>
        <v>0</v>
      </c>
      <c r="BB23" s="32">
        <f>IF(AZ23=2,G23,0)</f>
        <v>0</v>
      </c>
      <c r="BC23" s="32">
        <f>IF(AZ23=3,G23,0)</f>
        <v>0</v>
      </c>
      <c r="BD23" s="32">
        <f>IF(AZ23=4,G23,0)</f>
        <v>0</v>
      </c>
      <c r="BE23" s="32">
        <f>IF(AZ23=5,G23,0)</f>
        <v>0</v>
      </c>
      <c r="CZ23" s="32">
        <v>0.01574</v>
      </c>
    </row>
    <row r="24" spans="1:15" ht="12.75">
      <c r="A24" s="61"/>
      <c r="B24" s="62"/>
      <c r="C24" s="104" t="s">
        <v>54</v>
      </c>
      <c r="D24" s="105"/>
      <c r="E24" s="64">
        <v>16.96</v>
      </c>
      <c r="F24" s="65"/>
      <c r="G24" s="66"/>
      <c r="M24" s="63" t="s">
        <v>54</v>
      </c>
      <c r="O24" s="54"/>
    </row>
    <row r="25" spans="1:104" ht="12.75">
      <c r="A25" s="55">
        <v>8</v>
      </c>
      <c r="B25" s="56" t="s">
        <v>55</v>
      </c>
      <c r="C25" s="57" t="s">
        <v>56</v>
      </c>
      <c r="D25" s="58" t="s">
        <v>30</v>
      </c>
      <c r="E25" s="59">
        <v>22.72</v>
      </c>
      <c r="F25" s="59"/>
      <c r="G25" s="60">
        <f>E25*F25</f>
        <v>0</v>
      </c>
      <c r="O25" s="54">
        <v>2</v>
      </c>
      <c r="AA25" s="32">
        <v>1</v>
      </c>
      <c r="AB25" s="32">
        <v>1</v>
      </c>
      <c r="AC25" s="32">
        <v>1</v>
      </c>
      <c r="AZ25" s="32">
        <v>1</v>
      </c>
      <c r="BA25" s="32">
        <f>IF(AZ25=1,G25,0)</f>
        <v>0</v>
      </c>
      <c r="BB25" s="32">
        <f>IF(AZ25=2,G25,0)</f>
        <v>0</v>
      </c>
      <c r="BC25" s="32">
        <f>IF(AZ25=3,G25,0)</f>
        <v>0</v>
      </c>
      <c r="BD25" s="32">
        <f>IF(AZ25=4,G25,0)</f>
        <v>0</v>
      </c>
      <c r="BE25" s="32">
        <f>IF(AZ25=5,G25,0)</f>
        <v>0</v>
      </c>
      <c r="CZ25" s="32">
        <v>0.00425</v>
      </c>
    </row>
    <row r="26" spans="1:15" ht="12.75">
      <c r="A26" s="61"/>
      <c r="B26" s="62"/>
      <c r="C26" s="104" t="s">
        <v>57</v>
      </c>
      <c r="D26" s="105"/>
      <c r="E26" s="64">
        <v>22.72</v>
      </c>
      <c r="F26" s="65"/>
      <c r="G26" s="66"/>
      <c r="M26" s="63" t="s">
        <v>57</v>
      </c>
      <c r="O26" s="54"/>
    </row>
    <row r="27" spans="1:104" ht="22.5">
      <c r="A27" s="55">
        <v>9</v>
      </c>
      <c r="B27" s="56" t="s">
        <v>58</v>
      </c>
      <c r="C27" s="57" t="s">
        <v>59</v>
      </c>
      <c r="D27" s="58" t="s">
        <v>30</v>
      </c>
      <c r="E27" s="59">
        <v>7.66</v>
      </c>
      <c r="F27" s="59"/>
      <c r="G27" s="60">
        <f>E27*F27</f>
        <v>0</v>
      </c>
      <c r="O27" s="54">
        <v>2</v>
      </c>
      <c r="AA27" s="32">
        <v>1</v>
      </c>
      <c r="AB27" s="32">
        <v>1</v>
      </c>
      <c r="AC27" s="32">
        <v>1</v>
      </c>
      <c r="AZ27" s="32">
        <v>1</v>
      </c>
      <c r="BA27" s="32">
        <f>IF(AZ27=1,G27,0)</f>
        <v>0</v>
      </c>
      <c r="BB27" s="32">
        <f>IF(AZ27=2,G27,0)</f>
        <v>0</v>
      </c>
      <c r="BC27" s="32">
        <f>IF(AZ27=3,G27,0)</f>
        <v>0</v>
      </c>
      <c r="BD27" s="32">
        <f>IF(AZ27=4,G27,0)</f>
        <v>0</v>
      </c>
      <c r="BE27" s="32">
        <f>IF(AZ27=5,G27,0)</f>
        <v>0</v>
      </c>
      <c r="CZ27" s="32">
        <v>0.04395</v>
      </c>
    </row>
    <row r="28" spans="1:15" ht="12.75">
      <c r="A28" s="61"/>
      <c r="B28" s="62"/>
      <c r="C28" s="104" t="s">
        <v>60</v>
      </c>
      <c r="D28" s="105"/>
      <c r="E28" s="64">
        <v>7.66</v>
      </c>
      <c r="F28" s="65"/>
      <c r="G28" s="66"/>
      <c r="M28" s="63" t="s">
        <v>60</v>
      </c>
      <c r="O28" s="54"/>
    </row>
    <row r="29" spans="1:104" ht="12.75">
      <c r="A29" s="55">
        <v>10</v>
      </c>
      <c r="B29" s="56" t="s">
        <v>61</v>
      </c>
      <c r="C29" s="57" t="s">
        <v>62</v>
      </c>
      <c r="D29" s="58" t="s">
        <v>30</v>
      </c>
      <c r="E29" s="59">
        <v>7.66</v>
      </c>
      <c r="F29" s="59"/>
      <c r="G29" s="60">
        <f>E29*F29</f>
        <v>0</v>
      </c>
      <c r="O29" s="54">
        <v>2</v>
      </c>
      <c r="AA29" s="32">
        <v>1</v>
      </c>
      <c r="AB29" s="32">
        <v>1</v>
      </c>
      <c r="AC29" s="32">
        <v>1</v>
      </c>
      <c r="AZ29" s="32">
        <v>1</v>
      </c>
      <c r="BA29" s="32">
        <f>IF(AZ29=1,G29,0)</f>
        <v>0</v>
      </c>
      <c r="BB29" s="32">
        <f>IF(AZ29=2,G29,0)</f>
        <v>0</v>
      </c>
      <c r="BC29" s="32">
        <f>IF(AZ29=3,G29,0)</f>
        <v>0</v>
      </c>
      <c r="BD29" s="32">
        <f>IF(AZ29=4,G29,0)</f>
        <v>0</v>
      </c>
      <c r="BE29" s="32">
        <f>IF(AZ29=5,G29,0)</f>
        <v>0</v>
      </c>
      <c r="CZ29" s="32">
        <v>0.00034</v>
      </c>
    </row>
    <row r="30" spans="1:15" ht="12.75">
      <c r="A30" s="61"/>
      <c r="B30" s="62"/>
      <c r="C30" s="104" t="s">
        <v>63</v>
      </c>
      <c r="D30" s="105"/>
      <c r="E30" s="64">
        <v>7.66</v>
      </c>
      <c r="F30" s="65"/>
      <c r="G30" s="66"/>
      <c r="M30" s="63" t="s">
        <v>63</v>
      </c>
      <c r="O30" s="54"/>
    </row>
    <row r="31" spans="1:104" ht="12.75">
      <c r="A31" s="55">
        <v>11</v>
      </c>
      <c r="B31" s="56" t="s">
        <v>64</v>
      </c>
      <c r="C31" s="57" t="s">
        <v>65</v>
      </c>
      <c r="D31" s="58" t="s">
        <v>66</v>
      </c>
      <c r="E31" s="59">
        <v>0.132</v>
      </c>
      <c r="F31" s="59"/>
      <c r="G31" s="60">
        <f>E31*F31</f>
        <v>0</v>
      </c>
      <c r="O31" s="54">
        <v>2</v>
      </c>
      <c r="AA31" s="32">
        <v>1</v>
      </c>
      <c r="AB31" s="32">
        <v>1</v>
      </c>
      <c r="AC31" s="32">
        <v>1</v>
      </c>
      <c r="AZ31" s="32">
        <v>1</v>
      </c>
      <c r="BA31" s="32">
        <f>IF(AZ31=1,G31,0)</f>
        <v>0</v>
      </c>
      <c r="BB31" s="32">
        <f>IF(AZ31=2,G31,0)</f>
        <v>0</v>
      </c>
      <c r="BC31" s="32">
        <f>IF(AZ31=3,G31,0)</f>
        <v>0</v>
      </c>
      <c r="BD31" s="32">
        <f>IF(AZ31=4,G31,0)</f>
        <v>0</v>
      </c>
      <c r="BE31" s="32">
        <f>IF(AZ31=5,G31,0)</f>
        <v>0</v>
      </c>
      <c r="CZ31" s="32">
        <v>2.5</v>
      </c>
    </row>
    <row r="32" spans="1:15" ht="12.75">
      <c r="A32" s="61"/>
      <c r="B32" s="62"/>
      <c r="C32" s="104" t="s">
        <v>67</v>
      </c>
      <c r="D32" s="105"/>
      <c r="E32" s="64">
        <v>0.108</v>
      </c>
      <c r="F32" s="65"/>
      <c r="G32" s="66"/>
      <c r="M32" s="63" t="s">
        <v>67</v>
      </c>
      <c r="O32" s="54"/>
    </row>
    <row r="33" spans="1:15" ht="12.75">
      <c r="A33" s="61"/>
      <c r="B33" s="62"/>
      <c r="C33" s="104" t="s">
        <v>68</v>
      </c>
      <c r="D33" s="105"/>
      <c r="E33" s="64">
        <v>0.024</v>
      </c>
      <c r="F33" s="65"/>
      <c r="G33" s="66"/>
      <c r="M33" s="63" t="s">
        <v>68</v>
      </c>
      <c r="O33" s="54"/>
    </row>
    <row r="34" spans="1:57" ht="12.75">
      <c r="A34" s="67"/>
      <c r="B34" s="68" t="s">
        <v>25</v>
      </c>
      <c r="C34" s="69" t="str">
        <f>CONCATENATE(B16," ",C16)</f>
        <v>6 Úpravy povrchu, podlahy</v>
      </c>
      <c r="D34" s="67"/>
      <c r="E34" s="70"/>
      <c r="F34" s="70"/>
      <c r="G34" s="71">
        <f>SUM(G16:G33)</f>
        <v>0</v>
      </c>
      <c r="O34" s="54">
        <v>4</v>
      </c>
      <c r="BA34" s="72">
        <f>SUM(BA16:BA33)</f>
        <v>0</v>
      </c>
      <c r="BB34" s="72">
        <f>SUM(BB16:BB33)</f>
        <v>0</v>
      </c>
      <c r="BC34" s="72">
        <f>SUM(BC16:BC33)</f>
        <v>0</v>
      </c>
      <c r="BD34" s="72">
        <f>SUM(BD16:BD33)</f>
        <v>0</v>
      </c>
      <c r="BE34" s="72">
        <f>SUM(BE16:BE33)</f>
        <v>0</v>
      </c>
    </row>
    <row r="35" spans="1:15" ht="12.75">
      <c r="A35" s="47" t="s">
        <v>23</v>
      </c>
      <c r="B35" s="48" t="s">
        <v>69</v>
      </c>
      <c r="C35" s="49" t="s">
        <v>70</v>
      </c>
      <c r="D35" s="50"/>
      <c r="E35" s="51"/>
      <c r="F35" s="51"/>
      <c r="G35" s="52"/>
      <c r="H35" s="53"/>
      <c r="I35" s="53"/>
      <c r="O35" s="54">
        <v>1</v>
      </c>
    </row>
    <row r="36" spans="1:104" ht="12.75">
      <c r="A36" s="55">
        <v>12</v>
      </c>
      <c r="B36" s="56" t="s">
        <v>71</v>
      </c>
      <c r="C36" s="57" t="s">
        <v>72</v>
      </c>
      <c r="D36" s="58" t="s">
        <v>30</v>
      </c>
      <c r="E36" s="59">
        <v>26.6</v>
      </c>
      <c r="F36" s="59"/>
      <c r="G36" s="60">
        <f>E36*F36</f>
        <v>0</v>
      </c>
      <c r="O36" s="54">
        <v>2</v>
      </c>
      <c r="AA36" s="32">
        <v>1</v>
      </c>
      <c r="AB36" s="32">
        <v>1</v>
      </c>
      <c r="AC36" s="32">
        <v>1</v>
      </c>
      <c r="AZ36" s="32">
        <v>1</v>
      </c>
      <c r="BA36" s="32">
        <f>IF(AZ36=1,G36,0)</f>
        <v>0</v>
      </c>
      <c r="BB36" s="32">
        <f>IF(AZ36=2,G36,0)</f>
        <v>0</v>
      </c>
      <c r="BC36" s="32">
        <f>IF(AZ36=3,G36,0)</f>
        <v>0</v>
      </c>
      <c r="BD36" s="32">
        <f>IF(AZ36=4,G36,0)</f>
        <v>0</v>
      </c>
      <c r="BE36" s="32">
        <f>IF(AZ36=5,G36,0)</f>
        <v>0</v>
      </c>
      <c r="CZ36" s="32">
        <v>0.00121</v>
      </c>
    </row>
    <row r="37" spans="1:15" ht="12.75">
      <c r="A37" s="61"/>
      <c r="B37" s="62"/>
      <c r="C37" s="104" t="s">
        <v>73</v>
      </c>
      <c r="D37" s="105"/>
      <c r="E37" s="64">
        <v>14.7</v>
      </c>
      <c r="F37" s="65"/>
      <c r="G37" s="66"/>
      <c r="M37" s="63" t="s">
        <v>73</v>
      </c>
      <c r="O37" s="54"/>
    </row>
    <row r="38" spans="1:15" ht="12.75">
      <c r="A38" s="61"/>
      <c r="B38" s="62"/>
      <c r="C38" s="104" t="s">
        <v>74</v>
      </c>
      <c r="D38" s="105"/>
      <c r="E38" s="64">
        <v>11.9</v>
      </c>
      <c r="F38" s="65"/>
      <c r="G38" s="66"/>
      <c r="M38" s="63" t="s">
        <v>74</v>
      </c>
      <c r="O38" s="54"/>
    </row>
    <row r="39" spans="1:104" ht="12.75">
      <c r="A39" s="55">
        <v>13</v>
      </c>
      <c r="B39" s="56" t="s">
        <v>75</v>
      </c>
      <c r="C39" s="57" t="s">
        <v>76</v>
      </c>
      <c r="D39" s="58" t="s">
        <v>77</v>
      </c>
      <c r="E39" s="59">
        <v>5</v>
      </c>
      <c r="F39" s="59"/>
      <c r="G39" s="60">
        <f>E39*F39</f>
        <v>0</v>
      </c>
      <c r="O39" s="54">
        <v>2</v>
      </c>
      <c r="AA39" s="32">
        <v>1</v>
      </c>
      <c r="AB39" s="32">
        <v>1</v>
      </c>
      <c r="AC39" s="32">
        <v>1</v>
      </c>
      <c r="AZ39" s="32">
        <v>1</v>
      </c>
      <c r="BA39" s="32">
        <f>IF(AZ39=1,G39,0)</f>
        <v>0</v>
      </c>
      <c r="BB39" s="32">
        <f>IF(AZ39=2,G39,0)</f>
        <v>0</v>
      </c>
      <c r="BC39" s="32">
        <f>IF(AZ39=3,G39,0)</f>
        <v>0</v>
      </c>
      <c r="BD39" s="32">
        <f>IF(AZ39=4,G39,0)</f>
        <v>0</v>
      </c>
      <c r="BE39" s="32">
        <f>IF(AZ39=5,G39,0)</f>
        <v>0</v>
      </c>
      <c r="CZ39" s="32">
        <v>0</v>
      </c>
    </row>
    <row r="40" spans="1:15" ht="12.75">
      <c r="A40" s="61"/>
      <c r="B40" s="62"/>
      <c r="C40" s="104" t="s">
        <v>78</v>
      </c>
      <c r="D40" s="105"/>
      <c r="E40" s="64">
        <v>5</v>
      </c>
      <c r="F40" s="65"/>
      <c r="G40" s="66"/>
      <c r="M40" s="63" t="s">
        <v>78</v>
      </c>
      <c r="O40" s="54"/>
    </row>
    <row r="41" spans="1:57" ht="12.75">
      <c r="A41" s="67"/>
      <c r="B41" s="68" t="s">
        <v>25</v>
      </c>
      <c r="C41" s="69" t="str">
        <f>CONCATENATE(B35," ",C35)</f>
        <v>94 Lešení a stavební výtahy</v>
      </c>
      <c r="D41" s="67"/>
      <c r="E41" s="70"/>
      <c r="F41" s="70"/>
      <c r="G41" s="71">
        <f>SUM(G35:G40)</f>
        <v>0</v>
      </c>
      <c r="O41" s="54">
        <v>4</v>
      </c>
      <c r="BA41" s="72">
        <f>SUM(BA35:BA40)</f>
        <v>0</v>
      </c>
      <c r="BB41" s="72">
        <f>SUM(BB35:BB40)</f>
        <v>0</v>
      </c>
      <c r="BC41" s="72">
        <f>SUM(BC35:BC40)</f>
        <v>0</v>
      </c>
      <c r="BD41" s="72">
        <f>SUM(BD35:BD40)</f>
        <v>0</v>
      </c>
      <c r="BE41" s="72">
        <f>SUM(BE35:BE40)</f>
        <v>0</v>
      </c>
    </row>
    <row r="42" spans="1:15" ht="12.75">
      <c r="A42" s="47" t="s">
        <v>23</v>
      </c>
      <c r="B42" s="48" t="s">
        <v>79</v>
      </c>
      <c r="C42" s="49" t="s">
        <v>80</v>
      </c>
      <c r="D42" s="50"/>
      <c r="E42" s="51"/>
      <c r="F42" s="51"/>
      <c r="G42" s="52"/>
      <c r="H42" s="53"/>
      <c r="I42" s="53"/>
      <c r="O42" s="54">
        <v>1</v>
      </c>
    </row>
    <row r="43" spans="1:104" ht="12.75">
      <c r="A43" s="55">
        <v>14</v>
      </c>
      <c r="B43" s="56" t="s">
        <v>81</v>
      </c>
      <c r="C43" s="57" t="s">
        <v>82</v>
      </c>
      <c r="D43" s="58" t="s">
        <v>30</v>
      </c>
      <c r="E43" s="59">
        <v>1000</v>
      </c>
      <c r="F43" s="59"/>
      <c r="G43" s="60">
        <f>E43*F43</f>
        <v>0</v>
      </c>
      <c r="O43" s="54">
        <v>2</v>
      </c>
      <c r="AA43" s="32">
        <v>1</v>
      </c>
      <c r="AB43" s="32">
        <v>1</v>
      </c>
      <c r="AC43" s="32">
        <v>1</v>
      </c>
      <c r="AZ43" s="32">
        <v>1</v>
      </c>
      <c r="BA43" s="32">
        <f>IF(AZ43=1,G43,0)</f>
        <v>0</v>
      </c>
      <c r="BB43" s="32">
        <f>IF(AZ43=2,G43,0)</f>
        <v>0</v>
      </c>
      <c r="BC43" s="32">
        <f>IF(AZ43=3,G43,0)</f>
        <v>0</v>
      </c>
      <c r="BD43" s="32">
        <f>IF(AZ43=4,G43,0)</f>
        <v>0</v>
      </c>
      <c r="BE43" s="32">
        <f>IF(AZ43=5,G43,0)</f>
        <v>0</v>
      </c>
      <c r="CZ43" s="32">
        <v>0</v>
      </c>
    </row>
    <row r="44" spans="1:104" ht="12.75">
      <c r="A44" s="55">
        <v>15</v>
      </c>
      <c r="B44" s="56" t="s">
        <v>83</v>
      </c>
      <c r="C44" s="57" t="s">
        <v>84</v>
      </c>
      <c r="D44" s="58" t="s">
        <v>85</v>
      </c>
      <c r="E44" s="59">
        <v>20</v>
      </c>
      <c r="F44" s="59"/>
      <c r="G44" s="60">
        <f>E44*F44</f>
        <v>0</v>
      </c>
      <c r="O44" s="54">
        <v>2</v>
      </c>
      <c r="AA44" s="32">
        <v>12</v>
      </c>
      <c r="AB44" s="32">
        <v>0</v>
      </c>
      <c r="AC44" s="32">
        <v>34</v>
      </c>
      <c r="AZ44" s="32">
        <v>1</v>
      </c>
      <c r="BA44" s="32">
        <f>IF(AZ44=1,G44,0)</f>
        <v>0</v>
      </c>
      <c r="BB44" s="32">
        <f>IF(AZ44=2,G44,0)</f>
        <v>0</v>
      </c>
      <c r="BC44" s="32">
        <f>IF(AZ44=3,G44,0)</f>
        <v>0</v>
      </c>
      <c r="BD44" s="32">
        <f>IF(AZ44=4,G44,0)</f>
        <v>0</v>
      </c>
      <c r="BE44" s="32">
        <f>IF(AZ44=5,G44,0)</f>
        <v>0</v>
      </c>
      <c r="CZ44" s="32">
        <v>0</v>
      </c>
    </row>
    <row r="45" spans="1:104" ht="12.75">
      <c r="A45" s="55">
        <v>16</v>
      </c>
      <c r="B45" s="56" t="s">
        <v>86</v>
      </c>
      <c r="C45" s="57" t="s">
        <v>87</v>
      </c>
      <c r="D45" s="58" t="s">
        <v>30</v>
      </c>
      <c r="E45" s="59">
        <v>63.2</v>
      </c>
      <c r="F45" s="59"/>
      <c r="G45" s="60">
        <f>E45*F45</f>
        <v>0</v>
      </c>
      <c r="O45" s="54">
        <v>2</v>
      </c>
      <c r="AA45" s="32">
        <v>12</v>
      </c>
      <c r="AB45" s="32">
        <v>0</v>
      </c>
      <c r="AC45" s="32">
        <v>35</v>
      </c>
      <c r="AZ45" s="32">
        <v>1</v>
      </c>
      <c r="BA45" s="32">
        <f>IF(AZ45=1,G45,0)</f>
        <v>0</v>
      </c>
      <c r="BB45" s="32">
        <f>IF(AZ45=2,G45,0)</f>
        <v>0</v>
      </c>
      <c r="BC45" s="32">
        <f>IF(AZ45=3,G45,0)</f>
        <v>0</v>
      </c>
      <c r="BD45" s="32">
        <f>IF(AZ45=4,G45,0)</f>
        <v>0</v>
      </c>
      <c r="BE45" s="32">
        <f>IF(AZ45=5,G45,0)</f>
        <v>0</v>
      </c>
      <c r="CZ45" s="32">
        <v>0</v>
      </c>
    </row>
    <row r="46" spans="1:15" ht="12.75">
      <c r="A46" s="61"/>
      <c r="B46" s="62"/>
      <c r="C46" s="104" t="s">
        <v>88</v>
      </c>
      <c r="D46" s="105"/>
      <c r="E46" s="64">
        <v>43.2</v>
      </c>
      <c r="F46" s="65"/>
      <c r="G46" s="66"/>
      <c r="M46" s="63" t="s">
        <v>88</v>
      </c>
      <c r="O46" s="54"/>
    </row>
    <row r="47" spans="1:15" ht="12.75">
      <c r="A47" s="61"/>
      <c r="B47" s="62"/>
      <c r="C47" s="104" t="s">
        <v>89</v>
      </c>
      <c r="D47" s="105"/>
      <c r="E47" s="64">
        <v>20</v>
      </c>
      <c r="F47" s="65"/>
      <c r="G47" s="66"/>
      <c r="M47" s="63" t="s">
        <v>89</v>
      </c>
      <c r="O47" s="54"/>
    </row>
    <row r="48" spans="1:57" ht="12.75">
      <c r="A48" s="67"/>
      <c r="B48" s="68" t="s">
        <v>25</v>
      </c>
      <c r="C48" s="69" t="str">
        <f>CONCATENATE(B42," ",C42)</f>
        <v>95 Dokončovací konstrukce na pozemních stavbách</v>
      </c>
      <c r="D48" s="67"/>
      <c r="E48" s="70"/>
      <c r="F48" s="70"/>
      <c r="G48" s="71">
        <f>SUM(G42:G47)</f>
        <v>0</v>
      </c>
      <c r="O48" s="54">
        <v>4</v>
      </c>
      <c r="BA48" s="72">
        <f>SUM(BA42:BA47)</f>
        <v>0</v>
      </c>
      <c r="BB48" s="72">
        <f>SUM(BB42:BB47)</f>
        <v>0</v>
      </c>
      <c r="BC48" s="72">
        <f>SUM(BC42:BC47)</f>
        <v>0</v>
      </c>
      <c r="BD48" s="72">
        <f>SUM(BD42:BD47)</f>
        <v>0</v>
      </c>
      <c r="BE48" s="72">
        <f>SUM(BE42:BE47)</f>
        <v>0</v>
      </c>
    </row>
    <row r="49" spans="1:15" ht="12.75">
      <c r="A49" s="47" t="s">
        <v>23</v>
      </c>
      <c r="B49" s="48" t="s">
        <v>90</v>
      </c>
      <c r="C49" s="49" t="s">
        <v>91</v>
      </c>
      <c r="D49" s="50"/>
      <c r="E49" s="51"/>
      <c r="F49" s="51"/>
      <c r="G49" s="52"/>
      <c r="H49" s="53"/>
      <c r="I49" s="53"/>
      <c r="O49" s="54">
        <v>1</v>
      </c>
    </row>
    <row r="50" spans="1:104" ht="22.5">
      <c r="A50" s="55">
        <v>17</v>
      </c>
      <c r="B50" s="56" t="s">
        <v>92</v>
      </c>
      <c r="C50" s="57" t="s">
        <v>93</v>
      </c>
      <c r="D50" s="58" t="s">
        <v>30</v>
      </c>
      <c r="E50" s="59">
        <v>2.89</v>
      </c>
      <c r="F50" s="59"/>
      <c r="G50" s="60">
        <f>E50*F50</f>
        <v>0</v>
      </c>
      <c r="O50" s="54">
        <v>2</v>
      </c>
      <c r="AA50" s="32">
        <v>1</v>
      </c>
      <c r="AB50" s="32">
        <v>1</v>
      </c>
      <c r="AC50" s="32">
        <v>1</v>
      </c>
      <c r="AZ50" s="32">
        <v>1</v>
      </c>
      <c r="BA50" s="32">
        <f>IF(AZ50=1,G50,0)</f>
        <v>0</v>
      </c>
      <c r="BB50" s="32">
        <f>IF(AZ50=2,G50,0)</f>
        <v>0</v>
      </c>
      <c r="BC50" s="32">
        <f>IF(AZ50=3,G50,0)</f>
        <v>0</v>
      </c>
      <c r="BD50" s="32">
        <f>IF(AZ50=4,G50,0)</f>
        <v>0</v>
      </c>
      <c r="BE50" s="32">
        <f>IF(AZ50=5,G50,0)</f>
        <v>0</v>
      </c>
      <c r="CZ50" s="32">
        <v>0</v>
      </c>
    </row>
    <row r="51" spans="1:15" ht="12.75">
      <c r="A51" s="61"/>
      <c r="B51" s="62"/>
      <c r="C51" s="104" t="s">
        <v>94</v>
      </c>
      <c r="D51" s="105"/>
      <c r="E51" s="64">
        <v>2.89</v>
      </c>
      <c r="F51" s="65"/>
      <c r="G51" s="66"/>
      <c r="M51" s="63" t="s">
        <v>94</v>
      </c>
      <c r="O51" s="54"/>
    </row>
    <row r="52" spans="1:104" ht="12.75">
      <c r="A52" s="55">
        <v>18</v>
      </c>
      <c r="B52" s="56" t="s">
        <v>95</v>
      </c>
      <c r="C52" s="57" t="s">
        <v>96</v>
      </c>
      <c r="D52" s="58" t="s">
        <v>43</v>
      </c>
      <c r="E52" s="59">
        <v>1</v>
      </c>
      <c r="F52" s="59"/>
      <c r="G52" s="60">
        <f>E52*F52</f>
        <v>0</v>
      </c>
      <c r="O52" s="54">
        <v>2</v>
      </c>
      <c r="AA52" s="32">
        <v>1</v>
      </c>
      <c r="AB52" s="32">
        <v>1</v>
      </c>
      <c r="AC52" s="32">
        <v>1</v>
      </c>
      <c r="AZ52" s="32">
        <v>1</v>
      </c>
      <c r="BA52" s="32">
        <f>IF(AZ52=1,G52,0)</f>
        <v>0</v>
      </c>
      <c r="BB52" s="32">
        <f>IF(AZ52=2,G52,0)</f>
        <v>0</v>
      </c>
      <c r="BC52" s="32">
        <f>IF(AZ52=3,G52,0)</f>
        <v>0</v>
      </c>
      <c r="BD52" s="32">
        <f>IF(AZ52=4,G52,0)</f>
        <v>0</v>
      </c>
      <c r="BE52" s="32">
        <f>IF(AZ52=5,G52,0)</f>
        <v>0</v>
      </c>
      <c r="CZ52" s="32">
        <v>0</v>
      </c>
    </row>
    <row r="53" spans="1:15" ht="12.75">
      <c r="A53" s="61"/>
      <c r="B53" s="62"/>
      <c r="C53" s="104" t="s">
        <v>97</v>
      </c>
      <c r="D53" s="105"/>
      <c r="E53" s="64">
        <v>1</v>
      </c>
      <c r="F53" s="65"/>
      <c r="G53" s="66"/>
      <c r="M53" s="63" t="s">
        <v>97</v>
      </c>
      <c r="O53" s="54"/>
    </row>
    <row r="54" spans="1:104" ht="12.75">
      <c r="A54" s="55">
        <v>19</v>
      </c>
      <c r="B54" s="56" t="s">
        <v>98</v>
      </c>
      <c r="C54" s="57" t="s">
        <v>201</v>
      </c>
      <c r="D54" s="58" t="s">
        <v>30</v>
      </c>
      <c r="E54" s="59">
        <v>1.8</v>
      </c>
      <c r="F54" s="59"/>
      <c r="G54" s="60">
        <f>E54*F54</f>
        <v>0</v>
      </c>
      <c r="O54" s="54">
        <v>2</v>
      </c>
      <c r="AA54" s="32">
        <v>1</v>
      </c>
      <c r="AB54" s="32">
        <v>1</v>
      </c>
      <c r="AC54" s="32">
        <v>1</v>
      </c>
      <c r="AZ54" s="32">
        <v>1</v>
      </c>
      <c r="BA54" s="32">
        <f>IF(AZ54=1,G54,0)</f>
        <v>0</v>
      </c>
      <c r="BB54" s="32">
        <f>IF(AZ54=2,G54,0)</f>
        <v>0</v>
      </c>
      <c r="BC54" s="32">
        <f>IF(AZ54=3,G54,0)</f>
        <v>0</v>
      </c>
      <c r="BD54" s="32">
        <f>IF(AZ54=4,G54,0)</f>
        <v>0</v>
      </c>
      <c r="BE54" s="32">
        <f>IF(AZ54=5,G54,0)</f>
        <v>0</v>
      </c>
      <c r="CZ54" s="32">
        <v>0.00117</v>
      </c>
    </row>
    <row r="55" spans="1:15" ht="12.75">
      <c r="A55" s="61"/>
      <c r="B55" s="62"/>
      <c r="C55" s="104" t="s">
        <v>99</v>
      </c>
      <c r="D55" s="105"/>
      <c r="E55" s="64">
        <v>1.8</v>
      </c>
      <c r="F55" s="65"/>
      <c r="G55" s="66"/>
      <c r="M55" s="63" t="s">
        <v>99</v>
      </c>
      <c r="O55" s="54"/>
    </row>
    <row r="56" spans="1:104" ht="12.75">
      <c r="A56" s="55">
        <v>20</v>
      </c>
      <c r="B56" s="56" t="s">
        <v>100</v>
      </c>
      <c r="C56" s="57" t="s">
        <v>101</v>
      </c>
      <c r="D56" s="58" t="s">
        <v>43</v>
      </c>
      <c r="E56" s="59">
        <v>3</v>
      </c>
      <c r="F56" s="59"/>
      <c r="G56" s="60">
        <f>E56*F56</f>
        <v>0</v>
      </c>
      <c r="O56" s="54">
        <v>2</v>
      </c>
      <c r="AA56" s="32">
        <v>1</v>
      </c>
      <c r="AB56" s="32">
        <v>1</v>
      </c>
      <c r="AC56" s="32">
        <v>1</v>
      </c>
      <c r="AZ56" s="32">
        <v>1</v>
      </c>
      <c r="BA56" s="32">
        <f>IF(AZ56=1,G56,0)</f>
        <v>0</v>
      </c>
      <c r="BB56" s="32">
        <f>IF(AZ56=2,G56,0)</f>
        <v>0</v>
      </c>
      <c r="BC56" s="32">
        <f>IF(AZ56=3,G56,0)</f>
        <v>0</v>
      </c>
      <c r="BD56" s="32">
        <f>IF(AZ56=4,G56,0)</f>
        <v>0</v>
      </c>
      <c r="BE56" s="32">
        <f>IF(AZ56=5,G56,0)</f>
        <v>0</v>
      </c>
      <c r="CZ56" s="32">
        <v>0</v>
      </c>
    </row>
    <row r="57" spans="1:15" ht="12.75">
      <c r="A57" s="61"/>
      <c r="B57" s="62"/>
      <c r="C57" s="104" t="s">
        <v>44</v>
      </c>
      <c r="D57" s="105"/>
      <c r="E57" s="64">
        <v>3</v>
      </c>
      <c r="F57" s="65"/>
      <c r="G57" s="66"/>
      <c r="M57" s="63" t="s">
        <v>44</v>
      </c>
      <c r="O57" s="54"/>
    </row>
    <row r="58" spans="1:104" ht="22.5">
      <c r="A58" s="55">
        <v>21</v>
      </c>
      <c r="B58" s="56" t="s">
        <v>102</v>
      </c>
      <c r="C58" s="57" t="s">
        <v>103</v>
      </c>
      <c r="D58" s="58" t="s">
        <v>50</v>
      </c>
      <c r="E58" s="59">
        <v>13.5</v>
      </c>
      <c r="F58" s="59"/>
      <c r="G58" s="60">
        <f>E58*F58</f>
        <v>0</v>
      </c>
      <c r="O58" s="54">
        <v>2</v>
      </c>
      <c r="AA58" s="32">
        <v>1</v>
      </c>
      <c r="AB58" s="32">
        <v>1</v>
      </c>
      <c r="AC58" s="32">
        <v>1</v>
      </c>
      <c r="AZ58" s="32">
        <v>1</v>
      </c>
      <c r="BA58" s="32">
        <f>IF(AZ58=1,G58,0)</f>
        <v>0</v>
      </c>
      <c r="BB58" s="32">
        <f>IF(AZ58=2,G58,0)</f>
        <v>0</v>
      </c>
      <c r="BC58" s="32">
        <f>IF(AZ58=3,G58,0)</f>
        <v>0</v>
      </c>
      <c r="BD58" s="32">
        <f>IF(AZ58=4,G58,0)</f>
        <v>0</v>
      </c>
      <c r="BE58" s="32">
        <f>IF(AZ58=5,G58,0)</f>
        <v>0</v>
      </c>
      <c r="CZ58" s="32">
        <v>0</v>
      </c>
    </row>
    <row r="59" spans="1:15" ht="12.75">
      <c r="A59" s="61"/>
      <c r="B59" s="62"/>
      <c r="C59" s="104" t="s">
        <v>104</v>
      </c>
      <c r="D59" s="105"/>
      <c r="E59" s="64">
        <v>13.5</v>
      </c>
      <c r="F59" s="65"/>
      <c r="G59" s="66"/>
      <c r="M59" s="63" t="s">
        <v>104</v>
      </c>
      <c r="O59" s="54"/>
    </row>
    <row r="60" spans="1:104" ht="22.5">
      <c r="A60" s="55">
        <v>22</v>
      </c>
      <c r="B60" s="56" t="s">
        <v>105</v>
      </c>
      <c r="C60" s="57" t="s">
        <v>106</v>
      </c>
      <c r="D60" s="58" t="s">
        <v>50</v>
      </c>
      <c r="E60" s="59">
        <v>2</v>
      </c>
      <c r="F60" s="59"/>
      <c r="G60" s="60">
        <f>E60*F60</f>
        <v>0</v>
      </c>
      <c r="O60" s="54">
        <v>2</v>
      </c>
      <c r="AA60" s="32">
        <v>1</v>
      </c>
      <c r="AB60" s="32">
        <v>1</v>
      </c>
      <c r="AC60" s="32">
        <v>1</v>
      </c>
      <c r="AZ60" s="32">
        <v>1</v>
      </c>
      <c r="BA60" s="32">
        <f>IF(AZ60=1,G60,0)</f>
        <v>0</v>
      </c>
      <c r="BB60" s="32">
        <f>IF(AZ60=2,G60,0)</f>
        <v>0</v>
      </c>
      <c r="BC60" s="32">
        <f>IF(AZ60=3,G60,0)</f>
        <v>0</v>
      </c>
      <c r="BD60" s="32">
        <f>IF(AZ60=4,G60,0)</f>
        <v>0</v>
      </c>
      <c r="BE60" s="32">
        <f>IF(AZ60=5,G60,0)</f>
        <v>0</v>
      </c>
      <c r="CZ60" s="32">
        <v>0</v>
      </c>
    </row>
    <row r="61" spans="1:15" ht="12.75">
      <c r="A61" s="61"/>
      <c r="B61" s="62"/>
      <c r="C61" s="104" t="s">
        <v>107</v>
      </c>
      <c r="D61" s="105"/>
      <c r="E61" s="64">
        <v>2</v>
      </c>
      <c r="F61" s="65"/>
      <c r="G61" s="66"/>
      <c r="M61" s="63" t="s">
        <v>107</v>
      </c>
      <c r="O61" s="54"/>
    </row>
    <row r="62" spans="1:104" ht="12.75">
      <c r="A62" s="55">
        <v>23</v>
      </c>
      <c r="B62" s="56" t="s">
        <v>108</v>
      </c>
      <c r="C62" s="57" t="s">
        <v>109</v>
      </c>
      <c r="D62" s="58" t="s">
        <v>30</v>
      </c>
      <c r="E62" s="59">
        <v>2.89</v>
      </c>
      <c r="F62" s="59"/>
      <c r="G62" s="60">
        <f>E62*F62</f>
        <v>0</v>
      </c>
      <c r="O62" s="54">
        <v>2</v>
      </c>
      <c r="AA62" s="32">
        <v>1</v>
      </c>
      <c r="AB62" s="32">
        <v>1</v>
      </c>
      <c r="AC62" s="32">
        <v>1</v>
      </c>
      <c r="AZ62" s="32">
        <v>1</v>
      </c>
      <c r="BA62" s="32">
        <f>IF(AZ62=1,G62,0)</f>
        <v>0</v>
      </c>
      <c r="BB62" s="32">
        <f>IF(AZ62=2,G62,0)</f>
        <v>0</v>
      </c>
      <c r="BC62" s="32">
        <f>IF(AZ62=3,G62,0)</f>
        <v>0</v>
      </c>
      <c r="BD62" s="32">
        <f>IF(AZ62=4,G62,0)</f>
        <v>0</v>
      </c>
      <c r="BE62" s="32">
        <f>IF(AZ62=5,G62,0)</f>
        <v>0</v>
      </c>
      <c r="CZ62" s="32">
        <v>0</v>
      </c>
    </row>
    <row r="63" spans="1:15" ht="12.75">
      <c r="A63" s="61"/>
      <c r="B63" s="62"/>
      <c r="C63" s="104" t="s">
        <v>110</v>
      </c>
      <c r="D63" s="105"/>
      <c r="E63" s="64">
        <v>2.89</v>
      </c>
      <c r="F63" s="65"/>
      <c r="G63" s="66"/>
      <c r="M63" s="63" t="s">
        <v>110</v>
      </c>
      <c r="O63" s="54"/>
    </row>
    <row r="64" spans="1:104" ht="12.75">
      <c r="A64" s="55">
        <v>24</v>
      </c>
      <c r="B64" s="56" t="s">
        <v>111</v>
      </c>
      <c r="C64" s="57" t="s">
        <v>112</v>
      </c>
      <c r="D64" s="58" t="s">
        <v>30</v>
      </c>
      <c r="E64" s="59">
        <v>16.96</v>
      </c>
      <c r="F64" s="59"/>
      <c r="G64" s="60">
        <f>E64*F64</f>
        <v>0</v>
      </c>
      <c r="O64" s="54">
        <v>2</v>
      </c>
      <c r="AA64" s="32">
        <v>1</v>
      </c>
      <c r="AB64" s="32">
        <v>1</v>
      </c>
      <c r="AC64" s="32">
        <v>1</v>
      </c>
      <c r="AZ64" s="32">
        <v>1</v>
      </c>
      <c r="BA64" s="32">
        <f>IF(AZ64=1,G64,0)</f>
        <v>0</v>
      </c>
      <c r="BB64" s="32">
        <f>IF(AZ64=2,G64,0)</f>
        <v>0</v>
      </c>
      <c r="BC64" s="32">
        <f>IF(AZ64=3,G64,0)</f>
        <v>0</v>
      </c>
      <c r="BD64" s="32">
        <f>IF(AZ64=4,G64,0)</f>
        <v>0</v>
      </c>
      <c r="BE64" s="32">
        <f>IF(AZ64=5,G64,0)</f>
        <v>0</v>
      </c>
      <c r="CZ64" s="32">
        <v>0</v>
      </c>
    </row>
    <row r="65" spans="1:15" ht="12.75">
      <c r="A65" s="61"/>
      <c r="B65" s="62"/>
      <c r="C65" s="104" t="s">
        <v>113</v>
      </c>
      <c r="D65" s="105"/>
      <c r="E65" s="64">
        <v>16.96</v>
      </c>
      <c r="F65" s="65"/>
      <c r="G65" s="66"/>
      <c r="M65" s="63" t="s">
        <v>113</v>
      </c>
      <c r="O65" s="54"/>
    </row>
    <row r="66" spans="1:104" ht="22.5">
      <c r="A66" s="55">
        <v>25</v>
      </c>
      <c r="B66" s="56" t="s">
        <v>114</v>
      </c>
      <c r="C66" s="57" t="s">
        <v>203</v>
      </c>
      <c r="D66" s="58" t="s">
        <v>115</v>
      </c>
      <c r="E66" s="59">
        <v>30</v>
      </c>
      <c r="F66" s="59"/>
      <c r="G66" s="60">
        <f>E66*F66</f>
        <v>0</v>
      </c>
      <c r="O66" s="54">
        <v>2</v>
      </c>
      <c r="AA66" s="32">
        <v>12</v>
      </c>
      <c r="AB66" s="32">
        <v>0</v>
      </c>
      <c r="AC66" s="32">
        <v>1</v>
      </c>
      <c r="AZ66" s="32">
        <v>1</v>
      </c>
      <c r="BA66" s="32">
        <f>IF(AZ66=1,G66,0)</f>
        <v>0</v>
      </c>
      <c r="BB66" s="32">
        <f>IF(AZ66=2,G66,0)</f>
        <v>0</v>
      </c>
      <c r="BC66" s="32">
        <f>IF(AZ66=3,G66,0)</f>
        <v>0</v>
      </c>
      <c r="BD66" s="32">
        <f>IF(AZ66=4,G66,0)</f>
        <v>0</v>
      </c>
      <c r="BE66" s="32">
        <f>IF(AZ66=5,G66,0)</f>
        <v>0</v>
      </c>
      <c r="CZ66" s="32">
        <v>0</v>
      </c>
    </row>
    <row r="67" spans="1:104" ht="12.75">
      <c r="A67" s="55">
        <v>26</v>
      </c>
      <c r="B67" s="56" t="s">
        <v>116</v>
      </c>
      <c r="C67" s="57" t="s">
        <v>117</v>
      </c>
      <c r="D67" s="58" t="s">
        <v>115</v>
      </c>
      <c r="E67" s="59">
        <v>4</v>
      </c>
      <c r="F67" s="59"/>
      <c r="G67" s="60">
        <f>E67*F67</f>
        <v>0</v>
      </c>
      <c r="O67" s="54">
        <v>2</v>
      </c>
      <c r="AA67" s="32">
        <v>12</v>
      </c>
      <c r="AB67" s="32">
        <v>0</v>
      </c>
      <c r="AC67" s="32">
        <v>2</v>
      </c>
      <c r="AZ67" s="32">
        <v>1</v>
      </c>
      <c r="BA67" s="32">
        <f>IF(AZ67=1,G67,0)</f>
        <v>0</v>
      </c>
      <c r="BB67" s="32">
        <f>IF(AZ67=2,G67,0)</f>
        <v>0</v>
      </c>
      <c r="BC67" s="32">
        <f>IF(AZ67=3,G67,0)</f>
        <v>0</v>
      </c>
      <c r="BD67" s="32">
        <f>IF(AZ67=4,G67,0)</f>
        <v>0</v>
      </c>
      <c r="BE67" s="32">
        <f>IF(AZ67=5,G67,0)</f>
        <v>0</v>
      </c>
      <c r="CZ67" s="32">
        <v>0</v>
      </c>
    </row>
    <row r="68" spans="1:104" ht="12.75">
      <c r="A68" s="55">
        <v>27</v>
      </c>
      <c r="B68" s="56" t="s">
        <v>118</v>
      </c>
      <c r="C68" s="57" t="s">
        <v>119</v>
      </c>
      <c r="D68" s="58" t="s">
        <v>50</v>
      </c>
      <c r="E68" s="59">
        <v>1</v>
      </c>
      <c r="F68" s="59"/>
      <c r="G68" s="60">
        <f>E68*F68</f>
        <v>0</v>
      </c>
      <c r="O68" s="54">
        <v>2</v>
      </c>
      <c r="AA68" s="32">
        <v>12</v>
      </c>
      <c r="AB68" s="32">
        <v>0</v>
      </c>
      <c r="AC68" s="32">
        <v>10</v>
      </c>
      <c r="AZ68" s="32">
        <v>1</v>
      </c>
      <c r="BA68" s="32">
        <f>IF(AZ68=1,G68,0)</f>
        <v>0</v>
      </c>
      <c r="BB68" s="32">
        <f>IF(AZ68=2,G68,0)</f>
        <v>0</v>
      </c>
      <c r="BC68" s="32">
        <f>IF(AZ68=3,G68,0)</f>
        <v>0</v>
      </c>
      <c r="BD68" s="32">
        <f>IF(AZ68=4,G68,0)</f>
        <v>0</v>
      </c>
      <c r="BE68" s="32">
        <f>IF(AZ68=5,G68,0)</f>
        <v>0</v>
      </c>
      <c r="CZ68" s="32">
        <v>0.00375</v>
      </c>
    </row>
    <row r="69" spans="1:15" ht="12.75">
      <c r="A69" s="61"/>
      <c r="B69" s="62"/>
      <c r="C69" s="104" t="s">
        <v>120</v>
      </c>
      <c r="D69" s="105"/>
      <c r="E69" s="64">
        <v>1</v>
      </c>
      <c r="F69" s="65"/>
      <c r="G69" s="66"/>
      <c r="M69" s="63" t="s">
        <v>120</v>
      </c>
      <c r="O69" s="54"/>
    </row>
    <row r="70" spans="1:57" ht="12.75">
      <c r="A70" s="67"/>
      <c r="B70" s="68" t="s">
        <v>25</v>
      </c>
      <c r="C70" s="69" t="str">
        <f>CONCATENATE(B49," ",C49)</f>
        <v>96 Bourání konstrukcí</v>
      </c>
      <c r="D70" s="67"/>
      <c r="E70" s="70"/>
      <c r="F70" s="70"/>
      <c r="G70" s="71">
        <f>SUM(G49:G69)</f>
        <v>0</v>
      </c>
      <c r="O70" s="54">
        <v>4</v>
      </c>
      <c r="BA70" s="72">
        <f>SUM(BA49:BA69)</f>
        <v>0</v>
      </c>
      <c r="BB70" s="72">
        <f>SUM(BB49:BB69)</f>
        <v>0</v>
      </c>
      <c r="BC70" s="72">
        <f>SUM(BC49:BC69)</f>
        <v>0</v>
      </c>
      <c r="BD70" s="72">
        <f>SUM(BD49:BD69)</f>
        <v>0</v>
      </c>
      <c r="BE70" s="72">
        <f>SUM(BE49:BE69)</f>
        <v>0</v>
      </c>
    </row>
    <row r="71" spans="1:15" ht="12.75">
      <c r="A71" s="47" t="s">
        <v>23</v>
      </c>
      <c r="B71" s="48" t="s">
        <v>121</v>
      </c>
      <c r="C71" s="49" t="s">
        <v>122</v>
      </c>
      <c r="D71" s="50"/>
      <c r="E71" s="51"/>
      <c r="F71" s="51"/>
      <c r="G71" s="52"/>
      <c r="H71" s="53"/>
      <c r="I71" s="53"/>
      <c r="O71" s="54">
        <v>1</v>
      </c>
    </row>
    <row r="72" spans="1:104" ht="12.75">
      <c r="A72" s="55">
        <v>28</v>
      </c>
      <c r="B72" s="56" t="s">
        <v>123</v>
      </c>
      <c r="C72" s="57" t="s">
        <v>124</v>
      </c>
      <c r="D72" s="58" t="s">
        <v>125</v>
      </c>
      <c r="E72" s="59">
        <v>2.050496</v>
      </c>
      <c r="F72" s="59"/>
      <c r="G72" s="60">
        <f>E72*F72</f>
        <v>0</v>
      </c>
      <c r="O72" s="54">
        <v>2</v>
      </c>
      <c r="AA72" s="32">
        <v>7</v>
      </c>
      <c r="AB72" s="32">
        <v>1</v>
      </c>
      <c r="AC72" s="32">
        <v>2</v>
      </c>
      <c r="AZ72" s="32">
        <v>1</v>
      </c>
      <c r="BA72" s="32">
        <f>IF(AZ72=1,G72,0)</f>
        <v>0</v>
      </c>
      <c r="BB72" s="32">
        <f>IF(AZ72=2,G72,0)</f>
        <v>0</v>
      </c>
      <c r="BC72" s="32">
        <f>IF(AZ72=3,G72,0)</f>
        <v>0</v>
      </c>
      <c r="BD72" s="32">
        <f>IF(AZ72=4,G72,0)</f>
        <v>0</v>
      </c>
      <c r="BE72" s="32">
        <f>IF(AZ72=5,G72,0)</f>
        <v>0</v>
      </c>
      <c r="CZ72" s="32">
        <v>0</v>
      </c>
    </row>
    <row r="73" spans="1:57" ht="12.75">
      <c r="A73" s="67"/>
      <c r="B73" s="68" t="s">
        <v>25</v>
      </c>
      <c r="C73" s="69" t="str">
        <f>CONCATENATE(B71," ",C71)</f>
        <v>99 Staveništní přesun hmot</v>
      </c>
      <c r="D73" s="67"/>
      <c r="E73" s="70"/>
      <c r="F73" s="70"/>
      <c r="G73" s="71">
        <f>SUM(G71:G72)</f>
        <v>0</v>
      </c>
      <c r="O73" s="54">
        <v>4</v>
      </c>
      <c r="BA73" s="72">
        <f>SUM(BA71:BA72)</f>
        <v>0</v>
      </c>
      <c r="BB73" s="72">
        <f>SUM(BB71:BB72)</f>
        <v>0</v>
      </c>
      <c r="BC73" s="72">
        <f>SUM(BC71:BC72)</f>
        <v>0</v>
      </c>
      <c r="BD73" s="72">
        <f>SUM(BD71:BD72)</f>
        <v>0</v>
      </c>
      <c r="BE73" s="72">
        <f>SUM(BE71:BE72)</f>
        <v>0</v>
      </c>
    </row>
    <row r="74" spans="1:15" ht="12.75">
      <c r="A74" s="47" t="s">
        <v>23</v>
      </c>
      <c r="B74" s="48" t="s">
        <v>126</v>
      </c>
      <c r="C74" s="49" t="s">
        <v>127</v>
      </c>
      <c r="D74" s="50"/>
      <c r="E74" s="51"/>
      <c r="F74" s="51"/>
      <c r="G74" s="52"/>
      <c r="H74" s="53"/>
      <c r="I74" s="53"/>
      <c r="O74" s="54">
        <v>1</v>
      </c>
    </row>
    <row r="75" spans="1:104" ht="12.75">
      <c r="A75" s="55">
        <v>29</v>
      </c>
      <c r="B75" s="56" t="s">
        <v>128</v>
      </c>
      <c r="C75" s="57" t="s">
        <v>129</v>
      </c>
      <c r="D75" s="58" t="s">
        <v>30</v>
      </c>
      <c r="E75" s="59">
        <v>13.92</v>
      </c>
      <c r="F75" s="59"/>
      <c r="G75" s="60">
        <f>E75*F75</f>
        <v>0</v>
      </c>
      <c r="O75" s="54">
        <v>2</v>
      </c>
      <c r="AA75" s="32">
        <v>1</v>
      </c>
      <c r="AB75" s="32">
        <v>7</v>
      </c>
      <c r="AC75" s="32">
        <v>7</v>
      </c>
      <c r="AZ75" s="32">
        <v>2</v>
      </c>
      <c r="BA75" s="32">
        <f>IF(AZ75=1,G75,0)</f>
        <v>0</v>
      </c>
      <c r="BB75" s="32">
        <f>IF(AZ75=2,G75,0)</f>
        <v>0</v>
      </c>
      <c r="BC75" s="32">
        <f>IF(AZ75=3,G75,0)</f>
        <v>0</v>
      </c>
      <c r="BD75" s="32">
        <f>IF(AZ75=4,G75,0)</f>
        <v>0</v>
      </c>
      <c r="BE75" s="32">
        <f>IF(AZ75=5,G75,0)</f>
        <v>0</v>
      </c>
      <c r="CZ75" s="32">
        <v>0</v>
      </c>
    </row>
    <row r="76" spans="1:15" ht="12.75">
      <c r="A76" s="61"/>
      <c r="B76" s="62"/>
      <c r="C76" s="104" t="s">
        <v>38</v>
      </c>
      <c r="D76" s="105"/>
      <c r="E76" s="64">
        <v>13.92</v>
      </c>
      <c r="F76" s="65"/>
      <c r="G76" s="66"/>
      <c r="M76" s="63" t="s">
        <v>38</v>
      </c>
      <c r="O76" s="54"/>
    </row>
    <row r="77" spans="1:104" ht="12.75">
      <c r="A77" s="55">
        <v>30</v>
      </c>
      <c r="B77" s="56" t="s">
        <v>130</v>
      </c>
      <c r="C77" s="57" t="s">
        <v>131</v>
      </c>
      <c r="D77" s="58" t="s">
        <v>30</v>
      </c>
      <c r="E77" s="59">
        <v>13.92</v>
      </c>
      <c r="F77" s="59"/>
      <c r="G77" s="60">
        <f>E77*F77</f>
        <v>0</v>
      </c>
      <c r="O77" s="54">
        <v>2</v>
      </c>
      <c r="AA77" s="32">
        <v>1</v>
      </c>
      <c r="AB77" s="32">
        <v>7</v>
      </c>
      <c r="AC77" s="32">
        <v>7</v>
      </c>
      <c r="AZ77" s="32">
        <v>2</v>
      </c>
      <c r="BA77" s="32">
        <f>IF(AZ77=1,G77,0)</f>
        <v>0</v>
      </c>
      <c r="BB77" s="32">
        <f>IF(AZ77=2,G77,0)</f>
        <v>0</v>
      </c>
      <c r="BC77" s="32">
        <f>IF(AZ77=3,G77,0)</f>
        <v>0</v>
      </c>
      <c r="BD77" s="32">
        <f>IF(AZ77=4,G77,0)</f>
        <v>0</v>
      </c>
      <c r="BE77" s="32">
        <f>IF(AZ77=5,G77,0)</f>
        <v>0</v>
      </c>
      <c r="CZ77" s="32">
        <v>0</v>
      </c>
    </row>
    <row r="78" spans="1:15" ht="12.75">
      <c r="A78" s="61"/>
      <c r="B78" s="62"/>
      <c r="C78" s="104" t="s">
        <v>132</v>
      </c>
      <c r="D78" s="105"/>
      <c r="E78" s="64">
        <v>13.92</v>
      </c>
      <c r="F78" s="65"/>
      <c r="G78" s="66"/>
      <c r="M78" s="63" t="s">
        <v>132</v>
      </c>
      <c r="O78" s="54"/>
    </row>
    <row r="79" spans="1:104" ht="12.75">
      <c r="A79" s="55">
        <v>31</v>
      </c>
      <c r="B79" s="56" t="s">
        <v>133</v>
      </c>
      <c r="C79" s="57" t="s">
        <v>134</v>
      </c>
      <c r="D79" s="58" t="s">
        <v>24</v>
      </c>
      <c r="E79" s="59">
        <v>1</v>
      </c>
      <c r="F79" s="59"/>
      <c r="G79" s="60">
        <f>E79*F79</f>
        <v>0</v>
      </c>
      <c r="O79" s="54">
        <v>2</v>
      </c>
      <c r="AA79" s="32">
        <v>12</v>
      </c>
      <c r="AB79" s="32">
        <v>0</v>
      </c>
      <c r="AC79" s="32">
        <v>42</v>
      </c>
      <c r="AZ79" s="32">
        <v>2</v>
      </c>
      <c r="BA79" s="32">
        <f>IF(AZ79=1,G79,0)</f>
        <v>0</v>
      </c>
      <c r="BB79" s="32">
        <f>IF(AZ79=2,G79,0)</f>
        <v>0</v>
      </c>
      <c r="BC79" s="32">
        <f>IF(AZ79=3,G79,0)</f>
        <v>0</v>
      </c>
      <c r="BD79" s="32">
        <f>IF(AZ79=4,G79,0)</f>
        <v>0</v>
      </c>
      <c r="BE79" s="32">
        <f>IF(AZ79=5,G79,0)</f>
        <v>0</v>
      </c>
      <c r="CZ79" s="32">
        <v>0</v>
      </c>
    </row>
    <row r="80" spans="1:104" ht="12.75">
      <c r="A80" s="55">
        <v>32</v>
      </c>
      <c r="B80" s="56" t="s">
        <v>135</v>
      </c>
      <c r="C80" s="57" t="s">
        <v>136</v>
      </c>
      <c r="D80" s="58" t="s">
        <v>14</v>
      </c>
      <c r="E80" s="59">
        <v>34.27648</v>
      </c>
      <c r="F80" s="59"/>
      <c r="G80" s="60">
        <f>E80*F80</f>
        <v>0</v>
      </c>
      <c r="O80" s="54">
        <v>2</v>
      </c>
      <c r="AA80" s="32">
        <v>7</v>
      </c>
      <c r="AB80" s="32">
        <v>1002</v>
      </c>
      <c r="AC80" s="32">
        <v>5</v>
      </c>
      <c r="AZ80" s="32">
        <v>2</v>
      </c>
      <c r="BA80" s="32">
        <f>IF(AZ80=1,G80,0)</f>
        <v>0</v>
      </c>
      <c r="BB80" s="32">
        <f>IF(AZ80=2,G80,0)</f>
        <v>0</v>
      </c>
      <c r="BC80" s="32">
        <f>IF(AZ80=3,G80,0)</f>
        <v>0</v>
      </c>
      <c r="BD80" s="32">
        <f>IF(AZ80=4,G80,0)</f>
        <v>0</v>
      </c>
      <c r="BE80" s="32">
        <f>IF(AZ80=5,G80,0)</f>
        <v>0</v>
      </c>
      <c r="CZ80" s="32">
        <v>0</v>
      </c>
    </row>
    <row r="81" spans="1:57" ht="12.75">
      <c r="A81" s="67"/>
      <c r="B81" s="68" t="s">
        <v>25</v>
      </c>
      <c r="C81" s="69" t="str">
        <f>CONCATENATE(B74," ",C74)</f>
        <v>766 Konstrukce truhlářské</v>
      </c>
      <c r="D81" s="67"/>
      <c r="E81" s="70"/>
      <c r="F81" s="70"/>
      <c r="G81" s="71">
        <f>SUM(G74:G80)</f>
        <v>0</v>
      </c>
      <c r="O81" s="54">
        <v>4</v>
      </c>
      <c r="BA81" s="72">
        <f>SUM(BA74:BA80)</f>
        <v>0</v>
      </c>
      <c r="BB81" s="72">
        <f>SUM(BB74:BB80)</f>
        <v>0</v>
      </c>
      <c r="BC81" s="72">
        <f>SUM(BC74:BC80)</f>
        <v>0</v>
      </c>
      <c r="BD81" s="72">
        <f>SUM(BD74:BD80)</f>
        <v>0</v>
      </c>
      <c r="BE81" s="72">
        <f>SUM(BE74:BE80)</f>
        <v>0</v>
      </c>
    </row>
    <row r="82" spans="1:15" ht="12.75">
      <c r="A82" s="47" t="s">
        <v>23</v>
      </c>
      <c r="B82" s="48" t="s">
        <v>137</v>
      </c>
      <c r="C82" s="49" t="s">
        <v>138</v>
      </c>
      <c r="D82" s="50"/>
      <c r="E82" s="51"/>
      <c r="F82" s="51"/>
      <c r="G82" s="52"/>
      <c r="H82" s="53"/>
      <c r="I82" s="53"/>
      <c r="O82" s="54">
        <v>1</v>
      </c>
    </row>
    <row r="83" spans="1:104" ht="12.75">
      <c r="A83" s="55">
        <v>33</v>
      </c>
      <c r="B83" s="56" t="s">
        <v>139</v>
      </c>
      <c r="C83" s="57" t="s">
        <v>140</v>
      </c>
      <c r="D83" s="58" t="s">
        <v>24</v>
      </c>
      <c r="E83" s="59">
        <v>2</v>
      </c>
      <c r="F83" s="59"/>
      <c r="G83" s="60">
        <f>E83*F83</f>
        <v>0</v>
      </c>
      <c r="O83" s="54">
        <v>2</v>
      </c>
      <c r="AA83" s="32">
        <v>12</v>
      </c>
      <c r="AB83" s="32">
        <v>0</v>
      </c>
      <c r="AC83" s="32">
        <v>44</v>
      </c>
      <c r="AZ83" s="32">
        <v>2</v>
      </c>
      <c r="BA83" s="32">
        <f>IF(AZ83=1,G83,0)</f>
        <v>0</v>
      </c>
      <c r="BB83" s="32">
        <f>IF(AZ83=2,G83,0)</f>
        <v>0</v>
      </c>
      <c r="BC83" s="32">
        <f>IF(AZ83=3,G83,0)</f>
        <v>0</v>
      </c>
      <c r="BD83" s="32">
        <f>IF(AZ83=4,G83,0)</f>
        <v>0</v>
      </c>
      <c r="BE83" s="32">
        <f>IF(AZ83=5,G83,0)</f>
        <v>0</v>
      </c>
      <c r="CZ83" s="32">
        <v>0</v>
      </c>
    </row>
    <row r="84" spans="1:104" ht="12.75">
      <c r="A84" s="55">
        <v>34</v>
      </c>
      <c r="B84" s="56" t="s">
        <v>141</v>
      </c>
      <c r="C84" s="57" t="s">
        <v>142</v>
      </c>
      <c r="D84" s="58" t="s">
        <v>14</v>
      </c>
      <c r="E84" s="59">
        <v>16</v>
      </c>
      <c r="F84" s="59"/>
      <c r="G84" s="60">
        <f>E84*F84</f>
        <v>0</v>
      </c>
      <c r="O84" s="54">
        <v>2</v>
      </c>
      <c r="AA84" s="32">
        <v>7</v>
      </c>
      <c r="AB84" s="32">
        <v>1002</v>
      </c>
      <c r="AC84" s="32">
        <v>5</v>
      </c>
      <c r="AZ84" s="32">
        <v>2</v>
      </c>
      <c r="BA84" s="32">
        <f>IF(AZ84=1,G84,0)</f>
        <v>0</v>
      </c>
      <c r="BB84" s="32">
        <f>IF(AZ84=2,G84,0)</f>
        <v>0</v>
      </c>
      <c r="BC84" s="32">
        <f>IF(AZ84=3,G84,0)</f>
        <v>0</v>
      </c>
      <c r="BD84" s="32">
        <f>IF(AZ84=4,G84,0)</f>
        <v>0</v>
      </c>
      <c r="BE84" s="32">
        <f>IF(AZ84=5,G84,0)</f>
        <v>0</v>
      </c>
      <c r="CZ84" s="32">
        <v>0</v>
      </c>
    </row>
    <row r="85" spans="1:57" ht="12.75">
      <c r="A85" s="67"/>
      <c r="B85" s="68" t="s">
        <v>25</v>
      </c>
      <c r="C85" s="69" t="str">
        <f>CONCATENATE(B82," ",C82)</f>
        <v>767 Konstrukce zámečnické</v>
      </c>
      <c r="D85" s="67"/>
      <c r="E85" s="70"/>
      <c r="F85" s="70"/>
      <c r="G85" s="71">
        <f>SUM(G82:G84)</f>
        <v>0</v>
      </c>
      <c r="O85" s="54">
        <v>4</v>
      </c>
      <c r="BA85" s="72">
        <f>SUM(BA82:BA84)</f>
        <v>0</v>
      </c>
      <c r="BB85" s="72">
        <f>SUM(BB82:BB84)</f>
        <v>0</v>
      </c>
      <c r="BC85" s="72">
        <f>SUM(BC82:BC84)</f>
        <v>0</v>
      </c>
      <c r="BD85" s="72">
        <f>SUM(BD82:BD84)</f>
        <v>0</v>
      </c>
      <c r="BE85" s="72">
        <f>SUM(BE82:BE84)</f>
        <v>0</v>
      </c>
    </row>
    <row r="86" spans="1:15" ht="12.75">
      <c r="A86" s="47" t="s">
        <v>23</v>
      </c>
      <c r="B86" s="48" t="s">
        <v>143</v>
      </c>
      <c r="C86" s="49" t="s">
        <v>144</v>
      </c>
      <c r="D86" s="50"/>
      <c r="E86" s="51"/>
      <c r="F86" s="51"/>
      <c r="G86" s="52"/>
      <c r="H86" s="53"/>
      <c r="I86" s="53"/>
      <c r="O86" s="54">
        <v>1</v>
      </c>
    </row>
    <row r="87" spans="1:104" ht="12.75">
      <c r="A87" s="55">
        <v>35</v>
      </c>
      <c r="B87" s="56" t="s">
        <v>145</v>
      </c>
      <c r="C87" s="57" t="s">
        <v>146</v>
      </c>
      <c r="D87" s="58" t="s">
        <v>30</v>
      </c>
      <c r="E87" s="59">
        <v>2.89</v>
      </c>
      <c r="F87" s="59"/>
      <c r="G87" s="60">
        <f>E87*F87</f>
        <v>0</v>
      </c>
      <c r="O87" s="54">
        <v>2</v>
      </c>
      <c r="AA87" s="32">
        <v>2</v>
      </c>
      <c r="AB87" s="32">
        <v>7</v>
      </c>
      <c r="AC87" s="32">
        <v>7</v>
      </c>
      <c r="AZ87" s="32">
        <v>2</v>
      </c>
      <c r="BA87" s="32">
        <f>IF(AZ87=1,G87,0)</f>
        <v>0</v>
      </c>
      <c r="BB87" s="32">
        <f>IF(AZ87=2,G87,0)</f>
        <v>0</v>
      </c>
      <c r="BC87" s="32">
        <f>IF(AZ87=3,G87,0)</f>
        <v>0</v>
      </c>
      <c r="BD87" s="32">
        <f>IF(AZ87=4,G87,0)</f>
        <v>0</v>
      </c>
      <c r="BE87" s="32">
        <f>IF(AZ87=5,G87,0)</f>
        <v>0</v>
      </c>
      <c r="CZ87" s="32">
        <v>0.00375</v>
      </c>
    </row>
    <row r="88" spans="1:15" ht="12.75">
      <c r="A88" s="61"/>
      <c r="B88" s="62"/>
      <c r="C88" s="104" t="s">
        <v>47</v>
      </c>
      <c r="D88" s="105"/>
      <c r="E88" s="64">
        <v>2.89</v>
      </c>
      <c r="F88" s="65"/>
      <c r="G88" s="66"/>
      <c r="M88" s="63" t="s">
        <v>47</v>
      </c>
      <c r="O88" s="54"/>
    </row>
    <row r="89" spans="1:104" ht="12.75">
      <c r="A89" s="55">
        <v>36</v>
      </c>
      <c r="B89" s="56" t="s">
        <v>147</v>
      </c>
      <c r="C89" s="57" t="s">
        <v>148</v>
      </c>
      <c r="D89" s="58" t="s">
        <v>30</v>
      </c>
      <c r="E89" s="59">
        <v>3.179</v>
      </c>
      <c r="F89" s="59"/>
      <c r="G89" s="60">
        <f>E89*F89</f>
        <v>0</v>
      </c>
      <c r="O89" s="54">
        <v>2</v>
      </c>
      <c r="AA89" s="32">
        <v>12</v>
      </c>
      <c r="AB89" s="32">
        <v>0</v>
      </c>
      <c r="AC89" s="32">
        <v>40</v>
      </c>
      <c r="AZ89" s="32">
        <v>2</v>
      </c>
      <c r="BA89" s="32">
        <f>IF(AZ89=1,G89,0)</f>
        <v>0</v>
      </c>
      <c r="BB89" s="32">
        <f>IF(AZ89=2,G89,0)</f>
        <v>0</v>
      </c>
      <c r="BC89" s="32">
        <f>IF(AZ89=3,G89,0)</f>
        <v>0</v>
      </c>
      <c r="BD89" s="32">
        <f>IF(AZ89=4,G89,0)</f>
        <v>0</v>
      </c>
      <c r="BE89" s="32">
        <f>IF(AZ89=5,G89,0)</f>
        <v>0</v>
      </c>
      <c r="CZ89" s="32">
        <v>0</v>
      </c>
    </row>
    <row r="90" spans="1:15" ht="12.75">
      <c r="A90" s="61"/>
      <c r="B90" s="62"/>
      <c r="C90" s="104" t="s">
        <v>149</v>
      </c>
      <c r="D90" s="105"/>
      <c r="E90" s="64">
        <v>3.179</v>
      </c>
      <c r="F90" s="65"/>
      <c r="G90" s="66"/>
      <c r="M90" s="63" t="s">
        <v>149</v>
      </c>
      <c r="O90" s="54"/>
    </row>
    <row r="91" spans="1:104" ht="12.75">
      <c r="A91" s="55">
        <v>37</v>
      </c>
      <c r="B91" s="56" t="s">
        <v>150</v>
      </c>
      <c r="C91" s="57" t="s">
        <v>151</v>
      </c>
      <c r="D91" s="58" t="s">
        <v>14</v>
      </c>
      <c r="E91" s="59">
        <v>12.716</v>
      </c>
      <c r="F91" s="59"/>
      <c r="G91" s="60">
        <f>E91*F91</f>
        <v>0</v>
      </c>
      <c r="O91" s="54">
        <v>2</v>
      </c>
      <c r="AA91" s="32">
        <v>7</v>
      </c>
      <c r="AB91" s="32">
        <v>1002</v>
      </c>
      <c r="AC91" s="32">
        <v>5</v>
      </c>
      <c r="AZ91" s="32">
        <v>2</v>
      </c>
      <c r="BA91" s="32">
        <f>IF(AZ91=1,G91,0)</f>
        <v>0</v>
      </c>
      <c r="BB91" s="32">
        <f>IF(AZ91=2,G91,0)</f>
        <v>0</v>
      </c>
      <c r="BC91" s="32">
        <f>IF(AZ91=3,G91,0)</f>
        <v>0</v>
      </c>
      <c r="BD91" s="32">
        <f>IF(AZ91=4,G91,0)</f>
        <v>0</v>
      </c>
      <c r="BE91" s="32">
        <f>IF(AZ91=5,G91,0)</f>
        <v>0</v>
      </c>
      <c r="CZ91" s="32">
        <v>0</v>
      </c>
    </row>
    <row r="92" spans="1:57" ht="12.75">
      <c r="A92" s="67"/>
      <c r="B92" s="68" t="s">
        <v>25</v>
      </c>
      <c r="C92" s="69" t="str">
        <f>CONCATENATE(B86," ",C86)</f>
        <v>771 Podlahy z dlaždic a obklady</v>
      </c>
      <c r="D92" s="67"/>
      <c r="E92" s="70"/>
      <c r="F92" s="70"/>
      <c r="G92" s="71">
        <f>SUM(G86:G91)</f>
        <v>0</v>
      </c>
      <c r="O92" s="54">
        <v>4</v>
      </c>
      <c r="BA92" s="72">
        <f>SUM(BA86:BA91)</f>
        <v>0</v>
      </c>
      <c r="BB92" s="72">
        <f>SUM(BB86:BB91)</f>
        <v>0</v>
      </c>
      <c r="BC92" s="72">
        <f>SUM(BC86:BC91)</f>
        <v>0</v>
      </c>
      <c r="BD92" s="72">
        <f>SUM(BD86:BD91)</f>
        <v>0</v>
      </c>
      <c r="BE92" s="72">
        <f>SUM(BE86:BE91)</f>
        <v>0</v>
      </c>
    </row>
    <row r="93" spans="1:15" ht="12.75">
      <c r="A93" s="47" t="s">
        <v>23</v>
      </c>
      <c r="B93" s="48" t="s">
        <v>152</v>
      </c>
      <c r="C93" s="49" t="s">
        <v>153</v>
      </c>
      <c r="D93" s="50"/>
      <c r="E93" s="51"/>
      <c r="F93" s="51"/>
      <c r="G93" s="52"/>
      <c r="H93" s="53"/>
      <c r="I93" s="53"/>
      <c r="O93" s="54">
        <v>1</v>
      </c>
    </row>
    <row r="94" spans="1:104" ht="12.75">
      <c r="A94" s="55">
        <v>38</v>
      </c>
      <c r="B94" s="56" t="s">
        <v>154</v>
      </c>
      <c r="C94" s="57" t="s">
        <v>155</v>
      </c>
      <c r="D94" s="58" t="s">
        <v>24</v>
      </c>
      <c r="E94" s="59">
        <v>1</v>
      </c>
      <c r="F94" s="59"/>
      <c r="G94" s="60">
        <f>E94*F94</f>
        <v>0</v>
      </c>
      <c r="O94" s="54">
        <v>2</v>
      </c>
      <c r="AA94" s="32">
        <v>12</v>
      </c>
      <c r="AB94" s="32">
        <v>0</v>
      </c>
      <c r="AC94" s="32">
        <v>46</v>
      </c>
      <c r="AZ94" s="32">
        <v>2</v>
      </c>
      <c r="BA94" s="32">
        <f>IF(AZ94=1,G94,0)</f>
        <v>0</v>
      </c>
      <c r="BB94" s="32">
        <f>IF(AZ94=2,G94,0)</f>
        <v>0</v>
      </c>
      <c r="BC94" s="32">
        <f>IF(AZ94=3,G94,0)</f>
        <v>0</v>
      </c>
      <c r="BD94" s="32">
        <f>IF(AZ94=4,G94,0)</f>
        <v>0</v>
      </c>
      <c r="BE94" s="32">
        <f>IF(AZ94=5,G94,0)</f>
        <v>0</v>
      </c>
      <c r="CZ94" s="32">
        <v>0</v>
      </c>
    </row>
    <row r="95" spans="1:15" ht="12.75">
      <c r="A95" s="61"/>
      <c r="B95" s="62"/>
      <c r="C95" s="104" t="s">
        <v>156</v>
      </c>
      <c r="D95" s="105"/>
      <c r="E95" s="64">
        <v>1</v>
      </c>
      <c r="F95" s="65"/>
      <c r="G95" s="66"/>
      <c r="M95" s="63" t="s">
        <v>156</v>
      </c>
      <c r="O95" s="54"/>
    </row>
    <row r="96" spans="1:57" ht="12.75">
      <c r="A96" s="67"/>
      <c r="B96" s="68" t="s">
        <v>25</v>
      </c>
      <c r="C96" s="69" t="str">
        <f>CONCATENATE(B93," ",C93)</f>
        <v>783 Nátěry</v>
      </c>
      <c r="D96" s="67"/>
      <c r="E96" s="70"/>
      <c r="F96" s="70"/>
      <c r="G96" s="71">
        <f>SUM(G93:G95)</f>
        <v>0</v>
      </c>
      <c r="O96" s="54">
        <v>4</v>
      </c>
      <c r="BA96" s="72">
        <f>SUM(BA93:BA95)</f>
        <v>0</v>
      </c>
      <c r="BB96" s="72">
        <f>SUM(BB93:BB95)</f>
        <v>0</v>
      </c>
      <c r="BC96" s="72">
        <f>SUM(BC93:BC95)</f>
        <v>0</v>
      </c>
      <c r="BD96" s="72">
        <f>SUM(BD93:BD95)</f>
        <v>0</v>
      </c>
      <c r="BE96" s="72">
        <f>SUM(BE93:BE95)</f>
        <v>0</v>
      </c>
    </row>
    <row r="97" spans="1:15" ht="12.75">
      <c r="A97" s="47" t="s">
        <v>23</v>
      </c>
      <c r="B97" s="48" t="s">
        <v>157</v>
      </c>
      <c r="C97" s="49" t="s">
        <v>158</v>
      </c>
      <c r="D97" s="50"/>
      <c r="E97" s="51"/>
      <c r="F97" s="51"/>
      <c r="G97" s="52"/>
      <c r="H97" s="53"/>
      <c r="I97" s="53"/>
      <c r="O97" s="54">
        <v>1</v>
      </c>
    </row>
    <row r="98" spans="1:104" ht="22.5">
      <c r="A98" s="55">
        <v>39</v>
      </c>
      <c r="B98" s="56" t="s">
        <v>159</v>
      </c>
      <c r="C98" s="57" t="s">
        <v>160</v>
      </c>
      <c r="D98" s="58" t="s">
        <v>30</v>
      </c>
      <c r="E98" s="59">
        <v>50.23</v>
      </c>
      <c r="F98" s="59"/>
      <c r="G98" s="60">
        <f>E98*F98</f>
        <v>0</v>
      </c>
      <c r="O98" s="54">
        <v>2</v>
      </c>
      <c r="AA98" s="32">
        <v>2</v>
      </c>
      <c r="AB98" s="32">
        <v>7</v>
      </c>
      <c r="AC98" s="32">
        <v>7</v>
      </c>
      <c r="AZ98" s="32">
        <v>2</v>
      </c>
      <c r="BA98" s="32">
        <f>IF(AZ98=1,G98,0)</f>
        <v>0</v>
      </c>
      <c r="BB98" s="32">
        <f>IF(AZ98=2,G98,0)</f>
        <v>0</v>
      </c>
      <c r="BC98" s="32">
        <f>IF(AZ98=3,G98,0)</f>
        <v>0</v>
      </c>
      <c r="BD98" s="32">
        <f>IF(AZ98=4,G98,0)</f>
        <v>0</v>
      </c>
      <c r="BE98" s="32">
        <f>IF(AZ98=5,G98,0)</f>
        <v>0</v>
      </c>
      <c r="CZ98" s="32">
        <v>0.00052</v>
      </c>
    </row>
    <row r="99" spans="1:15" ht="12.75">
      <c r="A99" s="61"/>
      <c r="B99" s="62"/>
      <c r="C99" s="104" t="s">
        <v>161</v>
      </c>
      <c r="D99" s="105"/>
      <c r="E99" s="64">
        <v>19.85</v>
      </c>
      <c r="F99" s="65"/>
      <c r="G99" s="66"/>
      <c r="M99" s="63" t="s">
        <v>161</v>
      </c>
      <c r="O99" s="54"/>
    </row>
    <row r="100" spans="1:15" ht="12.75">
      <c r="A100" s="61"/>
      <c r="B100" s="62"/>
      <c r="C100" s="104" t="s">
        <v>162</v>
      </c>
      <c r="D100" s="105"/>
      <c r="E100" s="64">
        <v>30.38</v>
      </c>
      <c r="F100" s="65"/>
      <c r="G100" s="66"/>
      <c r="M100" s="63" t="s">
        <v>162</v>
      </c>
      <c r="O100" s="54"/>
    </row>
    <row r="101" spans="1:104" ht="12.75">
      <c r="A101" s="55">
        <v>40</v>
      </c>
      <c r="B101" s="56" t="s">
        <v>163</v>
      </c>
      <c r="C101" s="57" t="s">
        <v>164</v>
      </c>
      <c r="D101" s="58" t="s">
        <v>30</v>
      </c>
      <c r="E101" s="59">
        <v>27.51</v>
      </c>
      <c r="F101" s="59"/>
      <c r="G101" s="60">
        <f>E101*F101</f>
        <v>0</v>
      </c>
      <c r="O101" s="54">
        <v>2</v>
      </c>
      <c r="AA101" s="32">
        <v>2</v>
      </c>
      <c r="AB101" s="32">
        <v>7</v>
      </c>
      <c r="AC101" s="32">
        <v>7</v>
      </c>
      <c r="AZ101" s="32">
        <v>2</v>
      </c>
      <c r="BA101" s="32">
        <f>IF(AZ101=1,G101,0)</f>
        <v>0</v>
      </c>
      <c r="BB101" s="32">
        <f>IF(AZ101=2,G101,0)</f>
        <v>0</v>
      </c>
      <c r="BC101" s="32">
        <f>IF(AZ101=3,G101,0)</f>
        <v>0</v>
      </c>
      <c r="BD101" s="32">
        <f>IF(AZ101=4,G101,0)</f>
        <v>0</v>
      </c>
      <c r="BE101" s="32">
        <f>IF(AZ101=5,G101,0)</f>
        <v>0</v>
      </c>
      <c r="CZ101" s="32">
        <v>0.00042</v>
      </c>
    </row>
    <row r="102" spans="1:15" ht="12.75">
      <c r="A102" s="61"/>
      <c r="B102" s="62"/>
      <c r="C102" s="104" t="s">
        <v>165</v>
      </c>
      <c r="D102" s="105"/>
      <c r="E102" s="64">
        <v>27.51</v>
      </c>
      <c r="F102" s="65"/>
      <c r="G102" s="66"/>
      <c r="M102" s="63" t="s">
        <v>165</v>
      </c>
      <c r="O102" s="54"/>
    </row>
    <row r="103" spans="1:104" ht="12.75">
      <c r="A103" s="55">
        <v>41</v>
      </c>
      <c r="B103" s="56" t="s">
        <v>166</v>
      </c>
      <c r="C103" s="57" t="s">
        <v>204</v>
      </c>
      <c r="D103" s="58" t="s">
        <v>30</v>
      </c>
      <c r="E103" s="59">
        <v>22.72</v>
      </c>
      <c r="F103" s="59"/>
      <c r="G103" s="60">
        <f>E103*F103</f>
        <v>0</v>
      </c>
      <c r="O103" s="54">
        <v>2</v>
      </c>
      <c r="AA103" s="32">
        <v>2</v>
      </c>
      <c r="AB103" s="32">
        <v>7</v>
      </c>
      <c r="AC103" s="32">
        <v>7</v>
      </c>
      <c r="AZ103" s="32">
        <v>2</v>
      </c>
      <c r="BA103" s="32">
        <f>IF(AZ103=1,G103,0)</f>
        <v>0</v>
      </c>
      <c r="BB103" s="32">
        <f>IF(AZ103=2,G103,0)</f>
        <v>0</v>
      </c>
      <c r="BC103" s="32">
        <f>IF(AZ103=3,G103,0)</f>
        <v>0</v>
      </c>
      <c r="BD103" s="32">
        <f>IF(AZ103=4,G103,0)</f>
        <v>0</v>
      </c>
      <c r="BE103" s="32">
        <f>IF(AZ103=5,G103,0)</f>
        <v>0</v>
      </c>
      <c r="CZ103" s="32">
        <v>0.00037</v>
      </c>
    </row>
    <row r="104" spans="1:57" ht="12.75">
      <c r="A104" s="67"/>
      <c r="B104" s="68" t="s">
        <v>25</v>
      </c>
      <c r="C104" s="69" t="str">
        <f>CONCATENATE(B97," ",C97)</f>
        <v>784 Malby</v>
      </c>
      <c r="D104" s="67"/>
      <c r="E104" s="70"/>
      <c r="F104" s="70"/>
      <c r="G104" s="71">
        <f>SUM(G97:G103)</f>
        <v>0</v>
      </c>
      <c r="O104" s="54">
        <v>4</v>
      </c>
      <c r="BA104" s="72">
        <f>SUM(BA97:BA103)</f>
        <v>0</v>
      </c>
      <c r="BB104" s="72">
        <f>SUM(BB97:BB103)</f>
        <v>0</v>
      </c>
      <c r="BC104" s="72">
        <f>SUM(BC97:BC103)</f>
        <v>0</v>
      </c>
      <c r="BD104" s="72">
        <f>SUM(BD97:BD103)</f>
        <v>0</v>
      </c>
      <c r="BE104" s="72">
        <f>SUM(BE97:BE103)</f>
        <v>0</v>
      </c>
    </row>
    <row r="105" spans="1:15" ht="12.75">
      <c r="A105" s="47" t="s">
        <v>23</v>
      </c>
      <c r="B105" s="48" t="s">
        <v>167</v>
      </c>
      <c r="C105" s="49" t="s">
        <v>168</v>
      </c>
      <c r="D105" s="50"/>
      <c r="E105" s="51"/>
      <c r="F105" s="51"/>
      <c r="G105" s="52"/>
      <c r="H105" s="53"/>
      <c r="I105" s="53"/>
      <c r="O105" s="54">
        <v>1</v>
      </c>
    </row>
    <row r="106" spans="1:104" ht="12.75">
      <c r="A106" s="55">
        <v>42</v>
      </c>
      <c r="B106" s="56" t="s">
        <v>169</v>
      </c>
      <c r="C106" s="57" t="s">
        <v>170</v>
      </c>
      <c r="D106" s="58" t="s">
        <v>30</v>
      </c>
      <c r="E106" s="59">
        <v>13.92</v>
      </c>
      <c r="F106" s="59"/>
      <c r="G106" s="60">
        <f>E106*F106</f>
        <v>0</v>
      </c>
      <c r="O106" s="54">
        <v>2</v>
      </c>
      <c r="AA106" s="32">
        <v>1</v>
      </c>
      <c r="AB106" s="32">
        <v>7</v>
      </c>
      <c r="AC106" s="32">
        <v>7</v>
      </c>
      <c r="AZ106" s="32">
        <v>2</v>
      </c>
      <c r="BA106" s="32">
        <f>IF(AZ106=1,G106,0)</f>
        <v>0</v>
      </c>
      <c r="BB106" s="32">
        <f>IF(AZ106=2,G106,0)</f>
        <v>0</v>
      </c>
      <c r="BC106" s="32">
        <f>IF(AZ106=3,G106,0)</f>
        <v>0</v>
      </c>
      <c r="BD106" s="32">
        <f>IF(AZ106=4,G106,0)</f>
        <v>0</v>
      </c>
      <c r="BE106" s="32">
        <f>IF(AZ106=5,G106,0)</f>
        <v>0</v>
      </c>
      <c r="CZ106" s="32">
        <v>0.00017</v>
      </c>
    </row>
    <row r="107" spans="1:15" ht="12.75">
      <c r="A107" s="61"/>
      <c r="B107" s="62"/>
      <c r="C107" s="104" t="s">
        <v>132</v>
      </c>
      <c r="D107" s="105"/>
      <c r="E107" s="64">
        <v>13.92</v>
      </c>
      <c r="F107" s="65"/>
      <c r="G107" s="66"/>
      <c r="M107" s="63" t="s">
        <v>132</v>
      </c>
      <c r="O107" s="54"/>
    </row>
    <row r="108" spans="1:104" ht="12.75">
      <c r="A108" s="55">
        <v>43</v>
      </c>
      <c r="B108" s="56" t="s">
        <v>171</v>
      </c>
      <c r="C108" s="57" t="s">
        <v>172</v>
      </c>
      <c r="D108" s="58" t="s">
        <v>30</v>
      </c>
      <c r="E108" s="59">
        <v>13.92</v>
      </c>
      <c r="F108" s="59"/>
      <c r="G108" s="60">
        <f>E108*F108</f>
        <v>0</v>
      </c>
      <c r="O108" s="54">
        <v>2</v>
      </c>
      <c r="AA108" s="32">
        <v>1</v>
      </c>
      <c r="AB108" s="32">
        <v>7</v>
      </c>
      <c r="AC108" s="32">
        <v>7</v>
      </c>
      <c r="AZ108" s="32">
        <v>2</v>
      </c>
      <c r="BA108" s="32">
        <f>IF(AZ108=1,G108,0)</f>
        <v>0</v>
      </c>
      <c r="BB108" s="32">
        <f>IF(AZ108=2,G108,0)</f>
        <v>0</v>
      </c>
      <c r="BC108" s="32">
        <f>IF(AZ108=3,G108,0)</f>
        <v>0</v>
      </c>
      <c r="BD108" s="32">
        <f>IF(AZ108=4,G108,0)</f>
        <v>0</v>
      </c>
      <c r="BE108" s="32">
        <f>IF(AZ108=5,G108,0)</f>
        <v>0</v>
      </c>
      <c r="CZ108" s="32">
        <v>0</v>
      </c>
    </row>
    <row r="109" spans="1:15" ht="12.75">
      <c r="A109" s="61"/>
      <c r="B109" s="62"/>
      <c r="C109" s="104" t="s">
        <v>38</v>
      </c>
      <c r="D109" s="105"/>
      <c r="E109" s="64">
        <v>13.92</v>
      </c>
      <c r="F109" s="65"/>
      <c r="G109" s="66"/>
      <c r="M109" s="63" t="s">
        <v>38</v>
      </c>
      <c r="O109" s="54"/>
    </row>
    <row r="110" spans="1:104" ht="12.75">
      <c r="A110" s="55">
        <v>44</v>
      </c>
      <c r="B110" s="56" t="s">
        <v>173</v>
      </c>
      <c r="C110" s="57" t="s">
        <v>174</v>
      </c>
      <c r="D110" s="58" t="s">
        <v>30</v>
      </c>
      <c r="E110" s="59">
        <v>13.92</v>
      </c>
      <c r="F110" s="59"/>
      <c r="G110" s="60">
        <f>E110*F110</f>
        <v>0</v>
      </c>
      <c r="O110" s="54">
        <v>2</v>
      </c>
      <c r="AA110" s="32">
        <v>1</v>
      </c>
      <c r="AB110" s="32">
        <v>7</v>
      </c>
      <c r="AC110" s="32">
        <v>7</v>
      </c>
      <c r="AZ110" s="32">
        <v>2</v>
      </c>
      <c r="BA110" s="32">
        <f>IF(AZ110=1,G110,0)</f>
        <v>0</v>
      </c>
      <c r="BB110" s="32">
        <f>IF(AZ110=2,G110,0)</f>
        <v>0</v>
      </c>
      <c r="BC110" s="32">
        <f>IF(AZ110=3,G110,0)</f>
        <v>0</v>
      </c>
      <c r="BD110" s="32">
        <f>IF(AZ110=4,G110,0)</f>
        <v>0</v>
      </c>
      <c r="BE110" s="32">
        <f>IF(AZ110=5,G110,0)</f>
        <v>0</v>
      </c>
      <c r="CZ110" s="32">
        <v>3E-05</v>
      </c>
    </row>
    <row r="111" spans="1:15" ht="12.75">
      <c r="A111" s="61"/>
      <c r="B111" s="62"/>
      <c r="C111" s="104" t="s">
        <v>132</v>
      </c>
      <c r="D111" s="105"/>
      <c r="E111" s="64">
        <v>13.92</v>
      </c>
      <c r="F111" s="65"/>
      <c r="G111" s="66"/>
      <c r="M111" s="63" t="s">
        <v>132</v>
      </c>
      <c r="O111" s="54"/>
    </row>
    <row r="112" spans="1:104" ht="12.75">
      <c r="A112" s="55">
        <v>45</v>
      </c>
      <c r="B112" s="56" t="s">
        <v>175</v>
      </c>
      <c r="C112" s="57" t="s">
        <v>176</v>
      </c>
      <c r="D112" s="58" t="s">
        <v>30</v>
      </c>
      <c r="E112" s="59">
        <v>15.312</v>
      </c>
      <c r="F112" s="59"/>
      <c r="G112" s="60">
        <f>E112*F112</f>
        <v>0</v>
      </c>
      <c r="O112" s="54">
        <v>2</v>
      </c>
      <c r="AA112" s="32">
        <v>12</v>
      </c>
      <c r="AB112" s="32">
        <v>0</v>
      </c>
      <c r="AC112" s="32">
        <v>53</v>
      </c>
      <c r="AZ112" s="32">
        <v>2</v>
      </c>
      <c r="BA112" s="32">
        <f>IF(AZ112=1,G112,0)</f>
        <v>0</v>
      </c>
      <c r="BB112" s="32">
        <f>IF(AZ112=2,G112,0)</f>
        <v>0</v>
      </c>
      <c r="BC112" s="32">
        <f>IF(AZ112=3,G112,0)</f>
        <v>0</v>
      </c>
      <c r="BD112" s="32">
        <f>IF(AZ112=4,G112,0)</f>
        <v>0</v>
      </c>
      <c r="BE112" s="32">
        <f>IF(AZ112=5,G112,0)</f>
        <v>0</v>
      </c>
      <c r="CZ112" s="32">
        <v>0.00012</v>
      </c>
    </row>
    <row r="113" spans="1:15" ht="12.75">
      <c r="A113" s="61"/>
      <c r="B113" s="62"/>
      <c r="C113" s="104" t="s">
        <v>177</v>
      </c>
      <c r="D113" s="105"/>
      <c r="E113" s="64">
        <v>15.312</v>
      </c>
      <c r="F113" s="65"/>
      <c r="G113" s="66"/>
      <c r="M113" s="63" t="s">
        <v>177</v>
      </c>
      <c r="O113" s="54"/>
    </row>
    <row r="114" spans="1:104" ht="12.75">
      <c r="A114" s="55">
        <v>46</v>
      </c>
      <c r="B114" s="56" t="s">
        <v>178</v>
      </c>
      <c r="C114" s="57" t="s">
        <v>179</v>
      </c>
      <c r="D114" s="58" t="s">
        <v>14</v>
      </c>
      <c r="E114" s="59">
        <v>357.70224</v>
      </c>
      <c r="F114" s="59"/>
      <c r="G114" s="60">
        <f>E114*F114</f>
        <v>0</v>
      </c>
      <c r="O114" s="54">
        <v>2</v>
      </c>
      <c r="AA114" s="32">
        <v>7</v>
      </c>
      <c r="AB114" s="32">
        <v>1002</v>
      </c>
      <c r="AC114" s="32">
        <v>5</v>
      </c>
      <c r="AZ114" s="32">
        <v>2</v>
      </c>
      <c r="BA114" s="32">
        <f>IF(AZ114=1,G114,0)</f>
        <v>0</v>
      </c>
      <c r="BB114" s="32">
        <f>IF(AZ114=2,G114,0)</f>
        <v>0</v>
      </c>
      <c r="BC114" s="32">
        <f>IF(AZ114=3,G114,0)</f>
        <v>0</v>
      </c>
      <c r="BD114" s="32">
        <f>IF(AZ114=4,G114,0)</f>
        <v>0</v>
      </c>
      <c r="BE114" s="32">
        <f>IF(AZ114=5,G114,0)</f>
        <v>0</v>
      </c>
      <c r="CZ114" s="32">
        <v>0</v>
      </c>
    </row>
    <row r="115" spans="1:57" ht="12.75">
      <c r="A115" s="67"/>
      <c r="B115" s="68" t="s">
        <v>25</v>
      </c>
      <c r="C115" s="69" t="str">
        <f>CONCATENATE(B105," ",C105)</f>
        <v>785 Tapety</v>
      </c>
      <c r="D115" s="67"/>
      <c r="E115" s="70"/>
      <c r="F115" s="70"/>
      <c r="G115" s="71">
        <f>SUM(G105:G114)</f>
        <v>0</v>
      </c>
      <c r="O115" s="54">
        <v>4</v>
      </c>
      <c r="BA115" s="72">
        <f>SUM(BA105:BA114)</f>
        <v>0</v>
      </c>
      <c r="BB115" s="72">
        <f>SUM(BB105:BB114)</f>
        <v>0</v>
      </c>
      <c r="BC115" s="72">
        <f>SUM(BC105:BC114)</f>
        <v>0</v>
      </c>
      <c r="BD115" s="72">
        <f>SUM(BD105:BD114)</f>
        <v>0</v>
      </c>
      <c r="BE115" s="72">
        <f>SUM(BE105:BE114)</f>
        <v>0</v>
      </c>
    </row>
    <row r="116" spans="1:15" ht="12.75">
      <c r="A116" s="47" t="s">
        <v>23</v>
      </c>
      <c r="B116" s="48" t="s">
        <v>180</v>
      </c>
      <c r="C116" s="49" t="s">
        <v>181</v>
      </c>
      <c r="D116" s="50"/>
      <c r="E116" s="51"/>
      <c r="F116" s="51"/>
      <c r="G116" s="52"/>
      <c r="H116" s="53"/>
      <c r="I116" s="53"/>
      <c r="O116" s="54">
        <v>1</v>
      </c>
    </row>
    <row r="117" spans="1:104" ht="12.75">
      <c r="A117" s="55">
        <v>47</v>
      </c>
      <c r="B117" s="56" t="s">
        <v>182</v>
      </c>
      <c r="C117" s="57" t="s">
        <v>183</v>
      </c>
      <c r="D117" s="58" t="s">
        <v>125</v>
      </c>
      <c r="E117" s="59">
        <v>1.4209016</v>
      </c>
      <c r="F117" s="59"/>
      <c r="G117" s="60">
        <f aca="true" t="shared" si="0" ref="G117:G124">E117*F117</f>
        <v>0</v>
      </c>
      <c r="O117" s="54">
        <v>2</v>
      </c>
      <c r="AA117" s="32">
        <v>8</v>
      </c>
      <c r="AB117" s="32">
        <v>0</v>
      </c>
      <c r="AC117" s="32">
        <v>3</v>
      </c>
      <c r="AZ117" s="32">
        <v>1</v>
      </c>
      <c r="BA117" s="32">
        <f aca="true" t="shared" si="1" ref="BA117:BA124">IF(AZ117=1,G117,0)</f>
        <v>0</v>
      </c>
      <c r="BB117" s="32">
        <f aca="true" t="shared" si="2" ref="BB117:BB124">IF(AZ117=2,G117,0)</f>
        <v>0</v>
      </c>
      <c r="BC117" s="32">
        <f aca="true" t="shared" si="3" ref="BC117:BC124">IF(AZ117=3,G117,0)</f>
        <v>0</v>
      </c>
      <c r="BD117" s="32">
        <f aca="true" t="shared" si="4" ref="BD117:BD124">IF(AZ117=4,G117,0)</f>
        <v>0</v>
      </c>
      <c r="BE117" s="32">
        <f aca="true" t="shared" si="5" ref="BE117:BE124">IF(AZ117=5,G117,0)</f>
        <v>0</v>
      </c>
      <c r="CZ117" s="32">
        <v>0</v>
      </c>
    </row>
    <row r="118" spans="1:104" ht="12.75">
      <c r="A118" s="55">
        <v>48</v>
      </c>
      <c r="B118" s="56" t="s">
        <v>184</v>
      </c>
      <c r="C118" s="57" t="s">
        <v>185</v>
      </c>
      <c r="D118" s="58" t="s">
        <v>125</v>
      </c>
      <c r="E118" s="59">
        <v>4.2627048</v>
      </c>
      <c r="F118" s="59"/>
      <c r="G118" s="60">
        <f t="shared" si="0"/>
        <v>0</v>
      </c>
      <c r="O118" s="54">
        <v>2</v>
      </c>
      <c r="AA118" s="32">
        <v>8</v>
      </c>
      <c r="AB118" s="32">
        <v>0</v>
      </c>
      <c r="AC118" s="32">
        <v>3</v>
      </c>
      <c r="AZ118" s="32">
        <v>1</v>
      </c>
      <c r="BA118" s="32">
        <f t="shared" si="1"/>
        <v>0</v>
      </c>
      <c r="BB118" s="32">
        <f t="shared" si="2"/>
        <v>0</v>
      </c>
      <c r="BC118" s="32">
        <f t="shared" si="3"/>
        <v>0</v>
      </c>
      <c r="BD118" s="32">
        <f t="shared" si="4"/>
        <v>0</v>
      </c>
      <c r="BE118" s="32">
        <f t="shared" si="5"/>
        <v>0</v>
      </c>
      <c r="CZ118" s="32">
        <v>0</v>
      </c>
    </row>
    <row r="119" spans="1:104" ht="12.75">
      <c r="A119" s="55">
        <v>49</v>
      </c>
      <c r="B119" s="56" t="s">
        <v>186</v>
      </c>
      <c r="C119" s="57" t="s">
        <v>187</v>
      </c>
      <c r="D119" s="58" t="s">
        <v>125</v>
      </c>
      <c r="E119" s="59">
        <v>1.4209016</v>
      </c>
      <c r="F119" s="59"/>
      <c r="G119" s="60">
        <f t="shared" si="0"/>
        <v>0</v>
      </c>
      <c r="O119" s="54">
        <v>2</v>
      </c>
      <c r="AA119" s="32">
        <v>8</v>
      </c>
      <c r="AB119" s="32">
        <v>0</v>
      </c>
      <c r="AC119" s="32">
        <v>3</v>
      </c>
      <c r="AZ119" s="32">
        <v>1</v>
      </c>
      <c r="BA119" s="32">
        <f t="shared" si="1"/>
        <v>0</v>
      </c>
      <c r="BB119" s="32">
        <f t="shared" si="2"/>
        <v>0</v>
      </c>
      <c r="BC119" s="32">
        <f t="shared" si="3"/>
        <v>0</v>
      </c>
      <c r="BD119" s="32">
        <f t="shared" si="4"/>
        <v>0</v>
      </c>
      <c r="BE119" s="32">
        <f t="shared" si="5"/>
        <v>0</v>
      </c>
      <c r="CZ119" s="32">
        <v>0</v>
      </c>
    </row>
    <row r="120" spans="1:104" ht="12.75">
      <c r="A120" s="55">
        <v>50</v>
      </c>
      <c r="B120" s="56" t="s">
        <v>188</v>
      </c>
      <c r="C120" s="57" t="s">
        <v>189</v>
      </c>
      <c r="D120" s="58" t="s">
        <v>125</v>
      </c>
      <c r="E120" s="59">
        <v>19.8926224</v>
      </c>
      <c r="F120" s="59"/>
      <c r="G120" s="60">
        <f t="shared" si="0"/>
        <v>0</v>
      </c>
      <c r="O120" s="54">
        <v>2</v>
      </c>
      <c r="AA120" s="32">
        <v>8</v>
      </c>
      <c r="AB120" s="32">
        <v>0</v>
      </c>
      <c r="AC120" s="32">
        <v>3</v>
      </c>
      <c r="AZ120" s="32">
        <v>1</v>
      </c>
      <c r="BA120" s="32">
        <f t="shared" si="1"/>
        <v>0</v>
      </c>
      <c r="BB120" s="32">
        <f t="shared" si="2"/>
        <v>0</v>
      </c>
      <c r="BC120" s="32">
        <f t="shared" si="3"/>
        <v>0</v>
      </c>
      <c r="BD120" s="32">
        <f t="shared" si="4"/>
        <v>0</v>
      </c>
      <c r="BE120" s="32">
        <f t="shared" si="5"/>
        <v>0</v>
      </c>
      <c r="CZ120" s="32">
        <v>0</v>
      </c>
    </row>
    <row r="121" spans="1:104" ht="12.75">
      <c r="A121" s="55">
        <v>51</v>
      </c>
      <c r="B121" s="56" t="s">
        <v>190</v>
      </c>
      <c r="C121" s="57" t="s">
        <v>191</v>
      </c>
      <c r="D121" s="58" t="s">
        <v>125</v>
      </c>
      <c r="E121" s="59">
        <v>1.4209016</v>
      </c>
      <c r="F121" s="59"/>
      <c r="G121" s="60">
        <f t="shared" si="0"/>
        <v>0</v>
      </c>
      <c r="O121" s="54">
        <v>2</v>
      </c>
      <c r="AA121" s="32">
        <v>8</v>
      </c>
      <c r="AB121" s="32">
        <v>0</v>
      </c>
      <c r="AC121" s="32">
        <v>3</v>
      </c>
      <c r="AZ121" s="32">
        <v>1</v>
      </c>
      <c r="BA121" s="32">
        <f t="shared" si="1"/>
        <v>0</v>
      </c>
      <c r="BB121" s="32">
        <f t="shared" si="2"/>
        <v>0</v>
      </c>
      <c r="BC121" s="32">
        <f t="shared" si="3"/>
        <v>0</v>
      </c>
      <c r="BD121" s="32">
        <f t="shared" si="4"/>
        <v>0</v>
      </c>
      <c r="BE121" s="32">
        <f t="shared" si="5"/>
        <v>0</v>
      </c>
      <c r="CZ121" s="32">
        <v>0</v>
      </c>
    </row>
    <row r="122" spans="1:104" ht="12.75">
      <c r="A122" s="55">
        <v>52</v>
      </c>
      <c r="B122" s="56" t="s">
        <v>192</v>
      </c>
      <c r="C122" s="57" t="s">
        <v>193</v>
      </c>
      <c r="D122" s="58" t="s">
        <v>125</v>
      </c>
      <c r="E122" s="59">
        <v>4.2627048</v>
      </c>
      <c r="F122" s="59"/>
      <c r="G122" s="60">
        <f t="shared" si="0"/>
        <v>0</v>
      </c>
      <c r="O122" s="54">
        <v>2</v>
      </c>
      <c r="AA122" s="32">
        <v>8</v>
      </c>
      <c r="AB122" s="32">
        <v>0</v>
      </c>
      <c r="AC122" s="32">
        <v>3</v>
      </c>
      <c r="AZ122" s="32">
        <v>1</v>
      </c>
      <c r="BA122" s="32">
        <f t="shared" si="1"/>
        <v>0</v>
      </c>
      <c r="BB122" s="32">
        <f t="shared" si="2"/>
        <v>0</v>
      </c>
      <c r="BC122" s="32">
        <f t="shared" si="3"/>
        <v>0</v>
      </c>
      <c r="BD122" s="32">
        <f t="shared" si="4"/>
        <v>0</v>
      </c>
      <c r="BE122" s="32">
        <f t="shared" si="5"/>
        <v>0</v>
      </c>
      <c r="CZ122" s="32">
        <v>0</v>
      </c>
    </row>
    <row r="123" spans="1:104" ht="12.75">
      <c r="A123" s="55">
        <v>53</v>
      </c>
      <c r="B123" s="56" t="s">
        <v>194</v>
      </c>
      <c r="C123" s="57" t="s">
        <v>195</v>
      </c>
      <c r="D123" s="58" t="s">
        <v>125</v>
      </c>
      <c r="E123" s="59">
        <v>1.4209016</v>
      </c>
      <c r="F123" s="59"/>
      <c r="G123" s="60">
        <f t="shared" si="0"/>
        <v>0</v>
      </c>
      <c r="O123" s="54">
        <v>2</v>
      </c>
      <c r="AA123" s="32">
        <v>8</v>
      </c>
      <c r="AB123" s="32">
        <v>0</v>
      </c>
      <c r="AC123" s="32">
        <v>3</v>
      </c>
      <c r="AZ123" s="32">
        <v>1</v>
      </c>
      <c r="BA123" s="32">
        <f t="shared" si="1"/>
        <v>0</v>
      </c>
      <c r="BB123" s="32">
        <f t="shared" si="2"/>
        <v>0</v>
      </c>
      <c r="BC123" s="32">
        <f t="shared" si="3"/>
        <v>0</v>
      </c>
      <c r="BD123" s="32">
        <f t="shared" si="4"/>
        <v>0</v>
      </c>
      <c r="BE123" s="32">
        <f t="shared" si="5"/>
        <v>0</v>
      </c>
      <c r="CZ123" s="32">
        <v>0</v>
      </c>
    </row>
    <row r="124" spans="1:104" ht="12.75">
      <c r="A124" s="55">
        <v>54</v>
      </c>
      <c r="B124" s="56" t="s">
        <v>196</v>
      </c>
      <c r="C124" s="57" t="s">
        <v>197</v>
      </c>
      <c r="D124" s="58" t="s">
        <v>125</v>
      </c>
      <c r="E124" s="59">
        <v>1.4209016</v>
      </c>
      <c r="F124" s="59"/>
      <c r="G124" s="60">
        <f t="shared" si="0"/>
        <v>0</v>
      </c>
      <c r="O124" s="54">
        <v>2</v>
      </c>
      <c r="AA124" s="32">
        <v>8</v>
      </c>
      <c r="AB124" s="32">
        <v>0</v>
      </c>
      <c r="AC124" s="32">
        <v>3</v>
      </c>
      <c r="AZ124" s="32">
        <v>1</v>
      </c>
      <c r="BA124" s="32">
        <f t="shared" si="1"/>
        <v>0</v>
      </c>
      <c r="BB124" s="32">
        <f t="shared" si="2"/>
        <v>0</v>
      </c>
      <c r="BC124" s="32">
        <f t="shared" si="3"/>
        <v>0</v>
      </c>
      <c r="BD124" s="32">
        <f t="shared" si="4"/>
        <v>0</v>
      </c>
      <c r="BE124" s="32">
        <f t="shared" si="5"/>
        <v>0</v>
      </c>
      <c r="CZ124" s="32">
        <v>0</v>
      </c>
    </row>
    <row r="125" spans="1:57" ht="12.75">
      <c r="A125" s="67"/>
      <c r="B125" s="68" t="s">
        <v>25</v>
      </c>
      <c r="C125" s="69" t="str">
        <f>CONCATENATE(B116," ",C116)</f>
        <v>D96 Přesuny suti a vybouraných hmot</v>
      </c>
      <c r="D125" s="67"/>
      <c r="E125" s="70"/>
      <c r="F125" s="70"/>
      <c r="G125" s="71">
        <f>SUM(G116:G124)</f>
        <v>0</v>
      </c>
      <c r="O125" s="54">
        <v>4</v>
      </c>
      <c r="BA125" s="72">
        <f>SUM(BA116:BA124)</f>
        <v>0</v>
      </c>
      <c r="BB125" s="72">
        <f>SUM(BB116:BB124)</f>
        <v>0</v>
      </c>
      <c r="BC125" s="72">
        <f>SUM(BC116:BC124)</f>
        <v>0</v>
      </c>
      <c r="BD125" s="72">
        <f>SUM(BD116:BD124)</f>
        <v>0</v>
      </c>
      <c r="BE125" s="72">
        <f>SUM(BE116:BE124)</f>
        <v>0</v>
      </c>
    </row>
    <row r="126" ht="12.75">
      <c r="E126" s="32"/>
    </row>
    <row r="127" ht="12.75">
      <c r="E127" s="32"/>
    </row>
    <row r="128" ht="12.75">
      <c r="E128" s="32"/>
    </row>
    <row r="129" ht="12.75">
      <c r="E129" s="32"/>
    </row>
    <row r="130" ht="12.75">
      <c r="E130" s="32"/>
    </row>
    <row r="131" ht="12.75">
      <c r="E131" s="32"/>
    </row>
    <row r="132" ht="12.75">
      <c r="E132" s="32"/>
    </row>
    <row r="133" ht="12.75">
      <c r="E133" s="32"/>
    </row>
    <row r="134" ht="12.75">
      <c r="E134" s="32"/>
    </row>
    <row r="135" ht="12.75">
      <c r="E135" s="32"/>
    </row>
    <row r="136" ht="12.75">
      <c r="E136" s="32"/>
    </row>
    <row r="137" ht="12.75">
      <c r="E137" s="32"/>
    </row>
    <row r="138" ht="12.75">
      <c r="E138" s="32"/>
    </row>
    <row r="139" ht="12.75">
      <c r="E139" s="32"/>
    </row>
    <row r="140" ht="12.75">
      <c r="E140" s="32"/>
    </row>
    <row r="141" ht="12.75">
      <c r="E141" s="32"/>
    </row>
    <row r="142" ht="12.75">
      <c r="E142" s="32"/>
    </row>
    <row r="143" ht="12.75">
      <c r="E143" s="32"/>
    </row>
    <row r="144" ht="12.75">
      <c r="E144" s="32"/>
    </row>
    <row r="145" ht="12.75">
      <c r="E145" s="32"/>
    </row>
    <row r="146" ht="12.75">
      <c r="E146" s="32"/>
    </row>
    <row r="147" ht="12.75">
      <c r="E147" s="32"/>
    </row>
    <row r="148" ht="12.75">
      <c r="E148" s="32"/>
    </row>
    <row r="149" spans="1:7" ht="12.75">
      <c r="A149" s="73"/>
      <c r="B149" s="73"/>
      <c r="C149" s="73"/>
      <c r="D149" s="73"/>
      <c r="E149" s="73"/>
      <c r="F149" s="73"/>
      <c r="G149" s="73"/>
    </row>
    <row r="150" spans="1:7" ht="12.75">
      <c r="A150" s="73"/>
      <c r="B150" s="73"/>
      <c r="C150" s="73"/>
      <c r="D150" s="73"/>
      <c r="E150" s="73"/>
      <c r="F150" s="73"/>
      <c r="G150" s="73"/>
    </row>
    <row r="151" spans="1:7" ht="12.75">
      <c r="A151" s="73"/>
      <c r="B151" s="73"/>
      <c r="C151" s="73"/>
      <c r="D151" s="73"/>
      <c r="E151" s="73"/>
      <c r="F151" s="73"/>
      <c r="G151" s="73"/>
    </row>
    <row r="152" spans="1:7" ht="12.75">
      <c r="A152" s="73"/>
      <c r="B152" s="73"/>
      <c r="C152" s="73"/>
      <c r="D152" s="73"/>
      <c r="E152" s="73"/>
      <c r="F152" s="73"/>
      <c r="G152" s="73"/>
    </row>
    <row r="153" ht="12.75">
      <c r="E153" s="32"/>
    </row>
    <row r="154" ht="12.75">
      <c r="E154" s="32"/>
    </row>
    <row r="155" ht="12.75">
      <c r="E155" s="32"/>
    </row>
    <row r="156" ht="12.75">
      <c r="E156" s="32"/>
    </row>
    <row r="157" ht="12.75">
      <c r="E157" s="32"/>
    </row>
    <row r="158" ht="12.75">
      <c r="E158" s="32"/>
    </row>
    <row r="159" ht="12.75">
      <c r="E159" s="32"/>
    </row>
    <row r="160" ht="12.75">
      <c r="E160" s="32"/>
    </row>
    <row r="161" ht="12.75">
      <c r="E161" s="32"/>
    </row>
    <row r="162" ht="12.75">
      <c r="E162" s="32"/>
    </row>
    <row r="163" ht="12.75">
      <c r="E163" s="32"/>
    </row>
    <row r="164" ht="12.75">
      <c r="E164" s="32"/>
    </row>
    <row r="165" ht="12.75">
      <c r="E165" s="32"/>
    </row>
    <row r="166" ht="12.75">
      <c r="E166" s="32"/>
    </row>
    <row r="167" ht="12.75">
      <c r="E167" s="32"/>
    </row>
    <row r="168" ht="12.75">
      <c r="E168" s="32"/>
    </row>
    <row r="169" ht="12.75">
      <c r="E169" s="32"/>
    </row>
    <row r="170" ht="12.75">
      <c r="E170" s="32"/>
    </row>
    <row r="171" ht="12.75">
      <c r="E171" s="32"/>
    </row>
    <row r="172" ht="12.75">
      <c r="E172" s="32"/>
    </row>
    <row r="173" ht="12.75">
      <c r="E173" s="32"/>
    </row>
    <row r="174" ht="12.75">
      <c r="E174" s="32"/>
    </row>
    <row r="175" ht="12.75">
      <c r="E175" s="32"/>
    </row>
    <row r="176" ht="12.75">
      <c r="E176" s="32"/>
    </row>
    <row r="177" ht="12.75">
      <c r="E177" s="32"/>
    </row>
    <row r="178" ht="12.75">
      <c r="E178" s="32"/>
    </row>
    <row r="179" ht="12.75">
      <c r="E179" s="32"/>
    </row>
    <row r="180" ht="12.75">
      <c r="E180" s="32"/>
    </row>
    <row r="181" ht="12.75">
      <c r="E181" s="32"/>
    </row>
    <row r="182" ht="12.75">
      <c r="E182" s="32"/>
    </row>
    <row r="183" ht="12.75">
      <c r="E183" s="32"/>
    </row>
    <row r="184" spans="1:2" ht="12.75">
      <c r="A184" s="74"/>
      <c r="B184" s="74"/>
    </row>
    <row r="185" spans="1:7" ht="12.75">
      <c r="A185" s="73"/>
      <c r="B185" s="73"/>
      <c r="C185" s="75"/>
      <c r="D185" s="75"/>
      <c r="E185" s="76"/>
      <c r="F185" s="75"/>
      <c r="G185" s="77"/>
    </row>
    <row r="186" spans="1:7" ht="12.75">
      <c r="A186" s="78"/>
      <c r="B186" s="78"/>
      <c r="C186" s="73"/>
      <c r="D186" s="73"/>
      <c r="E186" s="79"/>
      <c r="F186" s="73"/>
      <c r="G186" s="73"/>
    </row>
    <row r="187" spans="1:7" ht="12.75">
      <c r="A187" s="73"/>
      <c r="B187" s="73"/>
      <c r="C187" s="73"/>
      <c r="D187" s="73"/>
      <c r="E187" s="79"/>
      <c r="F187" s="73"/>
      <c r="G187" s="73"/>
    </row>
    <row r="188" spans="1:7" ht="12.75">
      <c r="A188" s="73"/>
      <c r="B188" s="73"/>
      <c r="C188" s="73"/>
      <c r="D188" s="73"/>
      <c r="E188" s="79"/>
      <c r="F188" s="73"/>
      <c r="G188" s="73"/>
    </row>
    <row r="189" spans="1:7" ht="12.75">
      <c r="A189" s="73"/>
      <c r="B189" s="73"/>
      <c r="C189" s="73"/>
      <c r="D189" s="73"/>
      <c r="E189" s="79"/>
      <c r="F189" s="73"/>
      <c r="G189" s="73"/>
    </row>
    <row r="190" spans="1:7" ht="12.75">
      <c r="A190" s="73"/>
      <c r="B190" s="73"/>
      <c r="C190" s="73"/>
      <c r="D190" s="73"/>
      <c r="E190" s="79"/>
      <c r="F190" s="73"/>
      <c r="G190" s="73"/>
    </row>
    <row r="191" spans="1:7" ht="12.75">
      <c r="A191" s="73"/>
      <c r="B191" s="73"/>
      <c r="C191" s="73"/>
      <c r="D191" s="73"/>
      <c r="E191" s="79"/>
      <c r="F191" s="73"/>
      <c r="G191" s="73"/>
    </row>
    <row r="192" spans="1:7" ht="12.75">
      <c r="A192" s="73"/>
      <c r="B192" s="73"/>
      <c r="C192" s="73"/>
      <c r="D192" s="73"/>
      <c r="E192" s="79"/>
      <c r="F192" s="73"/>
      <c r="G192" s="73"/>
    </row>
    <row r="193" spans="1:7" ht="12.75">
      <c r="A193" s="73"/>
      <c r="B193" s="73"/>
      <c r="C193" s="73"/>
      <c r="D193" s="73"/>
      <c r="E193" s="79"/>
      <c r="F193" s="73"/>
      <c r="G193" s="73"/>
    </row>
    <row r="194" spans="1:7" ht="12.75">
      <c r="A194" s="73"/>
      <c r="B194" s="73"/>
      <c r="C194" s="73"/>
      <c r="D194" s="73"/>
      <c r="E194" s="79"/>
      <c r="F194" s="73"/>
      <c r="G194" s="73"/>
    </row>
    <row r="195" spans="1:7" ht="12.75">
      <c r="A195" s="73"/>
      <c r="B195" s="73"/>
      <c r="C195" s="73"/>
      <c r="D195" s="73"/>
      <c r="E195" s="79"/>
      <c r="F195" s="73"/>
      <c r="G195" s="73"/>
    </row>
    <row r="196" spans="1:7" ht="12.75">
      <c r="A196" s="73"/>
      <c r="B196" s="73"/>
      <c r="C196" s="73"/>
      <c r="D196" s="73"/>
      <c r="E196" s="79"/>
      <c r="F196" s="73"/>
      <c r="G196" s="73"/>
    </row>
    <row r="197" spans="1:7" ht="12.75">
      <c r="A197" s="73"/>
      <c r="B197" s="73"/>
      <c r="C197" s="73"/>
      <c r="D197" s="73"/>
      <c r="E197" s="79"/>
      <c r="F197" s="73"/>
      <c r="G197" s="73"/>
    </row>
    <row r="198" spans="1:7" ht="12.75">
      <c r="A198" s="73"/>
      <c r="B198" s="73"/>
      <c r="C198" s="73"/>
      <c r="D198" s="73"/>
      <c r="E198" s="79"/>
      <c r="F198" s="73"/>
      <c r="G198" s="73"/>
    </row>
  </sheetData>
  <sheetProtection/>
  <mergeCells count="43">
    <mergeCell ref="C30:D30"/>
    <mergeCell ref="C32:D32"/>
    <mergeCell ref="A1:G1"/>
    <mergeCell ref="A3:B3"/>
    <mergeCell ref="A4:B4"/>
    <mergeCell ref="E4:G4"/>
    <mergeCell ref="C9:D9"/>
    <mergeCell ref="C11:D11"/>
    <mergeCell ref="C12:D12"/>
    <mergeCell ref="C14:D14"/>
    <mergeCell ref="C18:D18"/>
    <mergeCell ref="C20:D20"/>
    <mergeCell ref="C22:D22"/>
    <mergeCell ref="C24:D24"/>
    <mergeCell ref="C26:D26"/>
    <mergeCell ref="C28:D28"/>
    <mergeCell ref="C63:D63"/>
    <mergeCell ref="C65:D65"/>
    <mergeCell ref="C46:D46"/>
    <mergeCell ref="C47:D47"/>
    <mergeCell ref="C33:D33"/>
    <mergeCell ref="C37:D37"/>
    <mergeCell ref="C38:D38"/>
    <mergeCell ref="C40:D40"/>
    <mergeCell ref="C51:D51"/>
    <mergeCell ref="C53:D53"/>
    <mergeCell ref="C55:D55"/>
    <mergeCell ref="C57:D57"/>
    <mergeCell ref="C59:D59"/>
    <mergeCell ref="C61:D61"/>
    <mergeCell ref="C95:D95"/>
    <mergeCell ref="C88:D88"/>
    <mergeCell ref="C90:D90"/>
    <mergeCell ref="C76:D76"/>
    <mergeCell ref="C78:D78"/>
    <mergeCell ref="C69:D69"/>
    <mergeCell ref="C107:D107"/>
    <mergeCell ref="C109:D109"/>
    <mergeCell ref="C111:D111"/>
    <mergeCell ref="C113:D113"/>
    <mergeCell ref="C99:D99"/>
    <mergeCell ref="C100:D100"/>
    <mergeCell ref="C102:D102"/>
  </mergeCells>
  <printOptions/>
  <pageMargins left="0.5905511811023623" right="0.3937007874015748" top="0.1968503937007874" bottom="0.47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Milada</cp:lastModifiedBy>
  <cp:lastPrinted>2018-04-15T15:12:08Z</cp:lastPrinted>
  <dcterms:created xsi:type="dcterms:W3CDTF">2018-03-20T18:22:45Z</dcterms:created>
  <dcterms:modified xsi:type="dcterms:W3CDTF">2018-04-15T15:12:15Z</dcterms:modified>
  <cp:category/>
  <cp:version/>
  <cp:contentType/>
  <cp:contentStatus/>
</cp:coreProperties>
</file>