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6205" windowHeight="10575" activeTab="0"/>
  </bookViews>
  <sheets>
    <sheet name="Správa mobilních zařízení" sheetId="16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<sst xmlns="http://schemas.openxmlformats.org/spreadsheetml/2006/main" count="236" uniqueCount="169">
  <si>
    <t>Technické požadavky</t>
  </si>
  <si>
    <t>Společné požadavky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</si>
  <si>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</si>
  <si>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</si>
  <si>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</si>
  <si>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</si>
  <si>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</si>
  <si>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</si>
  <si>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</si>
  <si>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PARAMETR</t>
  </si>
  <si>
    <t>POŽADOVANÁ HODNOTA</t>
  </si>
  <si>
    <t>maximální přípustná cena</t>
  </si>
  <si>
    <t>příslušenství</t>
  </si>
  <si>
    <t>konektory</t>
  </si>
  <si>
    <t>ano</t>
  </si>
  <si>
    <t>kamera</t>
  </si>
  <si>
    <t>rozhraní</t>
  </si>
  <si>
    <t>rozměry</t>
  </si>
  <si>
    <t>min. 1 TB</t>
  </si>
  <si>
    <t xml:space="preserve">délka </t>
  </si>
  <si>
    <t>1 m</t>
  </si>
  <si>
    <t>Locker  BYOD pro notebooky a mobilní zařízení</t>
  </si>
  <si>
    <t>počet samostatně uzamykatelných úložných pozic</t>
  </si>
  <si>
    <t>min. 15</t>
  </si>
  <si>
    <t>konektory pro nabíjení v každé úložné pozici</t>
  </si>
  <si>
    <t>USB (min. 2.4 A), silová zásuvka 230 V</t>
  </si>
  <si>
    <t>vzdálená správa</t>
  </si>
  <si>
    <t>možnost odemčení pozice, upozornění na chyby</t>
  </si>
  <si>
    <t>způsob uzamčení jednotlivých úložných pozic</t>
  </si>
  <si>
    <t>číselný kód</t>
  </si>
  <si>
    <t>provedení</t>
  </si>
  <si>
    <t>Locker pro uložení a nabíjení notebooků o velikosti 13"</t>
  </si>
  <si>
    <t>kapacita pro uložení notebooků</t>
  </si>
  <si>
    <t>min. 10</t>
  </si>
  <si>
    <t>konektory pro nabíjení pro každou úložnou pozici</t>
  </si>
  <si>
    <t>silová zásuvka 230 V</t>
  </si>
  <si>
    <t>způsob uzamčení lockeru</t>
  </si>
  <si>
    <t>klíč nebo číselný kód</t>
  </si>
  <si>
    <t>Locker pro uložení a nabíjení tabletů o velikosti do 11"</t>
  </si>
  <si>
    <t>USB (min. 2.4 A)</t>
  </si>
  <si>
    <t>Zařízení nabíjení a synchronizaci mobilních zařízení v terénu</t>
  </si>
  <si>
    <t>počet nabíjených a synchronizovaných zařízení</t>
  </si>
  <si>
    <t>min. 16</t>
  </si>
  <si>
    <t>konektory pro nabíjení a synchronizaci zařízení</t>
  </si>
  <si>
    <t>USB (min. 2 A)</t>
  </si>
  <si>
    <t>podporovaní výrobci pro synchronizaci</t>
  </si>
  <si>
    <t>alespoň Apple, Samsung</t>
  </si>
  <si>
    <t>kontejnery pro přenos min. 16 zařízení</t>
  </si>
  <si>
    <t>přenosný wifi router</t>
  </si>
  <si>
    <t>1x 10/100Mbps WAN/LAN Port, 1x 10/100Mbps LAN Port, 1 Reset tlačítko, 1x přepínač provozního módu</t>
  </si>
  <si>
    <t>bezdrátové standardy</t>
  </si>
  <si>
    <t>IEEE 802.11n, IEEE 802.11g, IEEE 802.11b</t>
  </si>
  <si>
    <t>maximálně 85 x 75 x28 mm</t>
  </si>
  <si>
    <t>anténa</t>
  </si>
  <si>
    <t>vestavěná</t>
  </si>
  <si>
    <t>provedení napájení</t>
  </si>
  <si>
    <t>vestavěná vidlice do 230V přímo na těle zařízení, pro připojení do rozvodné sítě není použitý kabel</t>
  </si>
  <si>
    <t>módy bezdrátové sítě</t>
  </si>
  <si>
    <t>router, access point, klient, repeater</t>
  </si>
  <si>
    <t>vyžadované funkce bezedrátové sítě</t>
  </si>
  <si>
    <t>povolit/zakázat bezdrátové vysílání, WDS Bridge, WMM</t>
  </si>
  <si>
    <t>bezpečnostní standardy</t>
  </si>
  <si>
    <t>64/128/152-bit WEP, WPA/WPA2, WPA-PSK/WPA2-PSK</t>
  </si>
  <si>
    <t>QoS</t>
  </si>
  <si>
    <t>WMM, Bandwidth Control</t>
  </si>
  <si>
    <t>DHCP</t>
  </si>
  <si>
    <t>Server, Klient, seznam klientů DHCP, rezervace adres</t>
  </si>
  <si>
    <t>přesměrování Portů</t>
  </si>
  <si>
    <t>Virtuální Server, Port Triggering, UPnP, DMZ</t>
  </si>
  <si>
    <t>DNS</t>
  </si>
  <si>
    <t>DynDns, Comexe, NO-IP</t>
  </si>
  <si>
    <t>průchod VPN</t>
  </si>
  <si>
    <t>PPTP, L2TP, IPSec (ESP Head)</t>
  </si>
  <si>
    <t>bezpečnost, firewall</t>
  </si>
  <si>
    <t>DoS, SPI Firewall, filtrování IP adres, MAC adres, domén, spojování IP a MAC adres</t>
  </si>
  <si>
    <t>certifikace</t>
  </si>
  <si>
    <t>CE, FCC, RoHS</t>
  </si>
  <si>
    <t>podporované OS</t>
  </si>
  <si>
    <t>Microsoft Windows 98SE, NT, 2000, XP, Vista, Windows 7/8/8.1/10, MAC OS, NetWare, UNIX, Linux</t>
  </si>
  <si>
    <t>balení obsahuje ethernetový kabel</t>
  </si>
  <si>
    <t>Kabel USB-C - USB-A 3.1</t>
  </si>
  <si>
    <t>USB-C - USB-A,  3.1</t>
  </si>
  <si>
    <t>min. nabíjecí proud</t>
  </si>
  <si>
    <t>2.4 A</t>
  </si>
  <si>
    <t>Kabel USB-C - USB-C</t>
  </si>
  <si>
    <t>USB-C - USB-C,  3.1</t>
  </si>
  <si>
    <t>Kabel Lightning - USB-A</t>
  </si>
  <si>
    <t>Lightning - USB-A</t>
  </si>
  <si>
    <t>opletený, barevný</t>
  </si>
  <si>
    <t>Kabel Lightning - USB-C</t>
  </si>
  <si>
    <t>Lightning na USB</t>
  </si>
  <si>
    <t>Kabel ethernet</t>
  </si>
  <si>
    <t>RJ45-RJ45</t>
  </si>
  <si>
    <t>typ</t>
  </si>
  <si>
    <t>5e</t>
  </si>
  <si>
    <t>Kabel micro USB</t>
  </si>
  <si>
    <t>USB-A - micro USB</t>
  </si>
  <si>
    <t>Kabel mini USB</t>
  </si>
  <si>
    <t>USB-A - mini USB</t>
  </si>
  <si>
    <t>Nabíječka pro mobilní zařízení Apple</t>
  </si>
  <si>
    <t>vstup</t>
  </si>
  <si>
    <t>230 V</t>
  </si>
  <si>
    <t>výstup</t>
  </si>
  <si>
    <t>USB-A</t>
  </si>
  <si>
    <t>výkon</t>
  </si>
  <si>
    <t>12W</t>
  </si>
  <si>
    <t>Externí SSD</t>
  </si>
  <si>
    <t>USB-C 3.1</t>
  </si>
  <si>
    <t>šifrování</t>
  </si>
  <si>
    <t>ano, min. 256 bit</t>
  </si>
  <si>
    <t>kapacita</t>
  </si>
  <si>
    <t>čtení</t>
  </si>
  <si>
    <t>515 MB/s</t>
  </si>
  <si>
    <t>zápis</t>
  </si>
  <si>
    <t>Interní SSD</t>
  </si>
  <si>
    <t>SATA III</t>
  </si>
  <si>
    <t>min. 500 GB</t>
  </si>
  <si>
    <t>formát</t>
  </si>
  <si>
    <t>2,5"</t>
  </si>
  <si>
    <t>Řešení pro zabezpečení místnosti</t>
  </si>
  <si>
    <t>centrální jednotka</t>
  </si>
  <si>
    <t>musí podporovat správu bezdrátových zařízení prostřednictvím protokolu ZigBee nebo Z-wave</t>
  </si>
  <si>
    <t>komunikační protokol</t>
  </si>
  <si>
    <t>senzor otevření dveří</t>
  </si>
  <si>
    <t>bezdrátový</t>
  </si>
  <si>
    <t>bezdrátový, podpora HomeKit</t>
  </si>
  <si>
    <t>senzor pohybu</t>
  </si>
  <si>
    <t>dálkově ovládaná zásuvka</t>
  </si>
  <si>
    <t>4 ks, zatížení min. 2000 W</t>
  </si>
  <si>
    <t>bezdrátová, rozlišení  min. Full HD, pozorovací úhel min 85°, noční vidění</t>
  </si>
  <si>
    <t>správa alespoň 50 zařízení, kompatibilita s iOS a Android, musí komunikovat se všemi bezdrátovými zařízeními v setu</t>
  </si>
  <si>
    <t>wifi router</t>
  </si>
  <si>
    <t>IEEE 802.11n, IEEE 802.11g, IEEE 802.11ac</t>
  </si>
  <si>
    <t>pásma</t>
  </si>
  <si>
    <t>2,4 GHz, 5 GHz</t>
  </si>
  <si>
    <t>bridge, access point</t>
  </si>
  <si>
    <t>ovládání</t>
  </si>
  <si>
    <t>tlačítko vypnutí Wi-Fi</t>
  </si>
  <si>
    <t>WEP, WPA/WPA2, WPA-PSK/WPA2-PSK</t>
  </si>
  <si>
    <t>samostatně stojící, materiál skříně: kov</t>
  </si>
  <si>
    <t>1xWAN 1 Gbps, 2x LAN 1Gbps LAN Port, 2x USB 2.0 nebo novější pro připojení externího disku a/nebo tiskárny</t>
  </si>
  <si>
    <t>Komodita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</si>
  <si>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</si>
  <si>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</si>
  <si>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</si>
  <si>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</si>
  <si>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</si>
  <si>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</si>
  <si>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</si>
  <si>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</si>
  <si>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</si>
  <si>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</si>
  <si>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</si>
  <si>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</si>
  <si>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</si>
  <si>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</si>
  <si>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</si>
  <si>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</si>
  <si>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</si>
  <si>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Dodavatel musí vyplnit všechna žlutě podbarvená pole. Dodavatel musí rovněž uvést nabídkovou cenu za 1 kus u každé komodity.</t>
  </si>
  <si>
    <t>Počet kusů dané komodity</t>
  </si>
  <si>
    <t>Všechna dodaná zařízení a příslušenství musí být navzájem plně kompatibilní.</t>
  </si>
  <si>
    <t>Celková nabídková cena v Kč bez DPH:</t>
  </si>
  <si>
    <t>Nabídková cena v Kč bez DPH za 1 ks komodity</t>
  </si>
  <si>
    <t>Celková nabídková cena za komoditu v Kč bez DPH</t>
  </si>
  <si>
    <t>výše DPH</t>
  </si>
  <si>
    <t>Splnění parametrů v podávané nabídce: dodavatel uvede souhlasný výrok "ANO" v případě, že nabídka splňuje požadavky:</t>
  </si>
  <si>
    <t>VÝROBCE, KOMERČNÍ NÁZEV NABÍZENÉHO PRODUKTU</t>
  </si>
  <si>
    <t>záruka min. 24 měsíců, dopravu zajišťuje dodavatel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</si>
</sst>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 bez DPH&quot;"/>
    <numFmt numFmtId="165" formatCode="#,##0\ &quot;CZK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1" xfId="0" applyFill="1" applyBorder="1"/>
    <xf numFmtId="0" fontId="0" fillId="2" borderId="1" xfId="0" applyFill="1" applyBorder="1"/>
    <xf numFmtId="0" fontId="0" fillId="0" borderId="1" xfId="0" applyFont="1" applyFill="1" applyBorder="1" applyAlignment="1">
      <alignment vertical="center"/>
    </xf>
    <xf numFmtId="0" fontId="8" fillId="2" borderId="1" xfId="0" applyFont="1" applyFill="1" applyBorder="1"/>
    <xf numFmtId="0" fontId="9" fillId="0" borderId="0" xfId="0" applyFont="1"/>
    <xf numFmtId="165" fontId="9" fillId="0" borderId="0" xfId="0" applyNumberFormat="1" applyFont="1"/>
    <xf numFmtId="0" fontId="0" fillId="0" borderId="2" xfId="0" applyBorder="1"/>
    <xf numFmtId="0" fontId="0" fillId="0" borderId="0" xfId="0" applyFill="1" applyBorder="1"/>
    <xf numFmtId="0" fontId="0" fillId="0" borderId="3" xfId="0" applyFill="1" applyBorder="1"/>
    <xf numFmtId="0" fontId="0" fillId="2" borderId="3" xfId="0" applyFill="1" applyBorder="1"/>
    <xf numFmtId="0" fontId="2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2" borderId="3" xfId="0" applyFont="1" applyFill="1" applyBorder="1"/>
    <xf numFmtId="164" fontId="2" fillId="2" borderId="4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6" fillId="0" borderId="0" xfId="0" applyFont="1" applyFill="1"/>
    <xf numFmtId="165" fontId="6" fillId="0" borderId="0" xfId="0" applyNumberFormat="1" applyFont="1" applyFill="1"/>
    <xf numFmtId="0" fontId="2" fillId="0" borderId="5" xfId="0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2" borderId="6" xfId="0" applyFont="1" applyFill="1" applyBorder="1"/>
    <xf numFmtId="0" fontId="0" fillId="0" borderId="1" xfId="0" applyBorder="1" applyAlignment="1">
      <alignment/>
    </xf>
    <xf numFmtId="0" fontId="0" fillId="0" borderId="1" xfId="0" applyBorder="1" applyAlignment="1">
      <alignment vertic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8" fillId="2" borderId="6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3" fontId="10" fillId="0" borderId="0" xfId="0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9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horizontal="right" vertical="top" wrapText="1"/>
      <protection locked="0"/>
    </xf>
    <xf numFmtId="0" fontId="10" fillId="0" borderId="25" xfId="0" applyFont="1" applyFill="1" applyBorder="1" applyAlignment="1" applyProtection="1">
      <alignment horizontal="right" vertical="top" wrapText="1"/>
      <protection locked="0"/>
    </xf>
    <xf numFmtId="0" fontId="10" fillId="0" borderId="26" xfId="0" applyFont="1" applyFill="1" applyBorder="1" applyAlignment="1" applyProtection="1">
      <alignment horizontal="right" vertical="top" wrapText="1"/>
      <protection locked="0"/>
    </xf>
    <xf numFmtId="0" fontId="2" fillId="0" borderId="27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3" fontId="0" fillId="0" borderId="30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>
      <alignment horizontal="center" vertical="center"/>
    </xf>
    <xf numFmtId="3" fontId="0" fillId="0" borderId="32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31" xfId="0" applyNumberFormat="1" applyFill="1" applyBorder="1" applyAlignment="1" applyProtection="1">
      <alignment horizontal="center" vertical="center"/>
      <protection locked="0"/>
    </xf>
    <xf numFmtId="3" fontId="0" fillId="0" borderId="32" xfId="0" applyNumberFormat="1" applyFill="1" applyBorder="1" applyAlignment="1" applyProtection="1">
      <alignment horizontal="center" vertical="center"/>
      <protection locked="0"/>
    </xf>
    <xf numFmtId="3" fontId="0" fillId="0" borderId="34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 vertical="center"/>
      <protection locked="0"/>
    </xf>
    <xf numFmtId="0" fontId="0" fillId="5" borderId="9" xfId="0" applyNumberFormat="1" applyFill="1" applyBorder="1" applyAlignment="1" applyProtection="1">
      <alignment horizontal="left" vertical="center" wrapText="1"/>
      <protection locked="0"/>
    </xf>
    <xf numFmtId="0" fontId="0" fillId="5" borderId="1" xfId="0" applyNumberFormat="1" applyFill="1" applyBorder="1" applyAlignment="1" applyProtection="1">
      <alignment vertical="center"/>
      <protection locked="0"/>
    </xf>
    <xf numFmtId="0" fontId="0" fillId="5" borderId="3" xfId="0" applyNumberFormat="1" applyFill="1" applyBorder="1" applyAlignment="1" applyProtection="1">
      <alignment vertical="center"/>
      <protection locked="0"/>
    </xf>
    <xf numFmtId="0" fontId="0" fillId="5" borderId="10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0" fillId="5" borderId="8" xfId="0" applyNumberFormat="1" applyFill="1" applyBorder="1" applyAlignment="1" applyProtection="1">
      <alignment horizontal="left" vertical="center" wrapText="1"/>
      <protection locked="0"/>
    </xf>
    <xf numFmtId="0" fontId="0" fillId="5" borderId="6" xfId="0" applyNumberFormat="1" applyFill="1" applyBorder="1" applyAlignment="1" applyProtection="1">
      <alignment vertical="center"/>
      <protection locked="0"/>
    </xf>
    <xf numFmtId="0" fontId="0" fillId="5" borderId="4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6" xfId="0" applyNumberFormat="1" applyFill="1" applyBorder="1" applyAlignment="1" applyProtection="1">
      <alignment horizontal="center" vertical="center" wrapText="1"/>
      <protection locked="0"/>
    </xf>
    <xf numFmtId="0" fontId="0" fillId="5" borderId="8" xfId="0" applyNumberFormat="1" applyFill="1" applyBorder="1" applyAlignment="1" applyProtection="1">
      <alignment horizontal="center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 wrapText="1"/>
      <protection locked="0"/>
    </xf>
    <xf numFmtId="0" fontId="0" fillId="5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ill="1" applyBorder="1" applyAlignment="1" applyProtection="1">
      <alignment horizontal="left" vertical="center"/>
      <protection locked="0"/>
    </xf>
    <xf numFmtId="0" fontId="0" fillId="5" borderId="9" xfId="0" applyNumberFormat="1" applyFill="1" applyBorder="1" applyAlignment="1" applyProtection="1">
      <alignment horizontal="left" vertical="center" wrapText="1"/>
      <protection locked="0"/>
    </xf>
    <xf numFmtId="0" fontId="0" fillId="5" borderId="1" xfId="0" applyNumberFormat="1" applyFill="1" applyBorder="1" applyAlignment="1" applyProtection="1">
      <alignment horizontal="left" vertical="center"/>
      <protection locked="0"/>
    </xf>
    <xf numFmtId="0" fontId="0" fillId="5" borderId="3" xfId="0" applyNumberFormat="1" applyFill="1" applyBorder="1" applyAlignment="1" applyProtection="1">
      <alignment horizontal="left" vertical="center"/>
      <protection locked="0"/>
    </xf>
    <xf numFmtId="0" fontId="0" fillId="5" borderId="10" xfId="0" applyNumberFormat="1" applyFill="1" applyBorder="1" applyAlignment="1" applyProtection="1">
      <alignment horizontal="left" vertical="center" wrapText="1"/>
      <protection locked="0"/>
    </xf>
    <xf numFmtId="0" fontId="0" fillId="0" borderId="4" xfId="0" applyNumberFormat="1" applyFill="1" applyBorder="1" applyAlignment="1" applyProtection="1">
      <alignment horizontal="left" vertical="center"/>
      <protection locked="0"/>
    </xf>
    <xf numFmtId="0" fontId="0" fillId="5" borderId="8" xfId="0" applyNumberFormat="1" applyFill="1" applyBorder="1" applyAlignment="1" applyProtection="1">
      <alignment horizontal="left" vertical="center" wrapText="1"/>
      <protection locked="0"/>
    </xf>
    <xf numFmtId="0" fontId="0" fillId="5" borderId="1" xfId="0" applyNumberFormat="1" applyFill="1" applyBorder="1" applyAlignment="1" applyProtection="1">
      <alignment horizontal="left" vertical="center"/>
      <protection locked="0"/>
    </xf>
    <xf numFmtId="0" fontId="0" fillId="5" borderId="11" xfId="0" applyNumberFormat="1" applyFill="1" applyBorder="1" applyAlignment="1" applyProtection="1">
      <alignment horizontal="center" vertical="center"/>
      <protection locked="0"/>
    </xf>
    <xf numFmtId="0" fontId="0" fillId="5" borderId="12" xfId="0" applyNumberFormat="1" applyFill="1" applyBorder="1" applyAlignment="1" applyProtection="1">
      <alignment horizontal="center" vertical="center"/>
      <protection locked="0"/>
    </xf>
    <xf numFmtId="0" fontId="0" fillId="5" borderId="13" xfId="0" applyNumberFormat="1" applyFill="1" applyBorder="1" applyAlignment="1" applyProtection="1">
      <alignment horizontal="center" vertical="center"/>
      <protection locked="0"/>
    </xf>
    <xf numFmtId="4" fontId="0" fillId="5" borderId="9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8" xfId="0" applyNumberFormat="1" applyFill="1" applyBorder="1" applyAlignment="1" applyProtection="1">
      <alignment horizontal="center" vertical="center"/>
      <protection locked="0"/>
    </xf>
    <xf numFmtId="4" fontId="0" fillId="5" borderId="4" xfId="0" applyNumberFormat="1" applyFill="1" applyBorder="1" applyAlignment="1" applyProtection="1">
      <alignment horizontal="center" vertical="center"/>
      <protection locked="0"/>
    </xf>
    <xf numFmtId="4" fontId="0" fillId="5" borderId="1" xfId="0" applyNumberFormat="1" applyFill="1" applyBorder="1" applyAlignment="1" applyProtection="1">
      <alignment horizontal="center" vertical="center"/>
      <protection locked="0"/>
    </xf>
    <xf numFmtId="4" fontId="0" fillId="5" borderId="6" xfId="0" applyNumberFormat="1" applyFill="1" applyBorder="1" applyAlignment="1" applyProtection="1">
      <alignment horizontal="center" vertical="center"/>
      <protection locked="0"/>
    </xf>
    <xf numFmtId="4" fontId="0" fillId="5" borderId="3" xfId="0" applyNumberFormat="1" applyFill="1" applyBorder="1" applyAlignment="1" applyProtection="1">
      <alignment horizontal="center" vertical="center"/>
      <protection locked="0"/>
    </xf>
    <xf numFmtId="4" fontId="0" fillId="5" borderId="35" xfId="0" applyNumberFormat="1" applyFill="1" applyBorder="1" applyAlignment="1" applyProtection="1">
      <alignment horizontal="center" vertical="center"/>
      <protection locked="0"/>
    </xf>
    <xf numFmtId="4" fontId="0" fillId="5" borderId="36" xfId="0" applyNumberFormat="1" applyFill="1" applyBorder="1" applyAlignment="1" applyProtection="1">
      <alignment horizontal="center" vertical="center"/>
      <protection locked="0"/>
    </xf>
    <xf numFmtId="4" fontId="0" fillId="5" borderId="37" xfId="0" applyNumberFormat="1" applyFill="1" applyBorder="1" applyAlignment="1" applyProtection="1">
      <alignment horizontal="center" vertical="center"/>
      <protection locked="0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0" fillId="5" borderId="29" xfId="0" applyNumberFormat="1" applyFill="1" applyBorder="1" applyAlignment="1">
      <alignment horizontal="center" vertical="center"/>
    </xf>
    <xf numFmtId="4" fontId="0" fillId="5" borderId="38" xfId="0" applyNumberFormat="1" applyFill="1" applyBorder="1" applyAlignment="1">
      <alignment horizontal="center" vertical="center"/>
    </xf>
    <xf numFmtId="4" fontId="0" fillId="5" borderId="28" xfId="0" applyNumberFormat="1" applyFill="1" applyBorder="1" applyAlignment="1">
      <alignment horizontal="center" vertical="center"/>
    </xf>
    <xf numFmtId="4" fontId="0" fillId="5" borderId="39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="70" zoomScaleNormal="70" workbookViewId="0" topLeftCell="A1">
      <selection activeCell="H116" sqref="H116:I118"/>
    </sheetView>
  </sheetViews>
  <sheetFormatPr defaultColWidth="11.421875" defaultRowHeight="15"/>
  <cols>
    <col min="2" max="2" width="25.00390625" style="0" customWidth="1"/>
    <col min="3" max="3" width="42.140625" style="0" customWidth="1"/>
    <col min="4" max="4" width="41.00390625" style="0" customWidth="1"/>
    <col min="5" max="5" width="36.00390625" style="0" customWidth="1"/>
    <col min="6" max="6" width="30.28125" style="0" customWidth="1"/>
    <col min="7" max="7" width="21.421875" style="0" customWidth="1"/>
    <col min="9" max="9" width="24.28125" style="0" customWidth="1"/>
  </cols>
  <sheetData>
    <row r="1" spans="2:3" ht="18.75">
      <c r="B1" s="1" t="s">
        <v>0</v>
      </c>
      <c r="C1" s="1"/>
    </row>
    <row r="2" ht="15">
      <c r="B2" s="2"/>
    </row>
    <row r="3" spans="2:7" ht="15.75">
      <c r="B3" s="47" t="s">
        <v>159</v>
      </c>
      <c r="C3" s="47"/>
      <c r="D3" s="47"/>
      <c r="E3" s="47"/>
      <c r="F3" s="48"/>
      <c r="G3" s="48"/>
    </row>
    <row r="5" spans="2:9" ht="15">
      <c r="B5" s="58" t="s">
        <v>1</v>
      </c>
      <c r="C5" s="58"/>
      <c r="D5" s="58"/>
      <c r="E5" s="58" t="s">
        <v>166</v>
      </c>
      <c r="F5" s="58"/>
      <c r="G5" s="58"/>
      <c r="H5" s="58"/>
      <c r="I5" s="58"/>
    </row>
    <row r="6" spans="2:9" ht="15">
      <c r="B6" s="43" t="s">
        <v>2</v>
      </c>
      <c r="C6" s="43"/>
      <c r="D6" s="43"/>
      <c r="E6" s="125"/>
      <c r="F6" s="125"/>
      <c r="G6" s="125"/>
      <c r="H6" s="125"/>
      <c r="I6" s="125"/>
    </row>
    <row r="7" spans="2:9" ht="33" customHeight="1">
      <c r="B7" s="44" t="s">
        <v>168</v>
      </c>
      <c r="C7" s="45"/>
      <c r="D7" s="46"/>
      <c r="E7" s="126"/>
      <c r="F7" s="127"/>
      <c r="G7" s="127"/>
      <c r="H7" s="127"/>
      <c r="I7" s="128"/>
    </row>
    <row r="8" spans="2:9" ht="15">
      <c r="B8" s="43" t="s">
        <v>3</v>
      </c>
      <c r="C8" s="43"/>
      <c r="D8" s="43"/>
      <c r="E8" s="125"/>
      <c r="F8" s="125"/>
      <c r="G8" s="125"/>
      <c r="H8" s="125"/>
      <c r="I8" s="125"/>
    </row>
    <row r="9" spans="2:9" ht="15">
      <c r="B9" s="44" t="s">
        <v>4</v>
      </c>
      <c r="C9" s="45"/>
      <c r="D9" s="46"/>
      <c r="E9" s="125"/>
      <c r="F9" s="125"/>
      <c r="G9" s="125"/>
      <c r="H9" s="125"/>
      <c r="I9" s="125"/>
    </row>
    <row r="10" spans="2:9" ht="32.25" customHeight="1">
      <c r="B10" s="44" t="s">
        <v>5</v>
      </c>
      <c r="C10" s="45"/>
      <c r="D10" s="46"/>
      <c r="E10" s="125"/>
      <c r="F10" s="125"/>
      <c r="G10" s="125"/>
      <c r="H10" s="125"/>
      <c r="I10" s="125"/>
    </row>
    <row r="11" spans="2:9" ht="15">
      <c r="B11" s="43" t="s">
        <v>161</v>
      </c>
      <c r="C11" s="43"/>
      <c r="D11" s="43"/>
      <c r="E11" s="125"/>
      <c r="F11" s="125"/>
      <c r="G11" s="125"/>
      <c r="H11" s="125"/>
      <c r="I11" s="125"/>
    </row>
    <row r="12" ht="15">
      <c r="B12" s="2"/>
    </row>
    <row r="13" spans="2:9" ht="16.5" thickBot="1">
      <c r="B13" s="3"/>
      <c r="C13" s="4"/>
      <c r="D13" s="4"/>
      <c r="E13" s="57"/>
      <c r="F13" s="57"/>
      <c r="G13" s="57"/>
      <c r="H13" s="57"/>
      <c r="I13" s="38"/>
    </row>
    <row r="14" spans="1:9" ht="15" customHeight="1">
      <c r="A14" s="61" t="s">
        <v>141</v>
      </c>
      <c r="B14" s="49" t="s">
        <v>6</v>
      </c>
      <c r="C14" s="51" t="s">
        <v>7</v>
      </c>
      <c r="D14" s="52"/>
      <c r="E14" s="53" t="s">
        <v>8</v>
      </c>
      <c r="F14" s="59" t="s">
        <v>167</v>
      </c>
      <c r="G14" s="53" t="s">
        <v>163</v>
      </c>
      <c r="H14" s="53" t="s">
        <v>160</v>
      </c>
      <c r="I14" s="55" t="s">
        <v>164</v>
      </c>
    </row>
    <row r="15" spans="1:9" ht="37.5" customHeight="1" thickBot="1">
      <c r="A15" s="62"/>
      <c r="B15" s="50"/>
      <c r="C15" s="39" t="s">
        <v>9</v>
      </c>
      <c r="D15" s="27" t="s">
        <v>10</v>
      </c>
      <c r="E15" s="54"/>
      <c r="F15" s="60"/>
      <c r="G15" s="54"/>
      <c r="H15" s="54"/>
      <c r="I15" s="56"/>
    </row>
    <row r="16" spans="1:9" ht="15">
      <c r="A16" s="63" t="s">
        <v>142</v>
      </c>
      <c r="B16" s="41" t="s">
        <v>21</v>
      </c>
      <c r="C16" s="25" t="s">
        <v>11</v>
      </c>
      <c r="D16" s="26">
        <f>92000</f>
        <v>92000</v>
      </c>
      <c r="E16" s="104"/>
      <c r="F16" s="105"/>
      <c r="G16" s="129"/>
      <c r="H16" s="83">
        <v>2</v>
      </c>
      <c r="I16" s="101">
        <f>G16*H16</f>
        <v>0</v>
      </c>
    </row>
    <row r="17" spans="1:9" ht="15">
      <c r="A17" s="63"/>
      <c r="B17" s="41"/>
      <c r="C17" s="7" t="s">
        <v>22</v>
      </c>
      <c r="D17" s="8" t="s">
        <v>23</v>
      </c>
      <c r="E17" s="106"/>
      <c r="F17" s="105"/>
      <c r="G17" s="129"/>
      <c r="H17" s="83"/>
      <c r="I17" s="101"/>
    </row>
    <row r="18" spans="1:9" ht="15">
      <c r="A18" s="63"/>
      <c r="B18" s="41"/>
      <c r="C18" s="7" t="s">
        <v>24</v>
      </c>
      <c r="D18" s="8" t="s">
        <v>25</v>
      </c>
      <c r="E18" s="106"/>
      <c r="F18" s="105"/>
      <c r="G18" s="129"/>
      <c r="H18" s="83"/>
      <c r="I18" s="101"/>
    </row>
    <row r="19" spans="1:9" ht="15">
      <c r="A19" s="63"/>
      <c r="B19" s="41"/>
      <c r="C19" s="7" t="s">
        <v>26</v>
      </c>
      <c r="D19" s="8" t="s">
        <v>27</v>
      </c>
      <c r="E19" s="106"/>
      <c r="F19" s="105"/>
      <c r="G19" s="129"/>
      <c r="H19" s="83"/>
      <c r="I19" s="101"/>
    </row>
    <row r="20" spans="1:9" ht="15">
      <c r="A20" s="63"/>
      <c r="B20" s="41"/>
      <c r="C20" s="7" t="s">
        <v>28</v>
      </c>
      <c r="D20" s="8" t="s">
        <v>29</v>
      </c>
      <c r="E20" s="106"/>
      <c r="F20" s="105"/>
      <c r="G20" s="129"/>
      <c r="H20" s="83"/>
      <c r="I20" s="101"/>
    </row>
    <row r="21" spans="1:9" ht="15.75" thickBot="1">
      <c r="A21" s="64"/>
      <c r="B21" s="42"/>
      <c r="C21" s="16" t="s">
        <v>30</v>
      </c>
      <c r="D21" s="17" t="s">
        <v>139</v>
      </c>
      <c r="E21" s="107"/>
      <c r="F21" s="108"/>
      <c r="G21" s="130"/>
      <c r="H21" s="84"/>
      <c r="I21" s="102"/>
    </row>
    <row r="22" spans="1:9" ht="15">
      <c r="A22" s="65" t="s">
        <v>143</v>
      </c>
      <c r="B22" s="40" t="s">
        <v>31</v>
      </c>
      <c r="C22" s="15" t="s">
        <v>11</v>
      </c>
      <c r="D22" s="18">
        <f>18000</f>
        <v>18000</v>
      </c>
      <c r="E22" s="109"/>
      <c r="F22" s="110"/>
      <c r="G22" s="131"/>
      <c r="H22" s="82">
        <v>5</v>
      </c>
      <c r="I22" s="95">
        <f>G22*H22</f>
        <v>0</v>
      </c>
    </row>
    <row r="23" spans="1:9" ht="15">
      <c r="A23" s="63"/>
      <c r="B23" s="41"/>
      <c r="C23" s="7" t="s">
        <v>32</v>
      </c>
      <c r="D23" s="8" t="s">
        <v>33</v>
      </c>
      <c r="E23" s="106"/>
      <c r="F23" s="105"/>
      <c r="G23" s="129"/>
      <c r="H23" s="80"/>
      <c r="I23" s="96"/>
    </row>
    <row r="24" spans="1:9" ht="15">
      <c r="A24" s="63"/>
      <c r="B24" s="41"/>
      <c r="C24" s="7" t="s">
        <v>34</v>
      </c>
      <c r="D24" s="8" t="s">
        <v>35</v>
      </c>
      <c r="E24" s="106"/>
      <c r="F24" s="105"/>
      <c r="G24" s="129"/>
      <c r="H24" s="80"/>
      <c r="I24" s="96"/>
    </row>
    <row r="25" spans="1:9" ht="15">
      <c r="A25" s="63"/>
      <c r="B25" s="41"/>
      <c r="C25" s="7" t="s">
        <v>36</v>
      </c>
      <c r="D25" s="8" t="s">
        <v>37</v>
      </c>
      <c r="E25" s="106"/>
      <c r="F25" s="105"/>
      <c r="G25" s="129"/>
      <c r="H25" s="80"/>
      <c r="I25" s="96"/>
    </row>
    <row r="26" spans="1:9" ht="15.75" thickBot="1">
      <c r="A26" s="64"/>
      <c r="B26" s="42"/>
      <c r="C26" s="16" t="s">
        <v>30</v>
      </c>
      <c r="D26" s="17" t="s">
        <v>139</v>
      </c>
      <c r="E26" s="107"/>
      <c r="F26" s="108"/>
      <c r="G26" s="130"/>
      <c r="H26" s="81"/>
      <c r="I26" s="97"/>
    </row>
    <row r="27" spans="1:9" ht="15">
      <c r="A27" s="65" t="s">
        <v>144</v>
      </c>
      <c r="B27" s="40" t="s">
        <v>38</v>
      </c>
      <c r="C27" s="15" t="s">
        <v>11</v>
      </c>
      <c r="D27" s="18">
        <f>15800</f>
        <v>15800</v>
      </c>
      <c r="E27" s="109"/>
      <c r="F27" s="110"/>
      <c r="G27" s="131"/>
      <c r="H27" s="82">
        <v>6</v>
      </c>
      <c r="I27" s="95">
        <f>G27*H27</f>
        <v>0</v>
      </c>
    </row>
    <row r="28" spans="1:9" ht="15">
      <c r="A28" s="63"/>
      <c r="B28" s="41"/>
      <c r="C28" s="7" t="s">
        <v>32</v>
      </c>
      <c r="D28" s="8" t="s">
        <v>33</v>
      </c>
      <c r="E28" s="106"/>
      <c r="F28" s="105"/>
      <c r="G28" s="129"/>
      <c r="H28" s="80"/>
      <c r="I28" s="96"/>
    </row>
    <row r="29" spans="1:9" ht="15">
      <c r="A29" s="63"/>
      <c r="B29" s="41"/>
      <c r="C29" s="7" t="s">
        <v>34</v>
      </c>
      <c r="D29" s="8" t="s">
        <v>39</v>
      </c>
      <c r="E29" s="106"/>
      <c r="F29" s="105"/>
      <c r="G29" s="129"/>
      <c r="H29" s="80"/>
      <c r="I29" s="96"/>
    </row>
    <row r="30" spans="1:9" ht="15">
      <c r="A30" s="63"/>
      <c r="B30" s="41"/>
      <c r="C30" s="7" t="s">
        <v>36</v>
      </c>
      <c r="D30" s="8" t="s">
        <v>37</v>
      </c>
      <c r="E30" s="106"/>
      <c r="F30" s="105"/>
      <c r="G30" s="129"/>
      <c r="H30" s="80"/>
      <c r="I30" s="96"/>
    </row>
    <row r="31" spans="1:9" ht="15.75" thickBot="1">
      <c r="A31" s="64"/>
      <c r="B31" s="42"/>
      <c r="C31" s="16" t="s">
        <v>30</v>
      </c>
      <c r="D31" s="17" t="s">
        <v>139</v>
      </c>
      <c r="E31" s="107"/>
      <c r="F31" s="108"/>
      <c r="G31" s="130"/>
      <c r="H31" s="81"/>
      <c r="I31" s="97"/>
    </row>
    <row r="32" spans="1:9" ht="15">
      <c r="A32" s="65" t="s">
        <v>145</v>
      </c>
      <c r="B32" s="40" t="s">
        <v>40</v>
      </c>
      <c r="C32" s="15" t="s">
        <v>11</v>
      </c>
      <c r="D32" s="18">
        <f>30000</f>
        <v>30000</v>
      </c>
      <c r="E32" s="109"/>
      <c r="F32" s="110"/>
      <c r="G32" s="131"/>
      <c r="H32" s="82">
        <v>1</v>
      </c>
      <c r="I32" s="95">
        <f>G32*H32</f>
        <v>0</v>
      </c>
    </row>
    <row r="33" spans="1:9" ht="15">
      <c r="A33" s="63"/>
      <c r="B33" s="41"/>
      <c r="C33" s="7" t="s">
        <v>41</v>
      </c>
      <c r="D33" s="8" t="s">
        <v>42</v>
      </c>
      <c r="E33" s="106"/>
      <c r="F33" s="105"/>
      <c r="G33" s="129"/>
      <c r="H33" s="80"/>
      <c r="I33" s="96"/>
    </row>
    <row r="34" spans="1:9" ht="15">
      <c r="A34" s="63"/>
      <c r="B34" s="41"/>
      <c r="C34" s="7" t="s">
        <v>43</v>
      </c>
      <c r="D34" s="8" t="s">
        <v>44</v>
      </c>
      <c r="E34" s="106"/>
      <c r="F34" s="105"/>
      <c r="G34" s="129"/>
      <c r="H34" s="80"/>
      <c r="I34" s="96"/>
    </row>
    <row r="35" spans="1:9" ht="15">
      <c r="A35" s="63"/>
      <c r="B35" s="41"/>
      <c r="C35" s="7" t="s">
        <v>45</v>
      </c>
      <c r="D35" s="8" t="s">
        <v>46</v>
      </c>
      <c r="E35" s="106"/>
      <c r="F35" s="105"/>
      <c r="G35" s="129"/>
      <c r="H35" s="80"/>
      <c r="I35" s="96"/>
    </row>
    <row r="36" spans="1:9" ht="15.75" thickBot="1">
      <c r="A36" s="63"/>
      <c r="B36" s="41"/>
      <c r="C36" s="28" t="s">
        <v>12</v>
      </c>
      <c r="D36" s="29" t="s">
        <v>47</v>
      </c>
      <c r="E36" s="111"/>
      <c r="F36" s="105"/>
      <c r="G36" s="129"/>
      <c r="H36" s="80"/>
      <c r="I36" s="96"/>
    </row>
    <row r="37" spans="1:9" ht="15">
      <c r="A37" s="72" t="s">
        <v>146</v>
      </c>
      <c r="B37" s="85" t="s">
        <v>48</v>
      </c>
      <c r="C37" s="15" t="s">
        <v>11</v>
      </c>
      <c r="D37" s="18">
        <v>750</v>
      </c>
      <c r="E37" s="109"/>
      <c r="F37" s="112"/>
      <c r="G37" s="132"/>
      <c r="H37" s="76">
        <v>60</v>
      </c>
      <c r="I37" s="98">
        <f>G37*H37</f>
        <v>0</v>
      </c>
    </row>
    <row r="38" spans="1:9" ht="45">
      <c r="A38" s="73"/>
      <c r="B38" s="86"/>
      <c r="C38" s="30" t="s">
        <v>16</v>
      </c>
      <c r="D38" s="19" t="s">
        <v>49</v>
      </c>
      <c r="E38" s="106"/>
      <c r="F38" s="113"/>
      <c r="G38" s="133"/>
      <c r="H38" s="77"/>
      <c r="I38" s="99"/>
    </row>
    <row r="39" spans="1:9" ht="15">
      <c r="A39" s="73"/>
      <c r="B39" s="86"/>
      <c r="C39" s="30" t="s">
        <v>50</v>
      </c>
      <c r="D39" s="19" t="s">
        <v>51</v>
      </c>
      <c r="E39" s="106"/>
      <c r="F39" s="113"/>
      <c r="G39" s="133"/>
      <c r="H39" s="77"/>
      <c r="I39" s="99"/>
    </row>
    <row r="40" spans="1:9" ht="15">
      <c r="A40" s="73"/>
      <c r="B40" s="86"/>
      <c r="C40" s="30" t="s">
        <v>17</v>
      </c>
      <c r="D40" s="19" t="s">
        <v>52</v>
      </c>
      <c r="E40" s="106"/>
      <c r="F40" s="113"/>
      <c r="G40" s="133"/>
      <c r="H40" s="77"/>
      <c r="I40" s="99"/>
    </row>
    <row r="41" spans="1:9" ht="15">
      <c r="A41" s="73"/>
      <c r="B41" s="86"/>
      <c r="C41" s="30" t="s">
        <v>53</v>
      </c>
      <c r="D41" s="19" t="s">
        <v>54</v>
      </c>
      <c r="E41" s="106"/>
      <c r="F41" s="113"/>
      <c r="G41" s="133"/>
      <c r="H41" s="77"/>
      <c r="I41" s="99"/>
    </row>
    <row r="42" spans="1:9" ht="45">
      <c r="A42" s="73"/>
      <c r="B42" s="86"/>
      <c r="C42" s="30" t="s">
        <v>55</v>
      </c>
      <c r="D42" s="19" t="s">
        <v>56</v>
      </c>
      <c r="E42" s="106"/>
      <c r="F42" s="113"/>
      <c r="G42" s="133"/>
      <c r="H42" s="77"/>
      <c r="I42" s="99"/>
    </row>
    <row r="43" spans="1:9" ht="15">
      <c r="A43" s="73"/>
      <c r="B43" s="86"/>
      <c r="C43" s="30" t="s">
        <v>57</v>
      </c>
      <c r="D43" s="19" t="s">
        <v>58</v>
      </c>
      <c r="E43" s="106"/>
      <c r="F43" s="113"/>
      <c r="G43" s="133"/>
      <c r="H43" s="77"/>
      <c r="I43" s="99"/>
    </row>
    <row r="44" spans="1:9" ht="30">
      <c r="A44" s="73"/>
      <c r="B44" s="86"/>
      <c r="C44" s="31" t="s">
        <v>59</v>
      </c>
      <c r="D44" s="19" t="s">
        <v>60</v>
      </c>
      <c r="E44" s="106"/>
      <c r="F44" s="113"/>
      <c r="G44" s="133"/>
      <c r="H44" s="77"/>
      <c r="I44" s="99"/>
    </row>
    <row r="45" spans="1:9" ht="30">
      <c r="A45" s="73"/>
      <c r="B45" s="86"/>
      <c r="C45" s="30" t="s">
        <v>61</v>
      </c>
      <c r="D45" s="19" t="s">
        <v>62</v>
      </c>
      <c r="E45" s="106"/>
      <c r="F45" s="113"/>
      <c r="G45" s="133"/>
      <c r="H45" s="77"/>
      <c r="I45" s="99"/>
    </row>
    <row r="46" spans="1:9" ht="15">
      <c r="A46" s="73"/>
      <c r="B46" s="86"/>
      <c r="C46" s="30" t="s">
        <v>63</v>
      </c>
      <c r="D46" s="19" t="s">
        <v>64</v>
      </c>
      <c r="E46" s="106"/>
      <c r="F46" s="113"/>
      <c r="G46" s="133"/>
      <c r="H46" s="77"/>
      <c r="I46" s="99"/>
    </row>
    <row r="47" spans="1:9" ht="30">
      <c r="A47" s="73"/>
      <c r="B47" s="86"/>
      <c r="C47" s="30" t="s">
        <v>65</v>
      </c>
      <c r="D47" s="19" t="s">
        <v>66</v>
      </c>
      <c r="E47" s="106"/>
      <c r="F47" s="113"/>
      <c r="G47" s="133"/>
      <c r="H47" s="77"/>
      <c r="I47" s="99"/>
    </row>
    <row r="48" spans="1:9" ht="15">
      <c r="A48" s="73"/>
      <c r="B48" s="86"/>
      <c r="C48" s="30" t="s">
        <v>67</v>
      </c>
      <c r="D48" s="19" t="s">
        <v>68</v>
      </c>
      <c r="E48" s="106"/>
      <c r="F48" s="113"/>
      <c r="G48" s="133"/>
      <c r="H48" s="77"/>
      <c r="I48" s="99"/>
    </row>
    <row r="49" spans="1:9" ht="15">
      <c r="A49" s="73"/>
      <c r="B49" s="86"/>
      <c r="C49" s="30" t="s">
        <v>69</v>
      </c>
      <c r="D49" s="19" t="s">
        <v>70</v>
      </c>
      <c r="E49" s="106"/>
      <c r="F49" s="113"/>
      <c r="G49" s="133"/>
      <c r="H49" s="77"/>
      <c r="I49" s="99"/>
    </row>
    <row r="50" spans="1:9" ht="15">
      <c r="A50" s="73"/>
      <c r="B50" s="86"/>
      <c r="C50" s="30" t="s">
        <v>71</v>
      </c>
      <c r="D50" s="19" t="s">
        <v>72</v>
      </c>
      <c r="E50" s="106"/>
      <c r="F50" s="113"/>
      <c r="G50" s="133"/>
      <c r="H50" s="77"/>
      <c r="I50" s="99"/>
    </row>
    <row r="51" spans="1:9" ht="30">
      <c r="A51" s="73"/>
      <c r="B51" s="86"/>
      <c r="C51" s="30" t="s">
        <v>73</v>
      </c>
      <c r="D51" s="19" t="s">
        <v>74</v>
      </c>
      <c r="E51" s="106"/>
      <c r="F51" s="113"/>
      <c r="G51" s="133"/>
      <c r="H51" s="77"/>
      <c r="I51" s="99"/>
    </row>
    <row r="52" spans="1:9" ht="15">
      <c r="A52" s="73"/>
      <c r="B52" s="86"/>
      <c r="C52" s="30" t="s">
        <v>75</v>
      </c>
      <c r="D52" s="19" t="s">
        <v>76</v>
      </c>
      <c r="E52" s="106"/>
      <c r="F52" s="113"/>
      <c r="G52" s="133"/>
      <c r="H52" s="77"/>
      <c r="I52" s="99"/>
    </row>
    <row r="53" spans="1:9" ht="45">
      <c r="A53" s="73"/>
      <c r="B53" s="86"/>
      <c r="C53" s="30" t="s">
        <v>77</v>
      </c>
      <c r="D53" s="19" t="s">
        <v>78</v>
      </c>
      <c r="E53" s="106"/>
      <c r="F53" s="113"/>
      <c r="G53" s="133"/>
      <c r="H53" s="77"/>
      <c r="I53" s="99"/>
    </row>
    <row r="54" spans="1:9" ht="15.75" thickBot="1">
      <c r="A54" s="75"/>
      <c r="B54" s="88"/>
      <c r="C54" s="33" t="s">
        <v>79</v>
      </c>
      <c r="D54" s="34" t="s">
        <v>14</v>
      </c>
      <c r="E54" s="111"/>
      <c r="F54" s="114"/>
      <c r="G54" s="134"/>
      <c r="H54" s="78"/>
      <c r="I54" s="103"/>
    </row>
    <row r="55" spans="1:9" ht="15">
      <c r="A55" s="72" t="s">
        <v>147</v>
      </c>
      <c r="B55" s="85" t="s">
        <v>131</v>
      </c>
      <c r="C55" s="15" t="s">
        <v>11</v>
      </c>
      <c r="D55" s="18">
        <v>1400</v>
      </c>
      <c r="E55" s="109"/>
      <c r="F55" s="115"/>
      <c r="G55" s="132"/>
      <c r="H55" s="76">
        <v>2</v>
      </c>
      <c r="I55" s="98">
        <f>G55*H55</f>
        <v>0</v>
      </c>
    </row>
    <row r="56" spans="1:9" ht="48" customHeight="1">
      <c r="A56" s="73"/>
      <c r="B56" s="86"/>
      <c r="C56" s="30" t="s">
        <v>16</v>
      </c>
      <c r="D56" s="19" t="s">
        <v>140</v>
      </c>
      <c r="E56" s="106"/>
      <c r="F56" s="116"/>
      <c r="G56" s="133"/>
      <c r="H56" s="77"/>
      <c r="I56" s="99"/>
    </row>
    <row r="57" spans="1:9" ht="15">
      <c r="A57" s="73"/>
      <c r="B57" s="86"/>
      <c r="C57" s="30" t="s">
        <v>50</v>
      </c>
      <c r="D57" s="19" t="s">
        <v>132</v>
      </c>
      <c r="E57" s="106"/>
      <c r="F57" s="116"/>
      <c r="G57" s="133"/>
      <c r="H57" s="77"/>
      <c r="I57" s="99"/>
    </row>
    <row r="58" spans="1:9" ht="15">
      <c r="A58" s="73"/>
      <c r="B58" s="86"/>
      <c r="C58" s="30" t="s">
        <v>57</v>
      </c>
      <c r="D58" s="19" t="s">
        <v>135</v>
      </c>
      <c r="E58" s="106"/>
      <c r="F58" s="116"/>
      <c r="G58" s="133"/>
      <c r="H58" s="77"/>
      <c r="I58" s="99"/>
    </row>
    <row r="59" spans="1:9" ht="15">
      <c r="A59" s="73"/>
      <c r="B59" s="86"/>
      <c r="C59" s="30" t="s">
        <v>133</v>
      </c>
      <c r="D59" s="19" t="s">
        <v>134</v>
      </c>
      <c r="E59" s="106"/>
      <c r="F59" s="116"/>
      <c r="G59" s="133"/>
      <c r="H59" s="77"/>
      <c r="I59" s="99"/>
    </row>
    <row r="60" spans="1:9" ht="15">
      <c r="A60" s="73"/>
      <c r="B60" s="86"/>
      <c r="C60" s="30" t="s">
        <v>136</v>
      </c>
      <c r="D60" s="19" t="s">
        <v>137</v>
      </c>
      <c r="E60" s="106"/>
      <c r="F60" s="116"/>
      <c r="G60" s="133"/>
      <c r="H60" s="77"/>
      <c r="I60" s="99"/>
    </row>
    <row r="61" spans="1:9" ht="15.75" thickBot="1">
      <c r="A61" s="74"/>
      <c r="B61" s="87"/>
      <c r="C61" s="32" t="s">
        <v>61</v>
      </c>
      <c r="D61" s="22" t="s">
        <v>138</v>
      </c>
      <c r="E61" s="107"/>
      <c r="F61" s="117"/>
      <c r="G61" s="135"/>
      <c r="H61" s="79"/>
      <c r="I61" s="100"/>
    </row>
    <row r="62" spans="1:9" ht="15" customHeight="1">
      <c r="A62" s="63" t="s">
        <v>148</v>
      </c>
      <c r="B62" s="70" t="s">
        <v>80</v>
      </c>
      <c r="C62" s="25" t="s">
        <v>11</v>
      </c>
      <c r="D62" s="26">
        <f>215</f>
        <v>215</v>
      </c>
      <c r="E62" s="118"/>
      <c r="F62" s="119"/>
      <c r="G62" s="136"/>
      <c r="H62" s="80">
        <v>30</v>
      </c>
      <c r="I62" s="96">
        <f>G62*H62</f>
        <v>0</v>
      </c>
    </row>
    <row r="63" spans="1:9" ht="15">
      <c r="A63" s="63"/>
      <c r="B63" s="70"/>
      <c r="C63" s="5" t="s">
        <v>19</v>
      </c>
      <c r="D63" s="6" t="s">
        <v>20</v>
      </c>
      <c r="E63" s="120"/>
      <c r="F63" s="119"/>
      <c r="G63" s="136"/>
      <c r="H63" s="80"/>
      <c r="I63" s="96"/>
    </row>
    <row r="64" spans="1:9" ht="15">
      <c r="A64" s="63"/>
      <c r="B64" s="70"/>
      <c r="C64" s="5" t="s">
        <v>13</v>
      </c>
      <c r="D64" s="6" t="s">
        <v>81</v>
      </c>
      <c r="E64" s="120"/>
      <c r="F64" s="119"/>
      <c r="G64" s="136"/>
      <c r="H64" s="80"/>
      <c r="I64" s="96"/>
    </row>
    <row r="65" spans="1:9" ht="15">
      <c r="A65" s="63"/>
      <c r="B65" s="70"/>
      <c r="C65" s="5" t="s">
        <v>82</v>
      </c>
      <c r="D65" s="6" t="s">
        <v>83</v>
      </c>
      <c r="E65" s="120"/>
      <c r="F65" s="119"/>
      <c r="G65" s="136"/>
      <c r="H65" s="80"/>
      <c r="I65" s="96"/>
    </row>
    <row r="66" spans="1:9" ht="15.75" thickBot="1">
      <c r="A66" s="64"/>
      <c r="B66" s="71"/>
      <c r="C66" s="13"/>
      <c r="D66" s="14"/>
      <c r="E66" s="121"/>
      <c r="F66" s="122"/>
      <c r="G66" s="137"/>
      <c r="H66" s="81"/>
      <c r="I66" s="97"/>
    </row>
    <row r="67" spans="1:9" ht="15" customHeight="1">
      <c r="A67" s="65" t="s">
        <v>149</v>
      </c>
      <c r="B67" s="69" t="s">
        <v>84</v>
      </c>
      <c r="C67" s="15" t="s">
        <v>11</v>
      </c>
      <c r="D67" s="18">
        <f>215</f>
        <v>215</v>
      </c>
      <c r="E67" s="123"/>
      <c r="F67" s="124"/>
      <c r="G67" s="138"/>
      <c r="H67" s="82">
        <v>30</v>
      </c>
      <c r="I67" s="95">
        <f>G67*H67</f>
        <v>0</v>
      </c>
    </row>
    <row r="68" spans="1:9" ht="15">
      <c r="A68" s="63"/>
      <c r="B68" s="70"/>
      <c r="C68" s="5" t="s">
        <v>19</v>
      </c>
      <c r="D68" s="6" t="s">
        <v>20</v>
      </c>
      <c r="E68" s="120"/>
      <c r="F68" s="119"/>
      <c r="G68" s="136"/>
      <c r="H68" s="80"/>
      <c r="I68" s="96"/>
    </row>
    <row r="69" spans="1:9" ht="15">
      <c r="A69" s="63"/>
      <c r="B69" s="70"/>
      <c r="C69" s="5" t="s">
        <v>13</v>
      </c>
      <c r="D69" s="6" t="s">
        <v>85</v>
      </c>
      <c r="E69" s="120"/>
      <c r="F69" s="119"/>
      <c r="G69" s="136"/>
      <c r="H69" s="80"/>
      <c r="I69" s="96"/>
    </row>
    <row r="70" spans="1:9" ht="15">
      <c r="A70" s="63"/>
      <c r="B70" s="70"/>
      <c r="C70" s="5" t="s">
        <v>82</v>
      </c>
      <c r="D70" s="6" t="s">
        <v>83</v>
      </c>
      <c r="E70" s="120"/>
      <c r="F70" s="119"/>
      <c r="G70" s="136"/>
      <c r="H70" s="80"/>
      <c r="I70" s="96"/>
    </row>
    <row r="71" spans="1:9" ht="15.75" thickBot="1">
      <c r="A71" s="64"/>
      <c r="B71" s="71"/>
      <c r="C71" s="13"/>
      <c r="D71" s="14"/>
      <c r="E71" s="121"/>
      <c r="F71" s="122"/>
      <c r="G71" s="137"/>
      <c r="H71" s="81"/>
      <c r="I71" s="97"/>
    </row>
    <row r="72" spans="1:9" ht="15" customHeight="1">
      <c r="A72" s="65" t="s">
        <v>150</v>
      </c>
      <c r="B72" s="69" t="s">
        <v>86</v>
      </c>
      <c r="C72" s="15" t="s">
        <v>11</v>
      </c>
      <c r="D72" s="18">
        <f>250</f>
        <v>250</v>
      </c>
      <c r="E72" s="123"/>
      <c r="F72" s="124"/>
      <c r="G72" s="138"/>
      <c r="H72" s="82">
        <v>30</v>
      </c>
      <c r="I72" s="95">
        <f>G72*H72</f>
        <v>0</v>
      </c>
    </row>
    <row r="73" spans="1:9" ht="15">
      <c r="A73" s="63"/>
      <c r="B73" s="70"/>
      <c r="C73" s="5" t="s">
        <v>19</v>
      </c>
      <c r="D73" s="6" t="s">
        <v>20</v>
      </c>
      <c r="E73" s="120"/>
      <c r="F73" s="119"/>
      <c r="G73" s="136"/>
      <c r="H73" s="80"/>
      <c r="I73" s="96"/>
    </row>
    <row r="74" spans="1:9" ht="15">
      <c r="A74" s="63"/>
      <c r="B74" s="70"/>
      <c r="C74" s="5" t="s">
        <v>13</v>
      </c>
      <c r="D74" s="6" t="s">
        <v>87</v>
      </c>
      <c r="E74" s="120"/>
      <c r="F74" s="119"/>
      <c r="G74" s="136"/>
      <c r="H74" s="80"/>
      <c r="I74" s="96"/>
    </row>
    <row r="75" spans="1:9" ht="15.75" thickBot="1">
      <c r="A75" s="64"/>
      <c r="B75" s="71"/>
      <c r="C75" s="13" t="s">
        <v>30</v>
      </c>
      <c r="D75" s="14" t="s">
        <v>88</v>
      </c>
      <c r="E75" s="121"/>
      <c r="F75" s="122"/>
      <c r="G75" s="137"/>
      <c r="H75" s="81"/>
      <c r="I75" s="97"/>
    </row>
    <row r="76" spans="1:9" ht="15" customHeight="1">
      <c r="A76" s="65" t="s">
        <v>151</v>
      </c>
      <c r="B76" s="69" t="s">
        <v>89</v>
      </c>
      <c r="C76" s="15" t="s">
        <v>11</v>
      </c>
      <c r="D76" s="18">
        <f>230</f>
        <v>230</v>
      </c>
      <c r="E76" s="123"/>
      <c r="F76" s="124"/>
      <c r="G76" s="138"/>
      <c r="H76" s="82">
        <v>30</v>
      </c>
      <c r="I76" s="95">
        <f>G76*H76</f>
        <v>0</v>
      </c>
    </row>
    <row r="77" spans="1:9" ht="15">
      <c r="A77" s="63"/>
      <c r="B77" s="70"/>
      <c r="C77" s="5" t="s">
        <v>19</v>
      </c>
      <c r="D77" s="6" t="s">
        <v>20</v>
      </c>
      <c r="E77" s="120"/>
      <c r="F77" s="119"/>
      <c r="G77" s="136"/>
      <c r="H77" s="80"/>
      <c r="I77" s="96"/>
    </row>
    <row r="78" spans="1:9" ht="15">
      <c r="A78" s="63"/>
      <c r="B78" s="70"/>
      <c r="C78" s="5" t="s">
        <v>13</v>
      </c>
      <c r="D78" s="6" t="s">
        <v>90</v>
      </c>
      <c r="E78" s="120"/>
      <c r="F78" s="119"/>
      <c r="G78" s="136"/>
      <c r="H78" s="80"/>
      <c r="I78" s="96"/>
    </row>
    <row r="79" spans="1:9" ht="15.75" thickBot="1">
      <c r="A79" s="64"/>
      <c r="B79" s="71"/>
      <c r="C79" s="13" t="s">
        <v>30</v>
      </c>
      <c r="D79" s="14" t="s">
        <v>88</v>
      </c>
      <c r="E79" s="121"/>
      <c r="F79" s="122"/>
      <c r="G79" s="137"/>
      <c r="H79" s="81"/>
      <c r="I79" s="97"/>
    </row>
    <row r="80" spans="1:9" ht="15">
      <c r="A80" s="72" t="s">
        <v>152</v>
      </c>
      <c r="B80" s="66" t="s">
        <v>91</v>
      </c>
      <c r="C80" s="15" t="s">
        <v>11</v>
      </c>
      <c r="D80" s="18">
        <v>45</v>
      </c>
      <c r="E80" s="123"/>
      <c r="F80" s="115"/>
      <c r="G80" s="132"/>
      <c r="H80" s="76">
        <v>60</v>
      </c>
      <c r="I80" s="98">
        <f>G80*H80</f>
        <v>0</v>
      </c>
    </row>
    <row r="81" spans="1:9" ht="15">
      <c r="A81" s="73"/>
      <c r="B81" s="67"/>
      <c r="C81" s="5" t="s">
        <v>19</v>
      </c>
      <c r="D81" s="6" t="s">
        <v>20</v>
      </c>
      <c r="E81" s="120"/>
      <c r="F81" s="116"/>
      <c r="G81" s="133"/>
      <c r="H81" s="77"/>
      <c r="I81" s="99"/>
    </row>
    <row r="82" spans="1:9" ht="15">
      <c r="A82" s="73"/>
      <c r="B82" s="67"/>
      <c r="C82" s="5" t="s">
        <v>13</v>
      </c>
      <c r="D82" s="6" t="s">
        <v>92</v>
      </c>
      <c r="E82" s="120"/>
      <c r="F82" s="116"/>
      <c r="G82" s="133"/>
      <c r="H82" s="77"/>
      <c r="I82" s="99"/>
    </row>
    <row r="83" spans="1:9" ht="15.75" thickBot="1">
      <c r="A83" s="74"/>
      <c r="B83" s="68"/>
      <c r="C83" s="13" t="s">
        <v>93</v>
      </c>
      <c r="D83" s="14" t="s">
        <v>94</v>
      </c>
      <c r="E83" s="121"/>
      <c r="F83" s="117"/>
      <c r="G83" s="135"/>
      <c r="H83" s="79"/>
      <c r="I83" s="100"/>
    </row>
    <row r="84" spans="1:9" ht="15">
      <c r="A84" s="72" t="s">
        <v>153</v>
      </c>
      <c r="B84" s="66" t="s">
        <v>95</v>
      </c>
      <c r="C84" s="15" t="s">
        <v>11</v>
      </c>
      <c r="D84" s="18">
        <v>75</v>
      </c>
      <c r="E84" s="123"/>
      <c r="F84" s="115"/>
      <c r="G84" s="132"/>
      <c r="H84" s="76">
        <v>60</v>
      </c>
      <c r="I84" s="98">
        <f>G84*H84</f>
        <v>0</v>
      </c>
    </row>
    <row r="85" spans="1:9" ht="15">
      <c r="A85" s="73"/>
      <c r="B85" s="67"/>
      <c r="C85" s="5" t="s">
        <v>19</v>
      </c>
      <c r="D85" s="6" t="s">
        <v>20</v>
      </c>
      <c r="E85" s="120"/>
      <c r="F85" s="116"/>
      <c r="G85" s="133"/>
      <c r="H85" s="77"/>
      <c r="I85" s="99"/>
    </row>
    <row r="86" spans="1:9" ht="15">
      <c r="A86" s="73"/>
      <c r="B86" s="67"/>
      <c r="C86" s="5" t="s">
        <v>13</v>
      </c>
      <c r="D86" s="6" t="s">
        <v>96</v>
      </c>
      <c r="E86" s="120"/>
      <c r="F86" s="116"/>
      <c r="G86" s="133"/>
      <c r="H86" s="77"/>
      <c r="I86" s="99"/>
    </row>
    <row r="87" spans="1:9" ht="15.75" thickBot="1">
      <c r="A87" s="74"/>
      <c r="B87" s="68"/>
      <c r="C87" s="13" t="s">
        <v>30</v>
      </c>
      <c r="D87" s="14" t="s">
        <v>88</v>
      </c>
      <c r="E87" s="121"/>
      <c r="F87" s="117"/>
      <c r="G87" s="135"/>
      <c r="H87" s="79"/>
      <c r="I87" s="100"/>
    </row>
    <row r="88" spans="1:9" ht="15">
      <c r="A88" s="72" t="s">
        <v>154</v>
      </c>
      <c r="B88" s="66" t="s">
        <v>97</v>
      </c>
      <c r="C88" s="15" t="s">
        <v>11</v>
      </c>
      <c r="D88" s="18">
        <v>85</v>
      </c>
      <c r="E88" s="123"/>
      <c r="F88" s="115"/>
      <c r="G88" s="132"/>
      <c r="H88" s="76">
        <v>30</v>
      </c>
      <c r="I88" s="98">
        <f>G88*H88</f>
        <v>0</v>
      </c>
    </row>
    <row r="89" spans="1:9" ht="15">
      <c r="A89" s="73"/>
      <c r="B89" s="67"/>
      <c r="C89" s="5" t="s">
        <v>19</v>
      </c>
      <c r="D89" s="6" t="s">
        <v>20</v>
      </c>
      <c r="E89" s="120"/>
      <c r="F89" s="116"/>
      <c r="G89" s="133"/>
      <c r="H89" s="77"/>
      <c r="I89" s="99"/>
    </row>
    <row r="90" spans="1:9" ht="15">
      <c r="A90" s="73"/>
      <c r="B90" s="67"/>
      <c r="C90" s="5" t="s">
        <v>13</v>
      </c>
      <c r="D90" s="6" t="s">
        <v>98</v>
      </c>
      <c r="E90" s="120"/>
      <c r="F90" s="116"/>
      <c r="G90" s="133"/>
      <c r="H90" s="77"/>
      <c r="I90" s="99"/>
    </row>
    <row r="91" spans="1:9" ht="15.75" thickBot="1">
      <c r="A91" s="74"/>
      <c r="B91" s="68"/>
      <c r="C91" s="13" t="s">
        <v>30</v>
      </c>
      <c r="D91" s="14" t="s">
        <v>88</v>
      </c>
      <c r="E91" s="121"/>
      <c r="F91" s="117"/>
      <c r="G91" s="135"/>
      <c r="H91" s="79"/>
      <c r="I91" s="100"/>
    </row>
    <row r="92" spans="1:9" ht="15">
      <c r="A92" s="72" t="s">
        <v>155</v>
      </c>
      <c r="B92" s="66" t="s">
        <v>99</v>
      </c>
      <c r="C92" s="15" t="s">
        <v>11</v>
      </c>
      <c r="D92" s="18">
        <v>479</v>
      </c>
      <c r="E92" s="123"/>
      <c r="F92" s="115"/>
      <c r="G92" s="132"/>
      <c r="H92" s="76">
        <v>10</v>
      </c>
      <c r="I92" s="98">
        <f>G92*H92</f>
        <v>0</v>
      </c>
    </row>
    <row r="93" spans="1:9" ht="15">
      <c r="A93" s="73"/>
      <c r="B93" s="67"/>
      <c r="C93" s="5" t="s">
        <v>100</v>
      </c>
      <c r="D93" s="6" t="s">
        <v>101</v>
      </c>
      <c r="E93" s="120"/>
      <c r="F93" s="116"/>
      <c r="G93" s="133"/>
      <c r="H93" s="77"/>
      <c r="I93" s="99"/>
    </row>
    <row r="94" spans="1:9" ht="15">
      <c r="A94" s="73"/>
      <c r="B94" s="67"/>
      <c r="C94" s="5" t="s">
        <v>102</v>
      </c>
      <c r="D94" s="6" t="s">
        <v>103</v>
      </c>
      <c r="E94" s="120"/>
      <c r="F94" s="116"/>
      <c r="G94" s="133"/>
      <c r="H94" s="77"/>
      <c r="I94" s="99"/>
    </row>
    <row r="95" spans="1:9" ht="15.75" thickBot="1">
      <c r="A95" s="74"/>
      <c r="B95" s="68"/>
      <c r="C95" s="13" t="s">
        <v>104</v>
      </c>
      <c r="D95" s="14" t="s">
        <v>105</v>
      </c>
      <c r="E95" s="121"/>
      <c r="F95" s="117"/>
      <c r="G95" s="135"/>
      <c r="H95" s="79"/>
      <c r="I95" s="100"/>
    </row>
    <row r="96" spans="1:9" ht="15">
      <c r="A96" s="72" t="s">
        <v>156</v>
      </c>
      <c r="B96" s="66" t="s">
        <v>106</v>
      </c>
      <c r="C96" s="15" t="s">
        <v>11</v>
      </c>
      <c r="D96" s="18">
        <v>7850</v>
      </c>
      <c r="E96" s="123"/>
      <c r="F96" s="115"/>
      <c r="G96" s="132"/>
      <c r="H96" s="76">
        <v>5</v>
      </c>
      <c r="I96" s="98">
        <f>G96*H96</f>
        <v>0</v>
      </c>
    </row>
    <row r="97" spans="1:9" ht="15">
      <c r="A97" s="73"/>
      <c r="B97" s="67"/>
      <c r="C97" s="5" t="s">
        <v>16</v>
      </c>
      <c r="D97" s="6" t="s">
        <v>107</v>
      </c>
      <c r="E97" s="120"/>
      <c r="F97" s="116"/>
      <c r="G97" s="133"/>
      <c r="H97" s="77"/>
      <c r="I97" s="99"/>
    </row>
    <row r="98" spans="1:9" ht="15">
      <c r="A98" s="73"/>
      <c r="B98" s="67"/>
      <c r="C98" s="5" t="s">
        <v>108</v>
      </c>
      <c r="D98" s="6" t="s">
        <v>109</v>
      </c>
      <c r="E98" s="120"/>
      <c r="F98" s="116"/>
      <c r="G98" s="133"/>
      <c r="H98" s="77"/>
      <c r="I98" s="99"/>
    </row>
    <row r="99" spans="1:9" ht="15">
      <c r="A99" s="73"/>
      <c r="B99" s="67"/>
      <c r="C99" s="5" t="s">
        <v>110</v>
      </c>
      <c r="D99" s="6" t="s">
        <v>18</v>
      </c>
      <c r="E99" s="120"/>
      <c r="F99" s="116"/>
      <c r="G99" s="133"/>
      <c r="H99" s="77"/>
      <c r="I99" s="99"/>
    </row>
    <row r="100" spans="1:9" ht="15">
      <c r="A100" s="73"/>
      <c r="B100" s="67"/>
      <c r="C100" s="5" t="s">
        <v>111</v>
      </c>
      <c r="D100" s="6" t="s">
        <v>112</v>
      </c>
      <c r="E100" s="120"/>
      <c r="F100" s="116"/>
      <c r="G100" s="133"/>
      <c r="H100" s="77"/>
      <c r="I100" s="99"/>
    </row>
    <row r="101" spans="1:9" ht="15.75" thickBot="1">
      <c r="A101" s="74"/>
      <c r="B101" s="68"/>
      <c r="C101" s="13" t="s">
        <v>113</v>
      </c>
      <c r="D101" s="14" t="s">
        <v>112</v>
      </c>
      <c r="E101" s="121"/>
      <c r="F101" s="117"/>
      <c r="G101" s="135"/>
      <c r="H101" s="79"/>
      <c r="I101" s="100"/>
    </row>
    <row r="102" spans="1:9" ht="15">
      <c r="A102" s="72" t="s">
        <v>157</v>
      </c>
      <c r="B102" s="66" t="s">
        <v>114</v>
      </c>
      <c r="C102" s="15" t="s">
        <v>11</v>
      </c>
      <c r="D102" s="18">
        <v>3550</v>
      </c>
      <c r="E102" s="123"/>
      <c r="F102" s="115"/>
      <c r="G102" s="132"/>
      <c r="H102" s="76">
        <v>4</v>
      </c>
      <c r="I102" s="98">
        <f>G102*H102</f>
        <v>0</v>
      </c>
    </row>
    <row r="103" spans="1:9" ht="15">
      <c r="A103" s="73"/>
      <c r="B103" s="67"/>
      <c r="C103" s="5" t="s">
        <v>16</v>
      </c>
      <c r="D103" s="6" t="s">
        <v>115</v>
      </c>
      <c r="E103" s="120"/>
      <c r="F103" s="116"/>
      <c r="G103" s="133"/>
      <c r="H103" s="77"/>
      <c r="I103" s="99"/>
    </row>
    <row r="104" spans="1:9" ht="15">
      <c r="A104" s="73"/>
      <c r="B104" s="67"/>
      <c r="C104" s="5" t="s">
        <v>117</v>
      </c>
      <c r="D104" s="6" t="s">
        <v>118</v>
      </c>
      <c r="E104" s="120"/>
      <c r="F104" s="116"/>
      <c r="G104" s="133"/>
      <c r="H104" s="77"/>
      <c r="I104" s="99"/>
    </row>
    <row r="105" spans="1:9" ht="15">
      <c r="A105" s="73"/>
      <c r="B105" s="67"/>
      <c r="C105" s="5" t="s">
        <v>108</v>
      </c>
      <c r="D105" s="6" t="s">
        <v>109</v>
      </c>
      <c r="E105" s="120"/>
      <c r="F105" s="116"/>
      <c r="G105" s="133"/>
      <c r="H105" s="77"/>
      <c r="I105" s="99"/>
    </row>
    <row r="106" spans="1:9" ht="15">
      <c r="A106" s="73"/>
      <c r="B106" s="67"/>
      <c r="C106" s="5" t="s">
        <v>110</v>
      </c>
      <c r="D106" s="6" t="s">
        <v>116</v>
      </c>
      <c r="E106" s="120"/>
      <c r="F106" s="116"/>
      <c r="G106" s="133"/>
      <c r="H106" s="77"/>
      <c r="I106" s="99"/>
    </row>
    <row r="107" spans="1:9" ht="15">
      <c r="A107" s="73"/>
      <c r="B107" s="67"/>
      <c r="C107" s="5" t="s">
        <v>111</v>
      </c>
      <c r="D107" s="6" t="s">
        <v>112</v>
      </c>
      <c r="E107" s="120"/>
      <c r="F107" s="116"/>
      <c r="G107" s="133"/>
      <c r="H107" s="77"/>
      <c r="I107" s="99"/>
    </row>
    <row r="108" spans="1:9" ht="15.75" thickBot="1">
      <c r="A108" s="74"/>
      <c r="B108" s="68"/>
      <c r="C108" s="13" t="s">
        <v>113</v>
      </c>
      <c r="D108" s="14" t="s">
        <v>112</v>
      </c>
      <c r="E108" s="121"/>
      <c r="F108" s="117"/>
      <c r="G108" s="135"/>
      <c r="H108" s="79"/>
      <c r="I108" s="100"/>
    </row>
    <row r="109" spans="1:9" ht="15">
      <c r="A109" s="72" t="s">
        <v>158</v>
      </c>
      <c r="B109" s="66" t="s">
        <v>119</v>
      </c>
      <c r="C109" s="15" t="s">
        <v>11</v>
      </c>
      <c r="D109" s="18">
        <f>13222+1320+1487+4950+(4*1321)</f>
        <v>26263</v>
      </c>
      <c r="E109" s="123"/>
      <c r="F109" s="115"/>
      <c r="G109" s="132"/>
      <c r="H109" s="76">
        <v>2</v>
      </c>
      <c r="I109" s="98">
        <f>G109*H109</f>
        <v>0</v>
      </c>
    </row>
    <row r="110" spans="1:9" ht="45">
      <c r="A110" s="73"/>
      <c r="B110" s="67"/>
      <c r="C110" s="5" t="s">
        <v>122</v>
      </c>
      <c r="D110" s="20" t="s">
        <v>121</v>
      </c>
      <c r="E110" s="120"/>
      <c r="F110" s="116"/>
      <c r="G110" s="133"/>
      <c r="H110" s="77"/>
      <c r="I110" s="99"/>
    </row>
    <row r="111" spans="1:9" ht="45">
      <c r="A111" s="73"/>
      <c r="B111" s="67"/>
      <c r="C111" s="5" t="s">
        <v>120</v>
      </c>
      <c r="D111" s="20" t="s">
        <v>130</v>
      </c>
      <c r="E111" s="120"/>
      <c r="F111" s="116"/>
      <c r="G111" s="133"/>
      <c r="H111" s="77"/>
      <c r="I111" s="99"/>
    </row>
    <row r="112" spans="1:9" ht="15">
      <c r="A112" s="73"/>
      <c r="B112" s="67"/>
      <c r="C112" s="5" t="s">
        <v>123</v>
      </c>
      <c r="D112" s="20" t="s">
        <v>125</v>
      </c>
      <c r="E112" s="120"/>
      <c r="F112" s="116"/>
      <c r="G112" s="133"/>
      <c r="H112" s="77"/>
      <c r="I112" s="99"/>
    </row>
    <row r="113" spans="1:9" ht="30">
      <c r="A113" s="73"/>
      <c r="B113" s="67"/>
      <c r="C113" s="5" t="s">
        <v>15</v>
      </c>
      <c r="D113" s="20" t="s">
        <v>129</v>
      </c>
      <c r="E113" s="120"/>
      <c r="F113" s="116"/>
      <c r="G113" s="133"/>
      <c r="H113" s="77"/>
      <c r="I113" s="99"/>
    </row>
    <row r="114" spans="1:9" ht="15">
      <c r="A114" s="73"/>
      <c r="B114" s="67"/>
      <c r="C114" s="5" t="s">
        <v>127</v>
      </c>
      <c r="D114" s="20" t="s">
        <v>128</v>
      </c>
      <c r="E114" s="120"/>
      <c r="F114" s="116"/>
      <c r="G114" s="133"/>
      <c r="H114" s="77"/>
      <c r="I114" s="99"/>
    </row>
    <row r="115" spans="1:9" ht="15.75" thickBot="1">
      <c r="A115" s="74"/>
      <c r="B115" s="68"/>
      <c r="C115" s="13" t="s">
        <v>126</v>
      </c>
      <c r="D115" s="21" t="s">
        <v>124</v>
      </c>
      <c r="E115" s="121"/>
      <c r="F115" s="117"/>
      <c r="G115" s="135"/>
      <c r="H115" s="79"/>
      <c r="I115" s="100"/>
    </row>
    <row r="116" spans="1:9" ht="27" customHeight="1" thickBot="1">
      <c r="A116" s="35"/>
      <c r="B116" s="36"/>
      <c r="C116" s="12"/>
      <c r="D116" s="37"/>
      <c r="E116" s="89" t="s">
        <v>162</v>
      </c>
      <c r="F116" s="90"/>
      <c r="G116" s="91"/>
      <c r="H116" s="139">
        <f>SUM(I16:I109)</f>
        <v>0</v>
      </c>
      <c r="I116" s="140"/>
    </row>
    <row r="117" spans="5:9" ht="21.75" customHeight="1">
      <c r="E117" s="11"/>
      <c r="F117" s="94" t="s">
        <v>165</v>
      </c>
      <c r="G117" s="94"/>
      <c r="H117" s="141"/>
      <c r="I117" s="142"/>
    </row>
    <row r="118" spans="5:9" ht="27" customHeight="1" thickBot="1">
      <c r="E118" s="92" t="s">
        <v>162</v>
      </c>
      <c r="F118" s="93"/>
      <c r="G118" s="93"/>
      <c r="H118" s="143"/>
      <c r="I118" s="144"/>
    </row>
    <row r="125" spans="3:4" ht="23.25">
      <c r="C125" s="23"/>
      <c r="D125" s="24"/>
    </row>
    <row r="126" spans="3:4" ht="23.25">
      <c r="C126" s="9"/>
      <c r="D126" s="10"/>
    </row>
  </sheetData>
  <sheetProtection algorithmName="SHA-512" hashValue="DE+tptwtGodMBxPvXUtaFiDCENOPeO7RbuuhR3edPe7UreajrZA+bqrjfvsaHXaplWNGUfjp88cCrZL3Cdiing==" saltValue="FqdkANFf9HNpZ2qC5M8dlA==" spinCount="100000" sheet="1" objects="1" scenarios="1"/>
  <mergeCells count="128">
    <mergeCell ref="I62:I66"/>
    <mergeCell ref="I16:I21"/>
    <mergeCell ref="I22:I26"/>
    <mergeCell ref="I27:I31"/>
    <mergeCell ref="I32:I36"/>
    <mergeCell ref="I37:I54"/>
    <mergeCell ref="I55:I61"/>
    <mergeCell ref="I88:I91"/>
    <mergeCell ref="I84:I87"/>
    <mergeCell ref="I80:I83"/>
    <mergeCell ref="I76:I79"/>
    <mergeCell ref="E116:G116"/>
    <mergeCell ref="H116:I116"/>
    <mergeCell ref="E118:G118"/>
    <mergeCell ref="F117:G117"/>
    <mergeCell ref="H117:I117"/>
    <mergeCell ref="H118:I118"/>
    <mergeCell ref="F102:F108"/>
    <mergeCell ref="F109:F115"/>
    <mergeCell ref="I67:I71"/>
    <mergeCell ref="I72:I75"/>
    <mergeCell ref="H109:H115"/>
    <mergeCell ref="I109:I115"/>
    <mergeCell ref="I102:I108"/>
    <mergeCell ref="I96:I101"/>
    <mergeCell ref="I92:I95"/>
    <mergeCell ref="H96:H101"/>
    <mergeCell ref="H102:H108"/>
    <mergeCell ref="H76:H79"/>
    <mergeCell ref="H80:H83"/>
    <mergeCell ref="H84:H87"/>
    <mergeCell ref="H88:H91"/>
    <mergeCell ref="H92:H95"/>
    <mergeCell ref="B55:B61"/>
    <mergeCell ref="B37:B54"/>
    <mergeCell ref="F37:F54"/>
    <mergeCell ref="F55:F61"/>
    <mergeCell ref="F80:F83"/>
    <mergeCell ref="F84:F87"/>
    <mergeCell ref="F88:F91"/>
    <mergeCell ref="F92:F95"/>
    <mergeCell ref="F96:F101"/>
    <mergeCell ref="H37:H54"/>
    <mergeCell ref="H55:H61"/>
    <mergeCell ref="H62:H66"/>
    <mergeCell ref="H67:H71"/>
    <mergeCell ref="H72:H75"/>
    <mergeCell ref="G109:G115"/>
    <mergeCell ref="G14:G15"/>
    <mergeCell ref="H16:H21"/>
    <mergeCell ref="H22:H26"/>
    <mergeCell ref="H27:H31"/>
    <mergeCell ref="H32:H36"/>
    <mergeCell ref="G84:G87"/>
    <mergeCell ref="G88:G91"/>
    <mergeCell ref="G92:G95"/>
    <mergeCell ref="G96:G101"/>
    <mergeCell ref="G102:G108"/>
    <mergeCell ref="A96:A101"/>
    <mergeCell ref="A102:A108"/>
    <mergeCell ref="A109:A115"/>
    <mergeCell ref="G16:G21"/>
    <mergeCell ref="G22:G26"/>
    <mergeCell ref="G27:G31"/>
    <mergeCell ref="G32:G36"/>
    <mergeCell ref="G37:G54"/>
    <mergeCell ref="G55:G61"/>
    <mergeCell ref="G62:G66"/>
    <mergeCell ref="G67:G71"/>
    <mergeCell ref="G72:G75"/>
    <mergeCell ref="G76:G79"/>
    <mergeCell ref="G80:G83"/>
    <mergeCell ref="A80:A83"/>
    <mergeCell ref="A84:A87"/>
    <mergeCell ref="A88:A91"/>
    <mergeCell ref="A92:A95"/>
    <mergeCell ref="A55:A61"/>
    <mergeCell ref="A62:A66"/>
    <mergeCell ref="A67:A71"/>
    <mergeCell ref="A72:A75"/>
    <mergeCell ref="A76:A79"/>
    <mergeCell ref="A37:A54"/>
    <mergeCell ref="A14:A15"/>
    <mergeCell ref="A16:A21"/>
    <mergeCell ref="A22:A26"/>
    <mergeCell ref="A27:A31"/>
    <mergeCell ref="A32:A36"/>
    <mergeCell ref="E10:I10"/>
    <mergeCell ref="B11:D11"/>
    <mergeCell ref="B102:B108"/>
    <mergeCell ref="B109:B115"/>
    <mergeCell ref="B88:B91"/>
    <mergeCell ref="B76:B79"/>
    <mergeCell ref="B62:B66"/>
    <mergeCell ref="B67:B71"/>
    <mergeCell ref="B72:B75"/>
    <mergeCell ref="B80:B83"/>
    <mergeCell ref="B96:B101"/>
    <mergeCell ref="B92:B95"/>
    <mergeCell ref="B84:B87"/>
    <mergeCell ref="B16:B21"/>
    <mergeCell ref="F16:F21"/>
    <mergeCell ref="B32:B36"/>
    <mergeCell ref="F32:F36"/>
    <mergeCell ref="B27:B31"/>
    <mergeCell ref="F27:F31"/>
    <mergeCell ref="B22:B26"/>
    <mergeCell ref="F22:F26"/>
    <mergeCell ref="B8:D8"/>
    <mergeCell ref="E8:I8"/>
    <mergeCell ref="B9:D9"/>
    <mergeCell ref="E9:I9"/>
    <mergeCell ref="B10:D10"/>
    <mergeCell ref="B3:G3"/>
    <mergeCell ref="B6:D6"/>
    <mergeCell ref="E6:I6"/>
    <mergeCell ref="B7:D7"/>
    <mergeCell ref="E7:I7"/>
    <mergeCell ref="E11:I11"/>
    <mergeCell ref="B14:B15"/>
    <mergeCell ref="C14:D14"/>
    <mergeCell ref="E14:E15"/>
    <mergeCell ref="H14:H15"/>
    <mergeCell ref="I14:I15"/>
    <mergeCell ref="E13:H13"/>
    <mergeCell ref="E5:I5"/>
    <mergeCell ref="B5:D5"/>
    <mergeCell ref="F14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Header>&amp;LPříloha č. 1a_technická specifikace_správa mobilních zařízení</oddHeader>
  </headerFooter>
  <rowBreaks count="2" manualBreakCount="2">
    <brk id="36" max="16383" man="1"/>
    <brk id="71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307C1CD8FE14CB5D1776EF4196091" ma:contentTypeVersion="2" ma:contentTypeDescription="Create a new document." ma:contentTypeScope="" ma:versionID="05e549957d4dff1df17336ea0e7afa87">
  <xsd:schema xmlns:xsd="http://www.w3.org/2001/XMLSchema" xmlns:xs="http://www.w3.org/2001/XMLSchema" xmlns:p="http://schemas.microsoft.com/office/2006/metadata/properties" xmlns:ns2="9dd4fcea-bf62-4ffd-ab72-071bda6dcb40" targetNamespace="http://schemas.microsoft.com/office/2006/metadata/properties" ma:root="true" ma:fieldsID="04fb1928e3ad7e5d60014083a1a57607" ns2:_="">
    <xsd:import namespace="9dd4fcea-bf62-4ffd-ab72-071bda6dc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d4fcea-bf62-4ffd-ab72-071bda6dcb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55363-A80B-4BAC-BB0F-740664C3C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894323-51EE-416A-BF50-933E5DA1EF5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dd4fcea-bf62-4ffd-ab72-071bda6dcb4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76872BC-8D99-4105-97BA-91B96C300B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d4fcea-bf62-4ffd-ab72-071bda6dc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2018-05-16T08:37:29Z</cp:lastPrinted>
  <dcterms:created xsi:type="dcterms:W3CDTF">2018-01-26T09:50:54Z</dcterms:created>
  <dcterms:modified xsi:type="dcterms:W3CDTF">2018-05-16T08:38:59Z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0x010100ED4307C1CD8FE14CB5D1776EF4196091</vt:lpwstr>
  </property>
</Properties>
</file>