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30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'Rekapitulace'!$A$7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'Rekapitulace'!$B$7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'Položky'!$A$1:$G$126</definedName>
    <definedName name="_xlnm.Print_Area" localSheetId="1">'Rekapitulace'!$A$2:$I$26</definedName>
    <definedName name="PocetMJ">'Krycí list'!$G$7</definedName>
    <definedName name="Poznamka">'Krycí list'!$B$37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'Rekapitulace'!$2:$7</definedName>
    <definedName name="_xlnm.Print_Titles" localSheetId="2">'Položky'!$1:$6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<sst xmlns="http://schemas.openxmlformats.org/spreadsheetml/2006/main" count="433" uniqueCount="273">
  <si>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</si>
  <si>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</si>
  <si>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</si>
  <si>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</si>
  <si>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</si>
  <si>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</si>
  <si>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</si>
  <si>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</si>
  <si>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</si>
  <si>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</si>
  <si>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</si>
  <si>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</si>
  <si>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</si>
  <si>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</si>
  <si>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</si>
  <si>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</si>
  <si>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</si>
  <si>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</si>
  <si>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</si>
  <si>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</si>
  <si>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</si>
  <si>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</si>
  <si>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</si>
  <si>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</si>
  <si>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</si>
  <si>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</si>
  <si>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</si>
  <si>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</si>
  <si>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</si>
  <si>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</si>
  <si>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</si>
  <si>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</si>
  <si>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</si>
  <si>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</si>
  <si>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</si>
  <si>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</si>
  <si>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</si>
  <si>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</si>
  <si>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</si>
  <si>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</si>
  <si>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</si>
  <si>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</si>
  <si>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</si>
  <si>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</si>
  <si>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</si>
  <si>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</si>
  <si>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</si>
  <si>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</si>
  <si>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</si>
  <si>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</si>
  <si>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</si>
  <si>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</si>
  <si>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</si>
  <si>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</si>
  <si>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</si>
  <si>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</si>
  <si>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</si>
  <si>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</si>
  <si>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</si>
  <si>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</si>
  <si>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</si>
  <si>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</si>
  <si>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Díl:</t>
  </si>
  <si>
    <t>ks</t>
  </si>
  <si>
    <t>Celkem za</t>
  </si>
  <si>
    <t>2</t>
  </si>
  <si>
    <t>Vedlejší náklady</t>
  </si>
  <si>
    <t>272</t>
  </si>
  <si>
    <t xml:space="preserve">zařízení staveniště </t>
  </si>
  <si>
    <t>soubor</t>
  </si>
  <si>
    <t xml:space="preserve">zakreslení skutečného stavu do stávající PD </t>
  </si>
  <si>
    <t xml:space="preserve">272 </t>
  </si>
  <si>
    <t xml:space="preserve">poplatek za využité energie </t>
  </si>
  <si>
    <t xml:space="preserve">provoz investora </t>
  </si>
  <si>
    <t xml:space="preserve">HZS prostoje provoz investora </t>
  </si>
  <si>
    <t>hod</t>
  </si>
  <si>
    <t>95</t>
  </si>
  <si>
    <t>Dokončovací kce na pozem.stav.</t>
  </si>
  <si>
    <t>952 90-2110.R00</t>
  </si>
  <si>
    <t xml:space="preserve">Čištění zametáním v místnostech a chodbách </t>
  </si>
  <si>
    <t>m2</t>
  </si>
  <si>
    <t>952 90-1110.R00</t>
  </si>
  <si>
    <t xml:space="preserve">Čištění mytím vnějších ploch oken a dveří </t>
  </si>
  <si>
    <t>952 90-1111.R00</t>
  </si>
  <si>
    <t xml:space="preserve">Vyčištění budov o výšce podlaží do 4 m </t>
  </si>
  <si>
    <t>96</t>
  </si>
  <si>
    <t>Bourání konstrukcí</t>
  </si>
  <si>
    <t>965 04-1441.R00</t>
  </si>
  <si>
    <t xml:space="preserve">ruční osekání obkladů keramických </t>
  </si>
  <si>
    <t>965 04-3441.R00</t>
  </si>
  <si>
    <t xml:space="preserve">ruční osekání dlažby protiskluzové </t>
  </si>
  <si>
    <t>965 04-9112.R00</t>
  </si>
  <si>
    <t xml:space="preserve">Příplatek, osekání obkladů </t>
  </si>
  <si>
    <t>965 04-9113.R00</t>
  </si>
  <si>
    <t xml:space="preserve">Příplatek, osekání dlažby </t>
  </si>
  <si>
    <t>97</t>
  </si>
  <si>
    <t>Prorážení otvorů</t>
  </si>
  <si>
    <t>979 01-1211.R00</t>
  </si>
  <si>
    <t xml:space="preserve">Svislá doprava suti a vybour. hmot za 2.NP nošením </t>
  </si>
  <si>
    <t>t</t>
  </si>
  <si>
    <t>979 01-1219.R00</t>
  </si>
  <si>
    <t xml:space="preserve">Přípl.k svislé dopr.suti za každé další NP nošením </t>
  </si>
  <si>
    <t>979 01-7111.R00</t>
  </si>
  <si>
    <t xml:space="preserve">Svislé přemístění suti nošením na H do 3,5 m </t>
  </si>
  <si>
    <t>979 08-1111.R00</t>
  </si>
  <si>
    <t xml:space="preserve">Odvoz suti a vybour. hmot na skládku do 1 km </t>
  </si>
  <si>
    <t>979 98-1101.R00</t>
  </si>
  <si>
    <t xml:space="preserve">Kontejner, suť bez příměsí, odvoz a likvidace, 3 t </t>
  </si>
  <si>
    <t>979 99-9999.R00</t>
  </si>
  <si>
    <t xml:space="preserve">Poplatek za skladku 10 % příměsí 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</si>
  <si>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</si>
  <si>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</si>
  <si>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</si>
  <si>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</si>
  <si>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979 01-1229.R00</t>
  </si>
  <si>
    <t xml:space="preserve">Přípl.k svislé dopr.suti za každé další PP nošením </t>
  </si>
  <si>
    <t>979 01-1311.R00</t>
  </si>
  <si>
    <t xml:space="preserve">Svislá doprava suti a vybouraných hmot shozem </t>
  </si>
  <si>
    <t>979 08-1121.R00</t>
  </si>
  <si>
    <t xml:space="preserve">Příplatek k odvozu za každý další 1 km </t>
  </si>
  <si>
    <t>979 99-9997.R00</t>
  </si>
  <si>
    <t xml:space="preserve">Poplatek za skládku čistá suť - DUFONEV Brno </t>
  </si>
  <si>
    <t>979 99-9998.R00</t>
  </si>
  <si>
    <t xml:space="preserve">Poplatek za skládku suti 5% příměsí - DUFONEV Brno </t>
  </si>
  <si>
    <t>99</t>
  </si>
  <si>
    <t>Staveništní přesun hmot</t>
  </si>
  <si>
    <t>999 28-1113.R00</t>
  </si>
  <si>
    <t xml:space="preserve">Přesun hmot pro opravy a údržbu do výšky 48 m </t>
  </si>
  <si>
    <t>711</t>
  </si>
  <si>
    <t>Izolace proti vodě</t>
  </si>
  <si>
    <t>711 13-1101.R00</t>
  </si>
  <si>
    <t xml:space="preserve">Izolace proti vlhkosti vodorovná pásy na sucho </t>
  </si>
  <si>
    <t>m</t>
  </si>
  <si>
    <t>998 71-1101.R00</t>
  </si>
  <si>
    <t xml:space="preserve">Přesun hmot pro izolace proti vodě, výšky do 6 m </t>
  </si>
  <si>
    <t>711 21-2001.RT1</t>
  </si>
  <si>
    <t xml:space="preserve">Nátěr hydroizolační těsnící hmotou </t>
  </si>
  <si>
    <t xml:space="preserve">páska hydroizolační těsnící,proti vlhkosti </t>
  </si>
  <si>
    <t>722</t>
  </si>
  <si>
    <t>Vnitřní vodovod</t>
  </si>
  <si>
    <t>722 23-9103.R00</t>
  </si>
  <si>
    <t xml:space="preserve">Montáž vodovodních armatur 2závity, G 1 </t>
  </si>
  <si>
    <t>kus</t>
  </si>
  <si>
    <t>722 23-9102.R00</t>
  </si>
  <si>
    <t xml:space="preserve">Montáž vodovodních armatur 2závity, G 3/4 </t>
  </si>
  <si>
    <t>998 72-2104.R00</t>
  </si>
  <si>
    <t xml:space="preserve">Přesun hmot pro vnitřní vodovod, výšky do 36 m </t>
  </si>
  <si>
    <t>722 22-4111.R00</t>
  </si>
  <si>
    <t xml:space="preserve">Kohouty plnicí a vypouštěcí DN 15 </t>
  </si>
  <si>
    <t>722 29-0234.R00</t>
  </si>
  <si>
    <t xml:space="preserve">Proplach a dezinfekce vodovod.potrubí DN 80 </t>
  </si>
  <si>
    <t>722 29-0229.R00</t>
  </si>
  <si>
    <t xml:space="preserve">Zkouška tlaku potrubí závitového DN 100 </t>
  </si>
  <si>
    <t>998 72-2105.R00</t>
  </si>
  <si>
    <t xml:space="preserve">Přesun hmot pro vnitřní vodovod, výšky do 48 m </t>
  </si>
  <si>
    <t>998 72-2192.R00</t>
  </si>
  <si>
    <t xml:space="preserve">Příplatek zvětš. přesun, vnitřní vodovod do 100 m </t>
  </si>
  <si>
    <t>722 20</t>
  </si>
  <si>
    <t xml:space="preserve">Šroubení V 4300 přímé,G3/4 </t>
  </si>
  <si>
    <t xml:space="preserve">Šroubení V4300, přímé ,G1 </t>
  </si>
  <si>
    <t>725</t>
  </si>
  <si>
    <t>Zařizovací předměty</t>
  </si>
  <si>
    <t>63-562</t>
  </si>
  <si>
    <t xml:space="preserve">silikonování WC </t>
  </si>
  <si>
    <t xml:space="preserve">zacištění po silikonování </t>
  </si>
  <si>
    <t xml:space="preserve">silikonování sprchový kout </t>
  </si>
  <si>
    <t>725 11-1910.R00</t>
  </si>
  <si>
    <t xml:space="preserve">začištění po silikonování sprch. koutů </t>
  </si>
  <si>
    <t>725 11-0814.R00</t>
  </si>
  <si>
    <t xml:space="preserve">Demontáž klozetů kombinovaných </t>
  </si>
  <si>
    <t>725 24-0811.R00</t>
  </si>
  <si>
    <t xml:space="preserve">Demontáž sprchových kabin bez výtokových armatur </t>
  </si>
  <si>
    <t>725 82-0801.R00</t>
  </si>
  <si>
    <t xml:space="preserve">Demontáž baterie nástěnné do G 3/4 </t>
  </si>
  <si>
    <t>725 86-0811.R00</t>
  </si>
  <si>
    <t xml:space="preserve">Demontáž uzávěrek zápachových jednoduchých </t>
  </si>
  <si>
    <t>725 84-0860.R00</t>
  </si>
  <si>
    <t xml:space="preserve">Demontáž ramene sprchy </t>
  </si>
  <si>
    <t>725 85-0800.R00</t>
  </si>
  <si>
    <t xml:space="preserve">Demontáž ventilu odpadního </t>
  </si>
  <si>
    <t>xxx</t>
  </si>
  <si>
    <t xml:space="preserve">wc kombi zadní </t>
  </si>
  <si>
    <t xml:space="preserve">excentrická manžeta DN100 </t>
  </si>
  <si>
    <t>725 24-9106.R00</t>
  </si>
  <si>
    <t xml:space="preserve">Montáž sprchových koutů ostatních typů </t>
  </si>
  <si>
    <t>725 84-9302.R00</t>
  </si>
  <si>
    <t xml:space="preserve">Montáž držáku sprchy </t>
  </si>
  <si>
    <t>725 84-9200.R00</t>
  </si>
  <si>
    <t xml:space="preserve">Montáž baterií sprchových, nastavitelná výška </t>
  </si>
  <si>
    <t>725 11-9105.R00</t>
  </si>
  <si>
    <t xml:space="preserve">wc sedátko </t>
  </si>
  <si>
    <t>725 03</t>
  </si>
  <si>
    <t xml:space="preserve">sprchová zástěna 800x180 bílá/plexi </t>
  </si>
  <si>
    <t xml:space="preserve">montáž sprch. zástěny </t>
  </si>
  <si>
    <t>725 20</t>
  </si>
  <si>
    <t xml:space="preserve">wc kotvící sada </t>
  </si>
  <si>
    <t>baterie vodovodní sprchová nástěnná 150 páková směšovací</t>
  </si>
  <si>
    <t xml:space="preserve">zápachová uzávěrka </t>
  </si>
  <si>
    <t>998 72-5104.R00</t>
  </si>
  <si>
    <t xml:space="preserve">Přesun hmot pro zařizovací předměty, výšky do 36 m </t>
  </si>
  <si>
    <t>725 82</t>
  </si>
  <si>
    <t xml:space="preserve">Demontáž baterie stojánkové umyvadlové </t>
  </si>
  <si>
    <t xml:space="preserve">Montáž baterie umyv.a dřezové stojánkové </t>
  </si>
  <si>
    <t xml:space="preserve">baterie umyv.stojánková s připojením spořiče vody </t>
  </si>
  <si>
    <t>725 86-0213.R00</t>
  </si>
  <si>
    <t xml:space="preserve">Sifon umyvadlový HL132, DN 30, 40 </t>
  </si>
  <si>
    <t>725 81</t>
  </si>
  <si>
    <t xml:space="preserve">rohový kulový ventil s filtrem 3/8-1/2 </t>
  </si>
  <si>
    <t>725 81-9201.R00</t>
  </si>
  <si>
    <t xml:space="preserve">Montáž ventilu </t>
  </si>
  <si>
    <t>725 99</t>
  </si>
  <si>
    <t xml:space="preserve">Demontáž ventilu </t>
  </si>
  <si>
    <t>725 85</t>
  </si>
  <si>
    <t xml:space="preserve">těsnící vlákna </t>
  </si>
  <si>
    <t>734</t>
  </si>
  <si>
    <t>Armatury</t>
  </si>
  <si>
    <t>734 23-1614.R00</t>
  </si>
  <si>
    <t xml:space="preserve">Ventily uzavírací V 10-131-606, G 3/4 </t>
  </si>
  <si>
    <t>734 23-1615.R00</t>
  </si>
  <si>
    <t xml:space="preserve">Ventily uzavírací V 10-131-606, G 1 </t>
  </si>
  <si>
    <t>734 23</t>
  </si>
  <si>
    <t xml:space="preserve">montáž ventilů </t>
  </si>
  <si>
    <t>771</t>
  </si>
  <si>
    <t>Podlahy z dlaždic a obklady</t>
  </si>
  <si>
    <t>771 10-1111.R00</t>
  </si>
  <si>
    <t xml:space="preserve">Vyrovnání podkladů maltou ze SMS tl. do 10 mm </t>
  </si>
  <si>
    <t>771 10-1121.R00</t>
  </si>
  <si>
    <t xml:space="preserve">Provedení penetrace podkladu </t>
  </si>
  <si>
    <t>771 10-1116.R00</t>
  </si>
  <si>
    <t xml:space="preserve">Vyrovnání podkladů samonivel. hmotou tl. do 30 mm </t>
  </si>
  <si>
    <t>771 57</t>
  </si>
  <si>
    <t xml:space="preserve">dlažba protiskluzová keramická 20x20 </t>
  </si>
  <si>
    <t>771 57-2105.R00</t>
  </si>
  <si>
    <t xml:space="preserve">Montáž podlah keramických 20x20 cm </t>
  </si>
  <si>
    <t>771 57-8011.RT1</t>
  </si>
  <si>
    <t xml:space="preserve">Spára podlaha - stěna, silikonem </t>
  </si>
  <si>
    <t>771 57-9791.R00</t>
  </si>
  <si>
    <t xml:space="preserve">Příplatek za plochu podlah keram. do 5 m2 jednotl. </t>
  </si>
  <si>
    <t>998 77-1105.R00</t>
  </si>
  <si>
    <t xml:space="preserve">Přesun hmot pro podlahy z dlaždic, výšky do 48 m </t>
  </si>
  <si>
    <t>781</t>
  </si>
  <si>
    <t>Obklady keramické</t>
  </si>
  <si>
    <t>612 40-1391.R00</t>
  </si>
  <si>
    <t xml:space="preserve">spárování voděodolnou hmotou </t>
  </si>
  <si>
    <t xml:space="preserve">Příplatek ke sprování </t>
  </si>
  <si>
    <t>781 10-1111.R00</t>
  </si>
  <si>
    <t xml:space="preserve">Vyrovnání podkladu maltou ze SMS tl. do 7 mm </t>
  </si>
  <si>
    <t>781 10-1121.R00</t>
  </si>
  <si>
    <t xml:space="preserve">Provedení penetrace podkladu - práce </t>
  </si>
  <si>
    <t>781 23-0111.R00</t>
  </si>
  <si>
    <t xml:space="preserve">Obkládání stěn vnitř.keram. do tmele do 200x200 mm </t>
  </si>
  <si>
    <t>781 47-0010.RA0</t>
  </si>
  <si>
    <t xml:space="preserve">Obklad vnitřní keramický 20 x 20 cm </t>
  </si>
  <si>
    <t>781 11-1111.R00</t>
  </si>
  <si>
    <t xml:space="preserve">Řezání obkladaček diamantovým kotoučem </t>
  </si>
  <si>
    <t>781 11-1121.R00</t>
  </si>
  <si>
    <t xml:space="preserve">Montáž lišt rohových, vanových a dilatačních </t>
  </si>
  <si>
    <t>998 78-1105.R00</t>
  </si>
  <si>
    <t xml:space="preserve">Přesun hmot pro obklady keramické, výšky do 48 m </t>
  </si>
  <si>
    <t>784</t>
  </si>
  <si>
    <t>Malby</t>
  </si>
  <si>
    <t>784 44</t>
  </si>
  <si>
    <t xml:space="preserve">penetrace podkladu </t>
  </si>
  <si>
    <t>malba odolná proti plísním,otěruvzdorná, v koupelnách</t>
  </si>
  <si>
    <t>Tauferovy koleje Mendelovy univerzity v Brně</t>
  </si>
  <si>
    <t>částečná rekonstrukce soc. zařízení</t>
  </si>
  <si>
    <t xml:space="preserve">Příloha č. 1a  k části 1 zakázky </t>
  </si>
  <si>
    <t>Krycí list rozpočtu</t>
  </si>
  <si>
    <t>Příloha 1a k části 1 zakázky</t>
  </si>
  <si>
    <t>cena bez DPH/ MJ</t>
  </si>
  <si>
    <t>Příloha č. 1a k části 1 zakázky</t>
  </si>
  <si>
    <t>Nutné cenu uvést celkem v DPH i bez DPH</t>
  </si>
  <si>
    <t>celkem za celou položku, všechny ks (Kč) s DPH i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</si>
</sst>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#,##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u val="single"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52" xfId="20" applyNumberFormat="1" applyFill="1" applyBorder="1" applyAlignment="1" applyProtection="1">
      <alignment horizontal="right"/>
      <protection locked="0"/>
    </xf>
    <xf numFmtId="0" fontId="0" fillId="0" borderId="52" xfId="20" applyNumberFormat="1" applyFill="1" applyBorder="1" applyProtection="1">
      <alignment/>
      <protection locked="0"/>
    </xf>
    <xf numFmtId="4" fontId="8" fillId="0" borderId="52" xfId="20" applyNumberFormat="1" applyFont="1" applyFill="1" applyBorder="1" applyAlignment="1" applyProtection="1">
      <alignment horizontal="right"/>
      <protection locked="0"/>
    </xf>
    <xf numFmtId="4" fontId="8" fillId="0" borderId="52" xfId="20" applyNumberFormat="1" applyFont="1" applyFill="1" applyBorder="1" applyProtection="1">
      <alignment/>
      <protection locked="0"/>
    </xf>
    <xf numFmtId="4" fontId="0" fillId="0" borderId="53" xfId="20" applyNumberFormat="1" applyFill="1" applyBorder="1" applyAlignment="1" applyProtection="1">
      <alignment horizontal="right"/>
      <protection locked="0"/>
    </xf>
    <xf numFmtId="4" fontId="6" fillId="0" borderId="53" xfId="20" applyNumberFormat="1" applyFont="1" applyFill="1" applyBorder="1" applyProtection="1">
      <alignment/>
      <protection locked="0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6">
      <selection activeCell="B36" sqref="B36"/>
    </sheetView>
  </sheetViews>
  <sheetFormatPr defaultColWidth="9.00390625" defaultRowHeight="12.75"/>
  <cols>
    <col min="1" max="1" width="10.25390625" style="0" customWidth="1"/>
    <col min="2" max="2" width="15.00390625" style="0" customWidth="1"/>
    <col min="3" max="3" width="15.875" style="0" customWidth="1"/>
    <col min="4" max="4" width="14.625" style="0" customWidth="1"/>
    <col min="5" max="5" width="44.375" style="0" customWidth="1"/>
    <col min="6" max="6" width="39.75390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78"/>
      <c r="B1" s="2" t="s">
        <v>266</v>
      </c>
      <c r="C1" s="2"/>
      <c r="D1" s="2"/>
      <c r="E1" s="2" t="s">
        <v>267</v>
      </c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95" customHeight="1">
      <c r="A4" s="7"/>
      <c r="B4" s="8"/>
      <c r="C4" s="9" t="s">
        <v>264</v>
      </c>
      <c r="D4" s="10"/>
      <c r="E4" s="10"/>
      <c r="F4" s="11"/>
      <c r="G4" s="12"/>
    </row>
    <row r="5" spans="1:7" ht="12.9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95" customHeight="1">
      <c r="A6" s="7"/>
      <c r="B6" s="8"/>
      <c r="C6" s="9" t="s">
        <v>265</v>
      </c>
      <c r="D6" s="10"/>
      <c r="E6" s="10"/>
      <c r="F6" s="18"/>
      <c r="G6" s="12"/>
    </row>
    <row r="7" spans="1:9" ht="12.75">
      <c r="A7" s="13" t="s">
        <v>7</v>
      </c>
      <c r="B7" s="15"/>
      <c r="C7" s="180"/>
      <c r="D7" s="181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80"/>
      <c r="D8" s="181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2"/>
      <c r="F11" s="183"/>
      <c r="G11" s="184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9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9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21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21</v>
      </c>
      <c r="D31" s="15" t="s">
        <v>39</v>
      </c>
      <c r="E31" s="16"/>
      <c r="F31" s="60">
        <f>ROUND(PRODUCT(F30,C31/100),1)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85.5" customHeight="1">
      <c r="A36" s="201" t="s">
        <v>42</v>
      </c>
      <c r="B36" s="202" t="s">
        <v>271</v>
      </c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5"/>
      <c r="C37" s="185"/>
      <c r="D37" s="185"/>
      <c r="E37" s="185"/>
      <c r="F37" s="185"/>
      <c r="G37" s="185"/>
      <c r="H37" t="s">
        <v>3</v>
      </c>
    </row>
    <row r="38" spans="1:8" ht="12.75" customHeight="1">
      <c r="A38" s="68"/>
      <c r="B38" s="185"/>
      <c r="C38" s="185"/>
      <c r="D38" s="185"/>
      <c r="E38" s="185"/>
      <c r="F38" s="185"/>
      <c r="G38" s="185"/>
      <c r="H38" t="s">
        <v>3</v>
      </c>
    </row>
    <row r="39" spans="1:8" ht="12.75">
      <c r="A39" s="68"/>
      <c r="B39" s="185"/>
      <c r="C39" s="185"/>
      <c r="D39" s="185"/>
      <c r="E39" s="185"/>
      <c r="F39" s="185"/>
      <c r="G39" s="185"/>
      <c r="H39" t="s">
        <v>3</v>
      </c>
    </row>
    <row r="40" spans="1:8" ht="12.75">
      <c r="A40" s="68"/>
      <c r="B40" s="185"/>
      <c r="C40" s="185"/>
      <c r="D40" s="185"/>
      <c r="E40" s="185"/>
      <c r="F40" s="185"/>
      <c r="G40" s="185"/>
      <c r="H40" t="s">
        <v>3</v>
      </c>
    </row>
    <row r="41" spans="1:8" ht="12.75">
      <c r="A41" s="68"/>
      <c r="B41" s="185"/>
      <c r="C41" s="185"/>
      <c r="D41" s="185"/>
      <c r="E41" s="185"/>
      <c r="F41" s="185"/>
      <c r="G41" s="185"/>
      <c r="H41" t="s">
        <v>3</v>
      </c>
    </row>
    <row r="42" spans="1:8" ht="12.75">
      <c r="A42" s="68"/>
      <c r="B42" s="185"/>
      <c r="C42" s="185"/>
      <c r="D42" s="185"/>
      <c r="E42" s="185"/>
      <c r="F42" s="185"/>
      <c r="G42" s="185"/>
      <c r="H42" t="s">
        <v>3</v>
      </c>
    </row>
    <row r="43" spans="1:8" ht="12.75">
      <c r="A43" s="68"/>
      <c r="B43" s="185"/>
      <c r="C43" s="185"/>
      <c r="D43" s="185"/>
      <c r="E43" s="185"/>
      <c r="F43" s="185"/>
      <c r="G43" s="185"/>
      <c r="H43" t="s">
        <v>3</v>
      </c>
    </row>
    <row r="44" spans="1:8" ht="12.75">
      <c r="A44" s="68"/>
      <c r="B44" s="185"/>
      <c r="C44" s="185"/>
      <c r="D44" s="185"/>
      <c r="E44" s="185"/>
      <c r="F44" s="185"/>
      <c r="G44" s="185"/>
      <c r="H44" t="s">
        <v>3</v>
      </c>
    </row>
    <row r="45" spans="1:8" ht="3" customHeight="1">
      <c r="A45" s="68"/>
      <c r="B45" s="185"/>
      <c r="C45" s="185"/>
      <c r="D45" s="185"/>
      <c r="E45" s="185"/>
      <c r="F45" s="185"/>
      <c r="G45" s="185"/>
      <c r="H45" t="s">
        <v>3</v>
      </c>
    </row>
    <row r="46" spans="2:7" ht="12.75">
      <c r="B46" s="179"/>
      <c r="C46" s="179"/>
      <c r="D46" s="179"/>
      <c r="E46" s="179"/>
      <c r="F46" s="179"/>
      <c r="G46" s="179"/>
    </row>
    <row r="47" spans="2:7" ht="12.75">
      <c r="B47" s="179"/>
      <c r="C47" s="179"/>
      <c r="D47" s="179"/>
      <c r="E47" s="179"/>
      <c r="F47" s="179"/>
      <c r="G47" s="179"/>
    </row>
    <row r="48" spans="2:7" ht="12.75">
      <c r="B48" s="179"/>
      <c r="C48" s="179"/>
      <c r="D48" s="179"/>
      <c r="E48" s="179"/>
      <c r="F48" s="179"/>
      <c r="G48" s="179"/>
    </row>
    <row r="49" spans="2:7" ht="12.75">
      <c r="B49" s="179"/>
      <c r="C49" s="179"/>
      <c r="D49" s="179"/>
      <c r="E49" s="179"/>
      <c r="F49" s="179"/>
      <c r="G49" s="179"/>
    </row>
    <row r="50" spans="2:7" ht="12.75">
      <c r="B50" s="179"/>
      <c r="C50" s="179"/>
      <c r="D50" s="179"/>
      <c r="E50" s="179"/>
      <c r="F50" s="179"/>
      <c r="G50" s="179"/>
    </row>
    <row r="51" spans="2:7" ht="12.75">
      <c r="B51" s="179"/>
      <c r="C51" s="179"/>
      <c r="D51" s="179"/>
      <c r="E51" s="179"/>
      <c r="F51" s="179"/>
      <c r="G51" s="179"/>
    </row>
    <row r="52" spans="2:7" ht="12.75">
      <c r="B52" s="179"/>
      <c r="C52" s="179"/>
      <c r="D52" s="179"/>
      <c r="E52" s="179"/>
      <c r="F52" s="179"/>
      <c r="G52" s="179"/>
    </row>
    <row r="53" spans="2:7" ht="12.75">
      <c r="B53" s="179"/>
      <c r="C53" s="179"/>
      <c r="D53" s="179"/>
      <c r="E53" s="179"/>
      <c r="F53" s="179"/>
      <c r="G53" s="179"/>
    </row>
    <row r="54" spans="2:7" ht="12.75">
      <c r="B54" s="179"/>
      <c r="C54" s="179"/>
      <c r="D54" s="179"/>
      <c r="E54" s="179"/>
      <c r="F54" s="179"/>
      <c r="G54" s="179"/>
    </row>
    <row r="55" spans="2:7" ht="12.75">
      <c r="B55" s="179"/>
      <c r="C55" s="179"/>
      <c r="D55" s="179"/>
      <c r="E55" s="179"/>
      <c r="F55" s="179"/>
      <c r="G55" s="17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75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5.875" style="0" customWidth="1"/>
    <col min="2" max="2" width="20.253906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ht="39" customHeight="1" thickBot="1">
      <c r="B1" t="s">
        <v>268</v>
      </c>
    </row>
    <row r="2" spans="1:9" ht="13.5" thickTop="1">
      <c r="A2" s="186" t="s">
        <v>4</v>
      </c>
      <c r="B2" s="187"/>
      <c r="C2" s="69" t="str">
        <f>CONCATENATE(cislostavby," ",nazevstavby)</f>
        <v xml:space="preserve"> částečná rekonstrukce soc. zařízení</v>
      </c>
      <c r="D2" s="70"/>
      <c r="E2" s="71"/>
      <c r="F2" s="70"/>
      <c r="G2" s="72"/>
      <c r="H2" s="73"/>
      <c r="I2" s="74"/>
    </row>
    <row r="3" spans="1:9" ht="13.5" thickBot="1">
      <c r="A3" s="188" t="s">
        <v>0</v>
      </c>
      <c r="B3" s="189"/>
      <c r="C3" s="75" t="str">
        <f>CONCATENATE(cisloobjektu," ",nazevobjektu)</f>
        <v xml:space="preserve"> Tauferovy koleje Mendelovy univerzity v Brně</v>
      </c>
      <c r="D3" s="76"/>
      <c r="E3" s="77"/>
      <c r="F3" s="76"/>
      <c r="G3" s="190"/>
      <c r="H3" s="190"/>
      <c r="I3" s="191"/>
    </row>
    <row r="4" ht="13.5" thickTop="1">
      <c r="F4" s="11"/>
    </row>
    <row r="5" spans="1:9" ht="19.5" customHeight="1">
      <c r="A5" s="78" t="s">
        <v>43</v>
      </c>
      <c r="B5" s="1"/>
      <c r="C5" s="1"/>
      <c r="D5" s="1"/>
      <c r="E5" s="79"/>
      <c r="F5" s="1"/>
      <c r="G5" s="1"/>
      <c r="H5" s="1"/>
      <c r="I5" s="1"/>
    </row>
    <row r="6" ht="13.5" thickBot="1"/>
    <row r="7" spans="1:9" s="11" customFormat="1" ht="13.5" thickBot="1">
      <c r="A7" s="80"/>
      <c r="B7" s="81" t="s">
        <v>44</v>
      </c>
      <c r="C7" s="81"/>
      <c r="D7" s="82"/>
      <c r="E7" s="83" t="s">
        <v>45</v>
      </c>
      <c r="F7" s="84" t="s">
        <v>46</v>
      </c>
      <c r="G7" s="84" t="s">
        <v>47</v>
      </c>
      <c r="H7" s="84" t="s">
        <v>48</v>
      </c>
      <c r="I7" s="85" t="s">
        <v>26</v>
      </c>
    </row>
    <row r="8" spans="1:9" s="11" customFormat="1" ht="12.75">
      <c r="A8" s="168" t="str">
        <f>Položky!B7</f>
        <v>2</v>
      </c>
      <c r="B8" s="86" t="str">
        <f>Položky!C7</f>
        <v>Vedlejší náklady</v>
      </c>
      <c r="C8" s="87"/>
      <c r="D8" s="88"/>
      <c r="E8" s="169">
        <f>Položky!BA13</f>
        <v>0</v>
      </c>
      <c r="F8" s="170">
        <f>Položky!BB13</f>
        <v>0</v>
      </c>
      <c r="G8" s="170">
        <f>Položky!BC13</f>
        <v>0</v>
      </c>
      <c r="H8" s="170">
        <f>Položky!BD13</f>
        <v>0</v>
      </c>
      <c r="I8" s="171">
        <f>Položky!BE13</f>
        <v>0</v>
      </c>
    </row>
    <row r="9" spans="1:9" s="11" customFormat="1" ht="12.75">
      <c r="A9" s="168" t="str">
        <f>Položky!B14</f>
        <v>95</v>
      </c>
      <c r="B9" s="86" t="str">
        <f>Položky!C14</f>
        <v>Dokončovací kce na pozem.stav.</v>
      </c>
      <c r="C9" s="87"/>
      <c r="D9" s="88"/>
      <c r="E9" s="169">
        <f>Položky!BA18</f>
        <v>0</v>
      </c>
      <c r="F9" s="170">
        <f>Položky!BB18</f>
        <v>0</v>
      </c>
      <c r="G9" s="170">
        <f>Položky!BC18</f>
        <v>0</v>
      </c>
      <c r="H9" s="170">
        <f>Položky!BD18</f>
        <v>0</v>
      </c>
      <c r="I9" s="171">
        <f>Položky!BE18</f>
        <v>0</v>
      </c>
    </row>
    <row r="10" spans="1:9" s="11" customFormat="1" ht="12.75">
      <c r="A10" s="168" t="str">
        <f>Položky!B19</f>
        <v>96</v>
      </c>
      <c r="B10" s="86" t="str">
        <f>Položky!C19</f>
        <v>Bourání konstrukcí</v>
      </c>
      <c r="C10" s="87"/>
      <c r="D10" s="88"/>
      <c r="E10" s="169">
        <f>Položky!BA24</f>
        <v>0</v>
      </c>
      <c r="F10" s="170">
        <f>Položky!BB24</f>
        <v>0</v>
      </c>
      <c r="G10" s="170">
        <f>Položky!BC24</f>
        <v>0</v>
      </c>
      <c r="H10" s="170">
        <f>Položky!BD24</f>
        <v>0</v>
      </c>
      <c r="I10" s="171">
        <f>Položky!BE24</f>
        <v>0</v>
      </c>
    </row>
    <row r="11" spans="1:9" s="11" customFormat="1" ht="12.75">
      <c r="A11" s="168" t="str">
        <f>Položky!B25</f>
        <v>97</v>
      </c>
      <c r="B11" s="86" t="str">
        <f>Položky!C25</f>
        <v>Prorážení otvorů</v>
      </c>
      <c r="C11" s="87"/>
      <c r="D11" s="88"/>
      <c r="E11" s="169">
        <f>Položky!BA42</f>
        <v>0</v>
      </c>
      <c r="F11" s="170">
        <f>Položky!BB42</f>
        <v>0</v>
      </c>
      <c r="G11" s="170">
        <f>Položky!BC42</f>
        <v>0</v>
      </c>
      <c r="H11" s="170">
        <f>Položky!BD42</f>
        <v>0</v>
      </c>
      <c r="I11" s="171">
        <f>Položky!BE42</f>
        <v>0</v>
      </c>
    </row>
    <row r="12" spans="1:9" s="11" customFormat="1" ht="12.75">
      <c r="A12" s="168" t="str">
        <f>Položky!B43</f>
        <v>99</v>
      </c>
      <c r="B12" s="86" t="str">
        <f>Položky!C43</f>
        <v>Staveništní přesun hmot</v>
      </c>
      <c r="C12" s="87"/>
      <c r="D12" s="88"/>
      <c r="E12" s="169">
        <f>Položky!BA45</f>
        <v>0</v>
      </c>
      <c r="F12" s="170">
        <f>Položky!BB45</f>
        <v>0</v>
      </c>
      <c r="G12" s="170">
        <f>Položky!BC45</f>
        <v>0</v>
      </c>
      <c r="H12" s="170">
        <f>Položky!BD45</f>
        <v>0</v>
      </c>
      <c r="I12" s="171">
        <f>Položky!BE45</f>
        <v>0</v>
      </c>
    </row>
    <row r="13" spans="1:9" s="11" customFormat="1" ht="12.75">
      <c r="A13" s="168" t="str">
        <f>Položky!B46</f>
        <v>711</v>
      </c>
      <c r="B13" s="86" t="str">
        <f>Položky!C46</f>
        <v>Izolace proti vodě</v>
      </c>
      <c r="C13" s="87"/>
      <c r="D13" s="88"/>
      <c r="E13" s="169">
        <f>Položky!BA51</f>
        <v>0</v>
      </c>
      <c r="F13" s="170">
        <f>Položky!BB51</f>
        <v>0</v>
      </c>
      <c r="G13" s="170">
        <f>Položky!BC51</f>
        <v>0</v>
      </c>
      <c r="H13" s="170">
        <f>Položky!BD51</f>
        <v>0</v>
      </c>
      <c r="I13" s="171">
        <f>Položky!BE51</f>
        <v>0</v>
      </c>
    </row>
    <row r="14" spans="1:9" s="11" customFormat="1" ht="12.75">
      <c r="A14" s="168" t="str">
        <f>Položky!B52</f>
        <v>722</v>
      </c>
      <c r="B14" s="86" t="str">
        <f>Položky!C52</f>
        <v>Vnitřní vodovod</v>
      </c>
      <c r="C14" s="87"/>
      <c r="D14" s="88"/>
      <c r="E14" s="169">
        <f>Položky!BA63</f>
        <v>0</v>
      </c>
      <c r="F14" s="170">
        <f>Položky!BB63</f>
        <v>0</v>
      </c>
      <c r="G14" s="170">
        <f>Položky!BC63</f>
        <v>0</v>
      </c>
      <c r="H14" s="170">
        <f>Položky!BD63</f>
        <v>0</v>
      </c>
      <c r="I14" s="171">
        <f>Položky!BE63</f>
        <v>0</v>
      </c>
    </row>
    <row r="15" spans="1:9" s="11" customFormat="1" ht="12.75">
      <c r="A15" s="168" t="str">
        <f>Položky!B64</f>
        <v>725</v>
      </c>
      <c r="B15" s="86" t="str">
        <f>Položky!C64</f>
        <v>Zařizovací předměty</v>
      </c>
      <c r="C15" s="87"/>
      <c r="D15" s="88"/>
      <c r="E15" s="169">
        <f>Položky!BA95</f>
        <v>0</v>
      </c>
      <c r="F15" s="170">
        <f>Položky!BB95</f>
        <v>0</v>
      </c>
      <c r="G15" s="170">
        <f>Položky!BC95</f>
        <v>0</v>
      </c>
      <c r="H15" s="170">
        <f>Položky!BD95</f>
        <v>0</v>
      </c>
      <c r="I15" s="171">
        <f>Položky!BE95</f>
        <v>0</v>
      </c>
    </row>
    <row r="16" spans="1:9" s="11" customFormat="1" ht="12.75">
      <c r="A16" s="168" t="str">
        <f>Položky!B96</f>
        <v>734</v>
      </c>
      <c r="B16" s="86" t="str">
        <f>Položky!C96</f>
        <v>Armatury</v>
      </c>
      <c r="C16" s="87"/>
      <c r="D16" s="88"/>
      <c r="E16" s="169">
        <f>Položky!BA100</f>
        <v>0</v>
      </c>
      <c r="F16" s="170">
        <f>Položky!BB100</f>
        <v>0</v>
      </c>
      <c r="G16" s="170">
        <f>Položky!BC100</f>
        <v>0</v>
      </c>
      <c r="H16" s="170">
        <f>Položky!BD100</f>
        <v>0</v>
      </c>
      <c r="I16" s="171">
        <f>Položky!BE100</f>
        <v>0</v>
      </c>
    </row>
    <row r="17" spans="1:9" s="11" customFormat="1" ht="12.75">
      <c r="A17" s="168" t="str">
        <f>Položky!B101</f>
        <v>771</v>
      </c>
      <c r="B17" s="86" t="str">
        <f>Položky!C101</f>
        <v>Podlahy z dlaždic a obklady</v>
      </c>
      <c r="C17" s="87"/>
      <c r="D17" s="88"/>
      <c r="E17" s="169">
        <f>Položky!BA111</f>
        <v>0</v>
      </c>
      <c r="F17" s="170">
        <f>Položky!BB111</f>
        <v>0</v>
      </c>
      <c r="G17" s="170">
        <f>Položky!BC111</f>
        <v>0</v>
      </c>
      <c r="H17" s="170">
        <f>Položky!BD111</f>
        <v>0</v>
      </c>
      <c r="I17" s="171">
        <f>Položky!BE111</f>
        <v>0</v>
      </c>
    </row>
    <row r="18" spans="1:9" s="11" customFormat="1" ht="12.75">
      <c r="A18" s="168" t="str">
        <f>Položky!B112</f>
        <v>781</v>
      </c>
      <c r="B18" s="86" t="str">
        <f>Položky!C112</f>
        <v>Obklady keramické</v>
      </c>
      <c r="C18" s="87"/>
      <c r="D18" s="88"/>
      <c r="E18" s="169">
        <f>Položky!BA122</f>
        <v>0</v>
      </c>
      <c r="F18" s="170">
        <f>Položky!BB122</f>
        <v>0</v>
      </c>
      <c r="G18" s="170">
        <f>Položky!BC122</f>
        <v>0</v>
      </c>
      <c r="H18" s="170">
        <f>Položky!BD122</f>
        <v>0</v>
      </c>
      <c r="I18" s="171">
        <f>Položky!BE122</f>
        <v>0</v>
      </c>
    </row>
    <row r="19" spans="1:9" s="11" customFormat="1" ht="13.5" thickBot="1">
      <c r="A19" s="168" t="str">
        <f>Položky!B123</f>
        <v>784</v>
      </c>
      <c r="B19" s="86" t="str">
        <f>Položky!C123</f>
        <v>Malby</v>
      </c>
      <c r="C19" s="87"/>
      <c r="D19" s="88"/>
      <c r="E19" s="169">
        <f>Položky!BA126</f>
        <v>0</v>
      </c>
      <c r="F19" s="170">
        <f>Položky!BB126</f>
        <v>0</v>
      </c>
      <c r="G19" s="170">
        <f>Položky!BC126</f>
        <v>0</v>
      </c>
      <c r="H19" s="170">
        <f>Položky!BD126</f>
        <v>0</v>
      </c>
      <c r="I19" s="171">
        <f>Položky!BE126</f>
        <v>0</v>
      </c>
    </row>
    <row r="20" spans="1:256" ht="13.5" thickBot="1">
      <c r="A20" s="89"/>
      <c r="B20" s="81" t="s">
        <v>49</v>
      </c>
      <c r="C20" s="81"/>
      <c r="D20" s="90"/>
      <c r="E20" s="91">
        <f>SUM(E8:E19)</f>
        <v>0</v>
      </c>
      <c r="F20" s="92">
        <f>SUM(F8:F19)</f>
        <v>0</v>
      </c>
      <c r="G20" s="92">
        <f>SUM(G8:G19)</f>
        <v>0</v>
      </c>
      <c r="H20" s="92">
        <f>SUM(H8:H19)</f>
        <v>0</v>
      </c>
      <c r="I20" s="93">
        <f>SUM(I8:I19)</f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spans="1:9" ht="12.75">
      <c r="A21" s="87"/>
      <c r="B21" s="87"/>
      <c r="C21" s="87"/>
      <c r="D21" s="87"/>
      <c r="E21" s="87"/>
      <c r="F21" s="87"/>
      <c r="G21" s="87"/>
      <c r="H21" s="87"/>
      <c r="I21" s="87"/>
    </row>
    <row r="22" spans="1:57" ht="18">
      <c r="A22" s="95" t="s">
        <v>50</v>
      </c>
      <c r="B22" s="95"/>
      <c r="C22" s="95"/>
      <c r="D22" s="95"/>
      <c r="E22" s="95"/>
      <c r="F22" s="95"/>
      <c r="G22" s="96"/>
      <c r="H22" s="95"/>
      <c r="I22" s="95"/>
      <c r="BA22" s="30"/>
      <c r="BB22" s="30"/>
      <c r="BC22" s="30"/>
      <c r="BD22" s="30"/>
      <c r="BE22" s="30"/>
    </row>
    <row r="23" spans="1:9" ht="13.5" thickBot="1">
      <c r="A23" s="97"/>
      <c r="B23" s="97"/>
      <c r="C23" s="97"/>
      <c r="D23" s="97"/>
      <c r="E23" s="97"/>
      <c r="F23" s="97"/>
      <c r="G23" s="97"/>
      <c r="H23" s="97"/>
      <c r="I23" s="97"/>
    </row>
    <row r="24" spans="1:9" ht="12.75">
      <c r="A24" s="98" t="s">
        <v>51</v>
      </c>
      <c r="B24" s="99"/>
      <c r="C24" s="99"/>
      <c r="D24" s="100"/>
      <c r="E24" s="101" t="s">
        <v>52</v>
      </c>
      <c r="F24" s="102" t="s">
        <v>53</v>
      </c>
      <c r="G24" s="103" t="s">
        <v>54</v>
      </c>
      <c r="H24" s="104"/>
      <c r="I24" s="105" t="s">
        <v>52</v>
      </c>
    </row>
    <row r="25" spans="1:53" ht="12.75">
      <c r="A25" s="106"/>
      <c r="B25" s="107"/>
      <c r="C25" s="107"/>
      <c r="D25" s="108"/>
      <c r="E25" s="109"/>
      <c r="F25" s="110"/>
      <c r="G25" s="111">
        <f>CHOOSE(BA25+1,HSV+PSV,HSV+PSV+Mont,HSV+PSV+Dodavka+Mont,HSV,PSV,Mont,Dodavka,Mont+Dodavka,0)</f>
        <v>0</v>
      </c>
      <c r="H25" s="112"/>
      <c r="I25" s="113">
        <f>E25+F25*G25/100</f>
        <v>0</v>
      </c>
      <c r="BA25">
        <v>8</v>
      </c>
    </row>
    <row r="26" spans="1:9" ht="13.5" thickBot="1">
      <c r="A26" s="114"/>
      <c r="B26" s="115" t="s">
        <v>55</v>
      </c>
      <c r="C26" s="116"/>
      <c r="D26" s="117"/>
      <c r="E26" s="118"/>
      <c r="F26" s="119"/>
      <c r="G26" s="119"/>
      <c r="H26" s="192">
        <f>SUM(H25:H25)</f>
        <v>0</v>
      </c>
      <c r="I26" s="193"/>
    </row>
    <row r="27" spans="1:9" ht="12.75">
      <c r="A27" s="97"/>
      <c r="B27" s="97"/>
      <c r="C27" s="97"/>
      <c r="D27" s="97"/>
      <c r="E27" s="97"/>
      <c r="F27" s="97"/>
      <c r="G27" s="97"/>
      <c r="H27" s="97"/>
      <c r="I27" s="97"/>
    </row>
    <row r="28" spans="2:9" ht="18">
      <c r="B28" s="203" t="s">
        <v>271</v>
      </c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</sheetData>
  <mergeCells count="4">
    <mergeCell ref="A2:B2"/>
    <mergeCell ref="A3:B3"/>
    <mergeCell ref="G3:I3"/>
    <mergeCell ref="H26:I2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9"/>
  <sheetViews>
    <sheetView showGridLines="0" showZeros="0" workbookViewId="0" topLeftCell="A1">
      <selection activeCell="B128" sqref="B12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2" customWidth="1"/>
    <col min="6" max="6" width="24.00390625" style="123" customWidth="1"/>
    <col min="7" max="7" width="35.25390625" style="123" customWidth="1"/>
    <col min="8" max="256" width="9.125" style="123" customWidth="1"/>
    <col min="257" max="257" width="3.875" style="123" customWidth="1"/>
    <col min="258" max="258" width="12.00390625" style="123" customWidth="1"/>
    <col min="259" max="259" width="40.375" style="123" customWidth="1"/>
    <col min="260" max="260" width="5.625" style="123" customWidth="1"/>
    <col min="261" max="261" width="8.625" style="123" customWidth="1"/>
    <col min="262" max="262" width="9.875" style="123" customWidth="1"/>
    <col min="263" max="263" width="13.875" style="123" customWidth="1"/>
    <col min="264" max="512" width="9.125" style="123" customWidth="1"/>
    <col min="513" max="513" width="3.875" style="123" customWidth="1"/>
    <col min="514" max="514" width="12.00390625" style="123" customWidth="1"/>
    <col min="515" max="515" width="40.375" style="123" customWidth="1"/>
    <col min="516" max="516" width="5.625" style="123" customWidth="1"/>
    <col min="517" max="517" width="8.625" style="123" customWidth="1"/>
    <col min="518" max="518" width="9.875" style="123" customWidth="1"/>
    <col min="519" max="519" width="13.875" style="123" customWidth="1"/>
    <col min="520" max="768" width="9.125" style="123" customWidth="1"/>
    <col min="769" max="769" width="3.875" style="123" customWidth="1"/>
    <col min="770" max="770" width="12.00390625" style="123" customWidth="1"/>
    <col min="771" max="771" width="40.375" style="123" customWidth="1"/>
    <col min="772" max="772" width="5.625" style="123" customWidth="1"/>
    <col min="773" max="773" width="8.625" style="123" customWidth="1"/>
    <col min="774" max="774" width="9.875" style="123" customWidth="1"/>
    <col min="775" max="775" width="13.875" style="123" customWidth="1"/>
    <col min="776" max="1024" width="9.125" style="123" customWidth="1"/>
    <col min="1025" max="1025" width="3.875" style="123" customWidth="1"/>
    <col min="1026" max="1026" width="12.00390625" style="123" customWidth="1"/>
    <col min="1027" max="1027" width="40.375" style="123" customWidth="1"/>
    <col min="1028" max="1028" width="5.625" style="123" customWidth="1"/>
    <col min="1029" max="1029" width="8.625" style="123" customWidth="1"/>
    <col min="1030" max="1030" width="9.875" style="123" customWidth="1"/>
    <col min="1031" max="1031" width="13.875" style="123" customWidth="1"/>
    <col min="1032" max="1280" width="9.125" style="123" customWidth="1"/>
    <col min="1281" max="1281" width="3.875" style="123" customWidth="1"/>
    <col min="1282" max="1282" width="12.00390625" style="123" customWidth="1"/>
    <col min="1283" max="1283" width="40.375" style="123" customWidth="1"/>
    <col min="1284" max="1284" width="5.625" style="123" customWidth="1"/>
    <col min="1285" max="1285" width="8.625" style="123" customWidth="1"/>
    <col min="1286" max="1286" width="9.875" style="123" customWidth="1"/>
    <col min="1287" max="1287" width="13.875" style="123" customWidth="1"/>
    <col min="1288" max="1536" width="9.125" style="123" customWidth="1"/>
    <col min="1537" max="1537" width="3.875" style="123" customWidth="1"/>
    <col min="1538" max="1538" width="12.00390625" style="123" customWidth="1"/>
    <col min="1539" max="1539" width="40.375" style="123" customWidth="1"/>
    <col min="1540" max="1540" width="5.625" style="123" customWidth="1"/>
    <col min="1541" max="1541" width="8.625" style="123" customWidth="1"/>
    <col min="1542" max="1542" width="9.875" style="123" customWidth="1"/>
    <col min="1543" max="1543" width="13.875" style="123" customWidth="1"/>
    <col min="1544" max="1792" width="9.125" style="123" customWidth="1"/>
    <col min="1793" max="1793" width="3.875" style="123" customWidth="1"/>
    <col min="1794" max="1794" width="12.00390625" style="123" customWidth="1"/>
    <col min="1795" max="1795" width="40.375" style="123" customWidth="1"/>
    <col min="1796" max="1796" width="5.625" style="123" customWidth="1"/>
    <col min="1797" max="1797" width="8.625" style="123" customWidth="1"/>
    <col min="1798" max="1798" width="9.875" style="123" customWidth="1"/>
    <col min="1799" max="1799" width="13.875" style="123" customWidth="1"/>
    <col min="1800" max="2048" width="9.125" style="123" customWidth="1"/>
    <col min="2049" max="2049" width="3.875" style="123" customWidth="1"/>
    <col min="2050" max="2050" width="12.00390625" style="123" customWidth="1"/>
    <col min="2051" max="2051" width="40.375" style="123" customWidth="1"/>
    <col min="2052" max="2052" width="5.625" style="123" customWidth="1"/>
    <col min="2053" max="2053" width="8.625" style="123" customWidth="1"/>
    <col min="2054" max="2054" width="9.875" style="123" customWidth="1"/>
    <col min="2055" max="2055" width="13.875" style="123" customWidth="1"/>
    <col min="2056" max="2304" width="9.125" style="123" customWidth="1"/>
    <col min="2305" max="2305" width="3.875" style="123" customWidth="1"/>
    <col min="2306" max="2306" width="12.00390625" style="123" customWidth="1"/>
    <col min="2307" max="2307" width="40.375" style="123" customWidth="1"/>
    <col min="2308" max="2308" width="5.625" style="123" customWidth="1"/>
    <col min="2309" max="2309" width="8.625" style="123" customWidth="1"/>
    <col min="2310" max="2310" width="9.875" style="123" customWidth="1"/>
    <col min="2311" max="2311" width="13.875" style="123" customWidth="1"/>
    <col min="2312" max="2560" width="9.125" style="123" customWidth="1"/>
    <col min="2561" max="2561" width="3.875" style="123" customWidth="1"/>
    <col min="2562" max="2562" width="12.00390625" style="123" customWidth="1"/>
    <col min="2563" max="2563" width="40.375" style="123" customWidth="1"/>
    <col min="2564" max="2564" width="5.625" style="123" customWidth="1"/>
    <col min="2565" max="2565" width="8.625" style="123" customWidth="1"/>
    <col min="2566" max="2566" width="9.875" style="123" customWidth="1"/>
    <col min="2567" max="2567" width="13.875" style="123" customWidth="1"/>
    <col min="2568" max="2816" width="9.125" style="123" customWidth="1"/>
    <col min="2817" max="2817" width="3.875" style="123" customWidth="1"/>
    <col min="2818" max="2818" width="12.00390625" style="123" customWidth="1"/>
    <col min="2819" max="2819" width="40.375" style="123" customWidth="1"/>
    <col min="2820" max="2820" width="5.625" style="123" customWidth="1"/>
    <col min="2821" max="2821" width="8.625" style="123" customWidth="1"/>
    <col min="2822" max="2822" width="9.875" style="123" customWidth="1"/>
    <col min="2823" max="2823" width="13.875" style="123" customWidth="1"/>
    <col min="2824" max="3072" width="9.125" style="123" customWidth="1"/>
    <col min="3073" max="3073" width="3.875" style="123" customWidth="1"/>
    <col min="3074" max="3074" width="12.00390625" style="123" customWidth="1"/>
    <col min="3075" max="3075" width="40.375" style="123" customWidth="1"/>
    <col min="3076" max="3076" width="5.625" style="123" customWidth="1"/>
    <col min="3077" max="3077" width="8.625" style="123" customWidth="1"/>
    <col min="3078" max="3078" width="9.875" style="123" customWidth="1"/>
    <col min="3079" max="3079" width="13.875" style="123" customWidth="1"/>
    <col min="3080" max="3328" width="9.125" style="123" customWidth="1"/>
    <col min="3329" max="3329" width="3.875" style="123" customWidth="1"/>
    <col min="3330" max="3330" width="12.00390625" style="123" customWidth="1"/>
    <col min="3331" max="3331" width="40.375" style="123" customWidth="1"/>
    <col min="3332" max="3332" width="5.625" style="123" customWidth="1"/>
    <col min="3333" max="3333" width="8.625" style="123" customWidth="1"/>
    <col min="3334" max="3334" width="9.875" style="123" customWidth="1"/>
    <col min="3335" max="3335" width="13.875" style="123" customWidth="1"/>
    <col min="3336" max="3584" width="9.125" style="123" customWidth="1"/>
    <col min="3585" max="3585" width="3.875" style="123" customWidth="1"/>
    <col min="3586" max="3586" width="12.00390625" style="123" customWidth="1"/>
    <col min="3587" max="3587" width="40.375" style="123" customWidth="1"/>
    <col min="3588" max="3588" width="5.625" style="123" customWidth="1"/>
    <col min="3589" max="3589" width="8.625" style="123" customWidth="1"/>
    <col min="3590" max="3590" width="9.875" style="123" customWidth="1"/>
    <col min="3591" max="3591" width="13.875" style="123" customWidth="1"/>
    <col min="3592" max="3840" width="9.125" style="123" customWidth="1"/>
    <col min="3841" max="3841" width="3.875" style="123" customWidth="1"/>
    <col min="3842" max="3842" width="12.00390625" style="123" customWidth="1"/>
    <col min="3843" max="3843" width="40.375" style="123" customWidth="1"/>
    <col min="3844" max="3844" width="5.625" style="123" customWidth="1"/>
    <col min="3845" max="3845" width="8.625" style="123" customWidth="1"/>
    <col min="3846" max="3846" width="9.875" style="123" customWidth="1"/>
    <col min="3847" max="3847" width="13.875" style="123" customWidth="1"/>
    <col min="3848" max="4096" width="9.125" style="123" customWidth="1"/>
    <col min="4097" max="4097" width="3.875" style="123" customWidth="1"/>
    <col min="4098" max="4098" width="12.00390625" style="123" customWidth="1"/>
    <col min="4099" max="4099" width="40.375" style="123" customWidth="1"/>
    <col min="4100" max="4100" width="5.625" style="123" customWidth="1"/>
    <col min="4101" max="4101" width="8.625" style="123" customWidth="1"/>
    <col min="4102" max="4102" width="9.875" style="123" customWidth="1"/>
    <col min="4103" max="4103" width="13.875" style="123" customWidth="1"/>
    <col min="4104" max="4352" width="9.125" style="123" customWidth="1"/>
    <col min="4353" max="4353" width="3.875" style="123" customWidth="1"/>
    <col min="4354" max="4354" width="12.00390625" style="123" customWidth="1"/>
    <col min="4355" max="4355" width="40.375" style="123" customWidth="1"/>
    <col min="4356" max="4356" width="5.625" style="123" customWidth="1"/>
    <col min="4357" max="4357" width="8.625" style="123" customWidth="1"/>
    <col min="4358" max="4358" width="9.875" style="123" customWidth="1"/>
    <col min="4359" max="4359" width="13.875" style="123" customWidth="1"/>
    <col min="4360" max="4608" width="9.125" style="123" customWidth="1"/>
    <col min="4609" max="4609" width="3.875" style="123" customWidth="1"/>
    <col min="4610" max="4610" width="12.00390625" style="123" customWidth="1"/>
    <col min="4611" max="4611" width="40.375" style="123" customWidth="1"/>
    <col min="4612" max="4612" width="5.625" style="123" customWidth="1"/>
    <col min="4613" max="4613" width="8.625" style="123" customWidth="1"/>
    <col min="4614" max="4614" width="9.875" style="123" customWidth="1"/>
    <col min="4615" max="4615" width="13.875" style="123" customWidth="1"/>
    <col min="4616" max="4864" width="9.125" style="123" customWidth="1"/>
    <col min="4865" max="4865" width="3.875" style="123" customWidth="1"/>
    <col min="4866" max="4866" width="12.00390625" style="123" customWidth="1"/>
    <col min="4867" max="4867" width="40.375" style="123" customWidth="1"/>
    <col min="4868" max="4868" width="5.625" style="123" customWidth="1"/>
    <col min="4869" max="4869" width="8.625" style="123" customWidth="1"/>
    <col min="4870" max="4870" width="9.875" style="123" customWidth="1"/>
    <col min="4871" max="4871" width="13.875" style="123" customWidth="1"/>
    <col min="4872" max="5120" width="9.125" style="123" customWidth="1"/>
    <col min="5121" max="5121" width="3.875" style="123" customWidth="1"/>
    <col min="5122" max="5122" width="12.00390625" style="123" customWidth="1"/>
    <col min="5123" max="5123" width="40.375" style="123" customWidth="1"/>
    <col min="5124" max="5124" width="5.625" style="123" customWidth="1"/>
    <col min="5125" max="5125" width="8.625" style="123" customWidth="1"/>
    <col min="5126" max="5126" width="9.875" style="123" customWidth="1"/>
    <col min="5127" max="5127" width="13.875" style="123" customWidth="1"/>
    <col min="5128" max="5376" width="9.125" style="123" customWidth="1"/>
    <col min="5377" max="5377" width="3.875" style="123" customWidth="1"/>
    <col min="5378" max="5378" width="12.00390625" style="123" customWidth="1"/>
    <col min="5379" max="5379" width="40.375" style="123" customWidth="1"/>
    <col min="5380" max="5380" width="5.625" style="123" customWidth="1"/>
    <col min="5381" max="5381" width="8.625" style="123" customWidth="1"/>
    <col min="5382" max="5382" width="9.875" style="123" customWidth="1"/>
    <col min="5383" max="5383" width="13.875" style="123" customWidth="1"/>
    <col min="5384" max="5632" width="9.125" style="123" customWidth="1"/>
    <col min="5633" max="5633" width="3.875" style="123" customWidth="1"/>
    <col min="5634" max="5634" width="12.00390625" style="123" customWidth="1"/>
    <col min="5635" max="5635" width="40.375" style="123" customWidth="1"/>
    <col min="5636" max="5636" width="5.625" style="123" customWidth="1"/>
    <col min="5637" max="5637" width="8.625" style="123" customWidth="1"/>
    <col min="5638" max="5638" width="9.875" style="123" customWidth="1"/>
    <col min="5639" max="5639" width="13.875" style="123" customWidth="1"/>
    <col min="5640" max="5888" width="9.125" style="123" customWidth="1"/>
    <col min="5889" max="5889" width="3.875" style="123" customWidth="1"/>
    <col min="5890" max="5890" width="12.00390625" style="123" customWidth="1"/>
    <col min="5891" max="5891" width="40.375" style="123" customWidth="1"/>
    <col min="5892" max="5892" width="5.625" style="123" customWidth="1"/>
    <col min="5893" max="5893" width="8.625" style="123" customWidth="1"/>
    <col min="5894" max="5894" width="9.875" style="123" customWidth="1"/>
    <col min="5895" max="5895" width="13.875" style="123" customWidth="1"/>
    <col min="5896" max="6144" width="9.125" style="123" customWidth="1"/>
    <col min="6145" max="6145" width="3.875" style="123" customWidth="1"/>
    <col min="6146" max="6146" width="12.00390625" style="123" customWidth="1"/>
    <col min="6147" max="6147" width="40.375" style="123" customWidth="1"/>
    <col min="6148" max="6148" width="5.625" style="123" customWidth="1"/>
    <col min="6149" max="6149" width="8.625" style="123" customWidth="1"/>
    <col min="6150" max="6150" width="9.875" style="123" customWidth="1"/>
    <col min="6151" max="6151" width="13.875" style="123" customWidth="1"/>
    <col min="6152" max="6400" width="9.125" style="123" customWidth="1"/>
    <col min="6401" max="6401" width="3.875" style="123" customWidth="1"/>
    <col min="6402" max="6402" width="12.00390625" style="123" customWidth="1"/>
    <col min="6403" max="6403" width="40.375" style="123" customWidth="1"/>
    <col min="6404" max="6404" width="5.625" style="123" customWidth="1"/>
    <col min="6405" max="6405" width="8.625" style="123" customWidth="1"/>
    <col min="6406" max="6406" width="9.875" style="123" customWidth="1"/>
    <col min="6407" max="6407" width="13.875" style="123" customWidth="1"/>
    <col min="6408" max="6656" width="9.125" style="123" customWidth="1"/>
    <col min="6657" max="6657" width="3.875" style="123" customWidth="1"/>
    <col min="6658" max="6658" width="12.00390625" style="123" customWidth="1"/>
    <col min="6659" max="6659" width="40.375" style="123" customWidth="1"/>
    <col min="6660" max="6660" width="5.625" style="123" customWidth="1"/>
    <col min="6661" max="6661" width="8.625" style="123" customWidth="1"/>
    <col min="6662" max="6662" width="9.875" style="123" customWidth="1"/>
    <col min="6663" max="6663" width="13.875" style="123" customWidth="1"/>
    <col min="6664" max="6912" width="9.125" style="123" customWidth="1"/>
    <col min="6913" max="6913" width="3.875" style="123" customWidth="1"/>
    <col min="6914" max="6914" width="12.00390625" style="123" customWidth="1"/>
    <col min="6915" max="6915" width="40.375" style="123" customWidth="1"/>
    <col min="6916" max="6916" width="5.625" style="123" customWidth="1"/>
    <col min="6917" max="6917" width="8.625" style="123" customWidth="1"/>
    <col min="6918" max="6918" width="9.875" style="123" customWidth="1"/>
    <col min="6919" max="6919" width="13.875" style="123" customWidth="1"/>
    <col min="6920" max="7168" width="9.125" style="123" customWidth="1"/>
    <col min="7169" max="7169" width="3.875" style="123" customWidth="1"/>
    <col min="7170" max="7170" width="12.00390625" style="123" customWidth="1"/>
    <col min="7171" max="7171" width="40.375" style="123" customWidth="1"/>
    <col min="7172" max="7172" width="5.625" style="123" customWidth="1"/>
    <col min="7173" max="7173" width="8.625" style="123" customWidth="1"/>
    <col min="7174" max="7174" width="9.875" style="123" customWidth="1"/>
    <col min="7175" max="7175" width="13.875" style="123" customWidth="1"/>
    <col min="7176" max="7424" width="9.125" style="123" customWidth="1"/>
    <col min="7425" max="7425" width="3.875" style="123" customWidth="1"/>
    <col min="7426" max="7426" width="12.00390625" style="123" customWidth="1"/>
    <col min="7427" max="7427" width="40.375" style="123" customWidth="1"/>
    <col min="7428" max="7428" width="5.625" style="123" customWidth="1"/>
    <col min="7429" max="7429" width="8.625" style="123" customWidth="1"/>
    <col min="7430" max="7430" width="9.875" style="123" customWidth="1"/>
    <col min="7431" max="7431" width="13.875" style="123" customWidth="1"/>
    <col min="7432" max="7680" width="9.125" style="123" customWidth="1"/>
    <col min="7681" max="7681" width="3.875" style="123" customWidth="1"/>
    <col min="7682" max="7682" width="12.00390625" style="123" customWidth="1"/>
    <col min="7683" max="7683" width="40.375" style="123" customWidth="1"/>
    <col min="7684" max="7684" width="5.625" style="123" customWidth="1"/>
    <col min="7685" max="7685" width="8.625" style="123" customWidth="1"/>
    <col min="7686" max="7686" width="9.875" style="123" customWidth="1"/>
    <col min="7687" max="7687" width="13.875" style="123" customWidth="1"/>
    <col min="7688" max="7936" width="9.125" style="123" customWidth="1"/>
    <col min="7937" max="7937" width="3.875" style="123" customWidth="1"/>
    <col min="7938" max="7938" width="12.00390625" style="123" customWidth="1"/>
    <col min="7939" max="7939" width="40.375" style="123" customWidth="1"/>
    <col min="7940" max="7940" width="5.625" style="123" customWidth="1"/>
    <col min="7941" max="7941" width="8.625" style="123" customWidth="1"/>
    <col min="7942" max="7942" width="9.875" style="123" customWidth="1"/>
    <col min="7943" max="7943" width="13.875" style="123" customWidth="1"/>
    <col min="7944" max="8192" width="9.125" style="123" customWidth="1"/>
    <col min="8193" max="8193" width="3.875" style="123" customWidth="1"/>
    <col min="8194" max="8194" width="12.00390625" style="123" customWidth="1"/>
    <col min="8195" max="8195" width="40.375" style="123" customWidth="1"/>
    <col min="8196" max="8196" width="5.625" style="123" customWidth="1"/>
    <col min="8197" max="8197" width="8.625" style="123" customWidth="1"/>
    <col min="8198" max="8198" width="9.875" style="123" customWidth="1"/>
    <col min="8199" max="8199" width="13.875" style="123" customWidth="1"/>
    <col min="8200" max="8448" width="9.125" style="123" customWidth="1"/>
    <col min="8449" max="8449" width="3.875" style="123" customWidth="1"/>
    <col min="8450" max="8450" width="12.00390625" style="123" customWidth="1"/>
    <col min="8451" max="8451" width="40.375" style="123" customWidth="1"/>
    <col min="8452" max="8452" width="5.625" style="123" customWidth="1"/>
    <col min="8453" max="8453" width="8.625" style="123" customWidth="1"/>
    <col min="8454" max="8454" width="9.875" style="123" customWidth="1"/>
    <col min="8455" max="8455" width="13.875" style="123" customWidth="1"/>
    <col min="8456" max="8704" width="9.125" style="123" customWidth="1"/>
    <col min="8705" max="8705" width="3.875" style="123" customWidth="1"/>
    <col min="8706" max="8706" width="12.00390625" style="123" customWidth="1"/>
    <col min="8707" max="8707" width="40.375" style="123" customWidth="1"/>
    <col min="8708" max="8708" width="5.625" style="123" customWidth="1"/>
    <col min="8709" max="8709" width="8.625" style="123" customWidth="1"/>
    <col min="8710" max="8710" width="9.875" style="123" customWidth="1"/>
    <col min="8711" max="8711" width="13.875" style="123" customWidth="1"/>
    <col min="8712" max="8960" width="9.125" style="123" customWidth="1"/>
    <col min="8961" max="8961" width="3.875" style="123" customWidth="1"/>
    <col min="8962" max="8962" width="12.00390625" style="123" customWidth="1"/>
    <col min="8963" max="8963" width="40.375" style="123" customWidth="1"/>
    <col min="8964" max="8964" width="5.625" style="123" customWidth="1"/>
    <col min="8965" max="8965" width="8.625" style="123" customWidth="1"/>
    <col min="8966" max="8966" width="9.875" style="123" customWidth="1"/>
    <col min="8967" max="8967" width="13.875" style="123" customWidth="1"/>
    <col min="8968" max="9216" width="9.125" style="123" customWidth="1"/>
    <col min="9217" max="9217" width="3.875" style="123" customWidth="1"/>
    <col min="9218" max="9218" width="12.00390625" style="123" customWidth="1"/>
    <col min="9219" max="9219" width="40.375" style="123" customWidth="1"/>
    <col min="9220" max="9220" width="5.625" style="123" customWidth="1"/>
    <col min="9221" max="9221" width="8.625" style="123" customWidth="1"/>
    <col min="9222" max="9222" width="9.875" style="123" customWidth="1"/>
    <col min="9223" max="9223" width="13.875" style="123" customWidth="1"/>
    <col min="9224" max="9472" width="9.125" style="123" customWidth="1"/>
    <col min="9473" max="9473" width="3.875" style="123" customWidth="1"/>
    <col min="9474" max="9474" width="12.00390625" style="123" customWidth="1"/>
    <col min="9475" max="9475" width="40.375" style="123" customWidth="1"/>
    <col min="9476" max="9476" width="5.625" style="123" customWidth="1"/>
    <col min="9477" max="9477" width="8.625" style="123" customWidth="1"/>
    <col min="9478" max="9478" width="9.875" style="123" customWidth="1"/>
    <col min="9479" max="9479" width="13.875" style="123" customWidth="1"/>
    <col min="9480" max="9728" width="9.125" style="123" customWidth="1"/>
    <col min="9729" max="9729" width="3.875" style="123" customWidth="1"/>
    <col min="9730" max="9730" width="12.00390625" style="123" customWidth="1"/>
    <col min="9731" max="9731" width="40.375" style="123" customWidth="1"/>
    <col min="9732" max="9732" width="5.625" style="123" customWidth="1"/>
    <col min="9733" max="9733" width="8.625" style="123" customWidth="1"/>
    <col min="9734" max="9734" width="9.875" style="123" customWidth="1"/>
    <col min="9735" max="9735" width="13.875" style="123" customWidth="1"/>
    <col min="9736" max="9984" width="9.125" style="123" customWidth="1"/>
    <col min="9985" max="9985" width="3.875" style="123" customWidth="1"/>
    <col min="9986" max="9986" width="12.00390625" style="123" customWidth="1"/>
    <col min="9987" max="9987" width="40.375" style="123" customWidth="1"/>
    <col min="9988" max="9988" width="5.625" style="123" customWidth="1"/>
    <col min="9989" max="9989" width="8.625" style="123" customWidth="1"/>
    <col min="9990" max="9990" width="9.875" style="123" customWidth="1"/>
    <col min="9991" max="9991" width="13.875" style="123" customWidth="1"/>
    <col min="9992" max="10240" width="9.125" style="123" customWidth="1"/>
    <col min="10241" max="10241" width="3.875" style="123" customWidth="1"/>
    <col min="10242" max="10242" width="12.00390625" style="123" customWidth="1"/>
    <col min="10243" max="10243" width="40.375" style="123" customWidth="1"/>
    <col min="10244" max="10244" width="5.625" style="123" customWidth="1"/>
    <col min="10245" max="10245" width="8.625" style="123" customWidth="1"/>
    <col min="10246" max="10246" width="9.875" style="123" customWidth="1"/>
    <col min="10247" max="10247" width="13.875" style="123" customWidth="1"/>
    <col min="10248" max="10496" width="9.125" style="123" customWidth="1"/>
    <col min="10497" max="10497" width="3.875" style="123" customWidth="1"/>
    <col min="10498" max="10498" width="12.00390625" style="123" customWidth="1"/>
    <col min="10499" max="10499" width="40.375" style="123" customWidth="1"/>
    <col min="10500" max="10500" width="5.625" style="123" customWidth="1"/>
    <col min="10501" max="10501" width="8.625" style="123" customWidth="1"/>
    <col min="10502" max="10502" width="9.875" style="123" customWidth="1"/>
    <col min="10503" max="10503" width="13.875" style="123" customWidth="1"/>
    <col min="10504" max="10752" width="9.125" style="123" customWidth="1"/>
    <col min="10753" max="10753" width="3.875" style="123" customWidth="1"/>
    <col min="10754" max="10754" width="12.00390625" style="123" customWidth="1"/>
    <col min="10755" max="10755" width="40.375" style="123" customWidth="1"/>
    <col min="10756" max="10756" width="5.625" style="123" customWidth="1"/>
    <col min="10757" max="10757" width="8.625" style="123" customWidth="1"/>
    <col min="10758" max="10758" width="9.875" style="123" customWidth="1"/>
    <col min="10759" max="10759" width="13.875" style="123" customWidth="1"/>
    <col min="10760" max="11008" width="9.125" style="123" customWidth="1"/>
    <col min="11009" max="11009" width="3.875" style="123" customWidth="1"/>
    <col min="11010" max="11010" width="12.00390625" style="123" customWidth="1"/>
    <col min="11011" max="11011" width="40.375" style="123" customWidth="1"/>
    <col min="11012" max="11012" width="5.625" style="123" customWidth="1"/>
    <col min="11013" max="11013" width="8.625" style="123" customWidth="1"/>
    <col min="11014" max="11014" width="9.875" style="123" customWidth="1"/>
    <col min="11015" max="11015" width="13.875" style="123" customWidth="1"/>
    <col min="11016" max="11264" width="9.125" style="123" customWidth="1"/>
    <col min="11265" max="11265" width="3.875" style="123" customWidth="1"/>
    <col min="11266" max="11266" width="12.00390625" style="123" customWidth="1"/>
    <col min="11267" max="11267" width="40.375" style="123" customWidth="1"/>
    <col min="11268" max="11268" width="5.625" style="123" customWidth="1"/>
    <col min="11269" max="11269" width="8.625" style="123" customWidth="1"/>
    <col min="11270" max="11270" width="9.875" style="123" customWidth="1"/>
    <col min="11271" max="11271" width="13.875" style="123" customWidth="1"/>
    <col min="11272" max="11520" width="9.125" style="123" customWidth="1"/>
    <col min="11521" max="11521" width="3.875" style="123" customWidth="1"/>
    <col min="11522" max="11522" width="12.00390625" style="123" customWidth="1"/>
    <col min="11523" max="11523" width="40.375" style="123" customWidth="1"/>
    <col min="11524" max="11524" width="5.625" style="123" customWidth="1"/>
    <col min="11525" max="11525" width="8.625" style="123" customWidth="1"/>
    <col min="11526" max="11526" width="9.875" style="123" customWidth="1"/>
    <col min="11527" max="11527" width="13.875" style="123" customWidth="1"/>
    <col min="11528" max="11776" width="9.125" style="123" customWidth="1"/>
    <col min="11777" max="11777" width="3.875" style="123" customWidth="1"/>
    <col min="11778" max="11778" width="12.00390625" style="123" customWidth="1"/>
    <col min="11779" max="11779" width="40.375" style="123" customWidth="1"/>
    <col min="11780" max="11780" width="5.625" style="123" customWidth="1"/>
    <col min="11781" max="11781" width="8.625" style="123" customWidth="1"/>
    <col min="11782" max="11782" width="9.875" style="123" customWidth="1"/>
    <col min="11783" max="11783" width="13.875" style="123" customWidth="1"/>
    <col min="11784" max="12032" width="9.125" style="123" customWidth="1"/>
    <col min="12033" max="12033" width="3.875" style="123" customWidth="1"/>
    <col min="12034" max="12034" width="12.00390625" style="123" customWidth="1"/>
    <col min="12035" max="12035" width="40.375" style="123" customWidth="1"/>
    <col min="12036" max="12036" width="5.625" style="123" customWidth="1"/>
    <col min="12037" max="12037" width="8.625" style="123" customWidth="1"/>
    <col min="12038" max="12038" width="9.875" style="123" customWidth="1"/>
    <col min="12039" max="12039" width="13.875" style="123" customWidth="1"/>
    <col min="12040" max="12288" width="9.125" style="123" customWidth="1"/>
    <col min="12289" max="12289" width="3.875" style="123" customWidth="1"/>
    <col min="12290" max="12290" width="12.00390625" style="123" customWidth="1"/>
    <col min="12291" max="12291" width="40.375" style="123" customWidth="1"/>
    <col min="12292" max="12292" width="5.625" style="123" customWidth="1"/>
    <col min="12293" max="12293" width="8.625" style="123" customWidth="1"/>
    <col min="12294" max="12294" width="9.875" style="123" customWidth="1"/>
    <col min="12295" max="12295" width="13.875" style="123" customWidth="1"/>
    <col min="12296" max="12544" width="9.125" style="123" customWidth="1"/>
    <col min="12545" max="12545" width="3.875" style="123" customWidth="1"/>
    <col min="12546" max="12546" width="12.00390625" style="123" customWidth="1"/>
    <col min="12547" max="12547" width="40.375" style="123" customWidth="1"/>
    <col min="12548" max="12548" width="5.625" style="123" customWidth="1"/>
    <col min="12549" max="12549" width="8.625" style="123" customWidth="1"/>
    <col min="12550" max="12550" width="9.875" style="123" customWidth="1"/>
    <col min="12551" max="12551" width="13.875" style="123" customWidth="1"/>
    <col min="12552" max="12800" width="9.125" style="123" customWidth="1"/>
    <col min="12801" max="12801" width="3.875" style="123" customWidth="1"/>
    <col min="12802" max="12802" width="12.00390625" style="123" customWidth="1"/>
    <col min="12803" max="12803" width="40.375" style="123" customWidth="1"/>
    <col min="12804" max="12804" width="5.625" style="123" customWidth="1"/>
    <col min="12805" max="12805" width="8.625" style="123" customWidth="1"/>
    <col min="12806" max="12806" width="9.875" style="123" customWidth="1"/>
    <col min="12807" max="12807" width="13.875" style="123" customWidth="1"/>
    <col min="12808" max="13056" width="9.125" style="123" customWidth="1"/>
    <col min="13057" max="13057" width="3.875" style="123" customWidth="1"/>
    <col min="13058" max="13058" width="12.00390625" style="123" customWidth="1"/>
    <col min="13059" max="13059" width="40.375" style="123" customWidth="1"/>
    <col min="13060" max="13060" width="5.625" style="123" customWidth="1"/>
    <col min="13061" max="13061" width="8.625" style="123" customWidth="1"/>
    <col min="13062" max="13062" width="9.875" style="123" customWidth="1"/>
    <col min="13063" max="13063" width="13.875" style="123" customWidth="1"/>
    <col min="13064" max="13312" width="9.125" style="123" customWidth="1"/>
    <col min="13313" max="13313" width="3.875" style="123" customWidth="1"/>
    <col min="13314" max="13314" width="12.00390625" style="123" customWidth="1"/>
    <col min="13315" max="13315" width="40.375" style="123" customWidth="1"/>
    <col min="13316" max="13316" width="5.625" style="123" customWidth="1"/>
    <col min="13317" max="13317" width="8.625" style="123" customWidth="1"/>
    <col min="13318" max="13318" width="9.875" style="123" customWidth="1"/>
    <col min="13319" max="13319" width="13.875" style="123" customWidth="1"/>
    <col min="13320" max="13568" width="9.125" style="123" customWidth="1"/>
    <col min="13569" max="13569" width="3.875" style="123" customWidth="1"/>
    <col min="13570" max="13570" width="12.00390625" style="123" customWidth="1"/>
    <col min="13571" max="13571" width="40.375" style="123" customWidth="1"/>
    <col min="13572" max="13572" width="5.625" style="123" customWidth="1"/>
    <col min="13573" max="13573" width="8.625" style="123" customWidth="1"/>
    <col min="13574" max="13574" width="9.875" style="123" customWidth="1"/>
    <col min="13575" max="13575" width="13.875" style="123" customWidth="1"/>
    <col min="13576" max="13824" width="9.125" style="123" customWidth="1"/>
    <col min="13825" max="13825" width="3.875" style="123" customWidth="1"/>
    <col min="13826" max="13826" width="12.00390625" style="123" customWidth="1"/>
    <col min="13827" max="13827" width="40.375" style="123" customWidth="1"/>
    <col min="13828" max="13828" width="5.625" style="123" customWidth="1"/>
    <col min="13829" max="13829" width="8.625" style="123" customWidth="1"/>
    <col min="13830" max="13830" width="9.875" style="123" customWidth="1"/>
    <col min="13831" max="13831" width="13.875" style="123" customWidth="1"/>
    <col min="13832" max="14080" width="9.125" style="123" customWidth="1"/>
    <col min="14081" max="14081" width="3.875" style="123" customWidth="1"/>
    <col min="14082" max="14082" width="12.00390625" style="123" customWidth="1"/>
    <col min="14083" max="14083" width="40.375" style="123" customWidth="1"/>
    <col min="14084" max="14084" width="5.625" style="123" customWidth="1"/>
    <col min="14085" max="14085" width="8.625" style="123" customWidth="1"/>
    <col min="14086" max="14086" width="9.875" style="123" customWidth="1"/>
    <col min="14087" max="14087" width="13.875" style="123" customWidth="1"/>
    <col min="14088" max="14336" width="9.125" style="123" customWidth="1"/>
    <col min="14337" max="14337" width="3.875" style="123" customWidth="1"/>
    <col min="14338" max="14338" width="12.00390625" style="123" customWidth="1"/>
    <col min="14339" max="14339" width="40.375" style="123" customWidth="1"/>
    <col min="14340" max="14340" width="5.625" style="123" customWidth="1"/>
    <col min="14341" max="14341" width="8.625" style="123" customWidth="1"/>
    <col min="14342" max="14342" width="9.875" style="123" customWidth="1"/>
    <col min="14343" max="14343" width="13.875" style="123" customWidth="1"/>
    <col min="14344" max="14592" width="9.125" style="123" customWidth="1"/>
    <col min="14593" max="14593" width="3.875" style="123" customWidth="1"/>
    <col min="14594" max="14594" width="12.00390625" style="123" customWidth="1"/>
    <col min="14595" max="14595" width="40.375" style="123" customWidth="1"/>
    <col min="14596" max="14596" width="5.625" style="123" customWidth="1"/>
    <col min="14597" max="14597" width="8.625" style="123" customWidth="1"/>
    <col min="14598" max="14598" width="9.875" style="123" customWidth="1"/>
    <col min="14599" max="14599" width="13.875" style="123" customWidth="1"/>
    <col min="14600" max="14848" width="9.125" style="123" customWidth="1"/>
    <col min="14849" max="14849" width="3.875" style="123" customWidth="1"/>
    <col min="14850" max="14850" width="12.00390625" style="123" customWidth="1"/>
    <col min="14851" max="14851" width="40.375" style="123" customWidth="1"/>
    <col min="14852" max="14852" width="5.625" style="123" customWidth="1"/>
    <col min="14853" max="14853" width="8.625" style="123" customWidth="1"/>
    <col min="14854" max="14854" width="9.875" style="123" customWidth="1"/>
    <col min="14855" max="14855" width="13.875" style="123" customWidth="1"/>
    <col min="14856" max="15104" width="9.125" style="123" customWidth="1"/>
    <col min="15105" max="15105" width="3.875" style="123" customWidth="1"/>
    <col min="15106" max="15106" width="12.00390625" style="123" customWidth="1"/>
    <col min="15107" max="15107" width="40.375" style="123" customWidth="1"/>
    <col min="15108" max="15108" width="5.625" style="123" customWidth="1"/>
    <col min="15109" max="15109" width="8.625" style="123" customWidth="1"/>
    <col min="15110" max="15110" width="9.875" style="123" customWidth="1"/>
    <col min="15111" max="15111" width="13.875" style="123" customWidth="1"/>
    <col min="15112" max="15360" width="9.125" style="123" customWidth="1"/>
    <col min="15361" max="15361" width="3.875" style="123" customWidth="1"/>
    <col min="15362" max="15362" width="12.00390625" style="123" customWidth="1"/>
    <col min="15363" max="15363" width="40.375" style="123" customWidth="1"/>
    <col min="15364" max="15364" width="5.625" style="123" customWidth="1"/>
    <col min="15365" max="15365" width="8.625" style="123" customWidth="1"/>
    <col min="15366" max="15366" width="9.875" style="123" customWidth="1"/>
    <col min="15367" max="15367" width="13.875" style="123" customWidth="1"/>
    <col min="15368" max="15616" width="9.125" style="123" customWidth="1"/>
    <col min="15617" max="15617" width="3.875" style="123" customWidth="1"/>
    <col min="15618" max="15618" width="12.00390625" style="123" customWidth="1"/>
    <col min="15619" max="15619" width="40.375" style="123" customWidth="1"/>
    <col min="15620" max="15620" width="5.625" style="123" customWidth="1"/>
    <col min="15621" max="15621" width="8.625" style="123" customWidth="1"/>
    <col min="15622" max="15622" width="9.875" style="123" customWidth="1"/>
    <col min="15623" max="15623" width="13.875" style="123" customWidth="1"/>
    <col min="15624" max="15872" width="9.125" style="123" customWidth="1"/>
    <col min="15873" max="15873" width="3.875" style="123" customWidth="1"/>
    <col min="15874" max="15874" width="12.00390625" style="123" customWidth="1"/>
    <col min="15875" max="15875" width="40.375" style="123" customWidth="1"/>
    <col min="15876" max="15876" width="5.625" style="123" customWidth="1"/>
    <col min="15877" max="15877" width="8.625" style="123" customWidth="1"/>
    <col min="15878" max="15878" width="9.875" style="123" customWidth="1"/>
    <col min="15879" max="15879" width="13.875" style="123" customWidth="1"/>
    <col min="15880" max="16128" width="9.125" style="123" customWidth="1"/>
    <col min="16129" max="16129" width="3.875" style="123" customWidth="1"/>
    <col min="16130" max="16130" width="12.00390625" style="123" customWidth="1"/>
    <col min="16131" max="16131" width="40.375" style="123" customWidth="1"/>
    <col min="16132" max="16132" width="5.625" style="123" customWidth="1"/>
    <col min="16133" max="16133" width="8.625" style="123" customWidth="1"/>
    <col min="16134" max="16134" width="9.875" style="123" customWidth="1"/>
    <col min="16135" max="16135" width="13.875" style="123" customWidth="1"/>
    <col min="16136" max="16384" width="9.125" style="123" customWidth="1"/>
  </cols>
  <sheetData>
    <row r="1" spans="1:7" ht="15.75">
      <c r="A1" s="194" t="s">
        <v>56</v>
      </c>
      <c r="B1" s="194"/>
      <c r="C1" s="194"/>
      <c r="D1" s="194"/>
      <c r="E1" s="194"/>
      <c r="F1" s="194"/>
      <c r="G1" s="194"/>
    </row>
    <row r="2" spans="1:7" ht="24.75" customHeight="1" thickBot="1">
      <c r="A2" s="124"/>
      <c r="B2" s="125" t="s">
        <v>270</v>
      </c>
      <c r="C2" s="126"/>
      <c r="D2" s="126"/>
      <c r="E2" s="127"/>
      <c r="F2" s="126"/>
      <c r="G2" s="126"/>
    </row>
    <row r="3" spans="1:7" ht="13.5" thickTop="1">
      <c r="A3" s="195" t="s">
        <v>4</v>
      </c>
      <c r="B3" s="196"/>
      <c r="C3" s="128" t="str">
        <f>CONCATENATE(cislostavby," ",nazevstavby)</f>
        <v xml:space="preserve"> částečná rekonstrukce soc. zařízení</v>
      </c>
      <c r="D3" s="129"/>
      <c r="E3" s="130"/>
      <c r="F3" s="131">
        <f>Rekapitulace!H2</f>
        <v>0</v>
      </c>
      <c r="G3" s="132"/>
    </row>
    <row r="4" spans="1:7" ht="13.5" thickBot="1">
      <c r="A4" s="197" t="s">
        <v>0</v>
      </c>
      <c r="B4" s="198"/>
      <c r="C4" s="133" t="str">
        <f>CONCATENATE(cisloobjektu," ",nazevobjektu)</f>
        <v xml:space="preserve"> Tauferovy koleje Mendelovy univerzity v Brně</v>
      </c>
      <c r="D4" s="134"/>
      <c r="E4" s="199"/>
      <c r="F4" s="199"/>
      <c r="G4" s="200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269</v>
      </c>
      <c r="G6" s="142" t="s">
        <v>272</v>
      </c>
    </row>
    <row r="7" spans="1:15" ht="12.75">
      <c r="A7" s="143" t="s">
        <v>62</v>
      </c>
      <c r="B7" s="144" t="s">
        <v>65</v>
      </c>
      <c r="C7" s="145" t="s">
        <v>66</v>
      </c>
      <c r="D7" s="146"/>
      <c r="E7" s="147"/>
      <c r="F7" s="172"/>
      <c r="G7" s="173"/>
      <c r="H7" s="148"/>
      <c r="I7" s="148"/>
      <c r="O7" s="149">
        <v>1</v>
      </c>
    </row>
    <row r="8" spans="1:104" ht="12.75">
      <c r="A8" s="150">
        <v>1</v>
      </c>
      <c r="B8" s="151" t="s">
        <v>67</v>
      </c>
      <c r="C8" s="152" t="s">
        <v>68</v>
      </c>
      <c r="D8" s="153" t="s">
        <v>69</v>
      </c>
      <c r="E8" s="154">
        <v>1</v>
      </c>
      <c r="F8" s="174">
        <v>0</v>
      </c>
      <c r="G8" s="175">
        <f>E8*F8</f>
        <v>0</v>
      </c>
      <c r="O8" s="149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3.11999</v>
      </c>
    </row>
    <row r="9" spans="1:104" ht="12.75">
      <c r="A9" s="150">
        <v>2</v>
      </c>
      <c r="B9" s="151" t="s">
        <v>67</v>
      </c>
      <c r="C9" s="152" t="s">
        <v>70</v>
      </c>
      <c r="D9" s="153" t="s">
        <v>69</v>
      </c>
      <c r="E9" s="154">
        <v>1</v>
      </c>
      <c r="F9" s="174">
        <v>0</v>
      </c>
      <c r="G9" s="175">
        <f>E9*F9</f>
        <v>0</v>
      </c>
      <c r="O9" s="149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3.11999</v>
      </c>
    </row>
    <row r="10" spans="1:104" ht="12.75">
      <c r="A10" s="150">
        <v>3</v>
      </c>
      <c r="B10" s="151" t="s">
        <v>71</v>
      </c>
      <c r="C10" s="152" t="s">
        <v>72</v>
      </c>
      <c r="D10" s="153" t="s">
        <v>69</v>
      </c>
      <c r="E10" s="154">
        <v>1</v>
      </c>
      <c r="F10" s="174">
        <v>0</v>
      </c>
      <c r="G10" s="175">
        <f>E10*F10</f>
        <v>0</v>
      </c>
      <c r="O10" s="149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3.11999</v>
      </c>
    </row>
    <row r="11" spans="1:104" ht="12.75">
      <c r="A11" s="150">
        <v>4</v>
      </c>
      <c r="B11" s="151" t="s">
        <v>71</v>
      </c>
      <c r="C11" s="152" t="s">
        <v>73</v>
      </c>
      <c r="D11" s="153" t="s">
        <v>69</v>
      </c>
      <c r="E11" s="154">
        <v>1</v>
      </c>
      <c r="F11" s="174">
        <v>0</v>
      </c>
      <c r="G11" s="175">
        <f>E11*F11</f>
        <v>0</v>
      </c>
      <c r="O11" s="149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3.11999</v>
      </c>
    </row>
    <row r="12" spans="1:104" ht="12.75">
      <c r="A12" s="150">
        <v>5</v>
      </c>
      <c r="B12" s="151" t="s">
        <v>71</v>
      </c>
      <c r="C12" s="152" t="s">
        <v>74</v>
      </c>
      <c r="D12" s="153" t="s">
        <v>75</v>
      </c>
      <c r="E12" s="154">
        <v>40</v>
      </c>
      <c r="F12" s="174">
        <v>0</v>
      </c>
      <c r="G12" s="175">
        <f>E12*F12</f>
        <v>0</v>
      </c>
      <c r="O12" s="149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3.11999</v>
      </c>
    </row>
    <row r="13" spans="1:57" ht="12.75">
      <c r="A13" s="155"/>
      <c r="B13" s="156" t="s">
        <v>64</v>
      </c>
      <c r="C13" s="157" t="str">
        <f>CONCATENATE(B7," ",C7)</f>
        <v>2 Vedlejší náklady</v>
      </c>
      <c r="D13" s="155"/>
      <c r="E13" s="158"/>
      <c r="F13" s="176"/>
      <c r="G13" s="177">
        <f>SUM(G7:G12)</f>
        <v>0</v>
      </c>
      <c r="O13" s="149">
        <v>4</v>
      </c>
      <c r="BA13" s="159">
        <f>SUM(BA7:BA12)</f>
        <v>0</v>
      </c>
      <c r="BB13" s="159">
        <f>SUM(BB7:BB12)</f>
        <v>0</v>
      </c>
      <c r="BC13" s="159">
        <f>SUM(BC7:BC12)</f>
        <v>0</v>
      </c>
      <c r="BD13" s="159">
        <f>SUM(BD7:BD12)</f>
        <v>0</v>
      </c>
      <c r="BE13" s="159">
        <f>SUM(BE7:BE12)</f>
        <v>0</v>
      </c>
    </row>
    <row r="14" spans="1:15" ht="12.75">
      <c r="A14" s="143" t="s">
        <v>62</v>
      </c>
      <c r="B14" s="144" t="s">
        <v>76</v>
      </c>
      <c r="C14" s="145" t="s">
        <v>77</v>
      </c>
      <c r="D14" s="146"/>
      <c r="E14" s="147"/>
      <c r="F14" s="172"/>
      <c r="G14" s="173"/>
      <c r="H14" s="148"/>
      <c r="I14" s="148"/>
      <c r="O14" s="149">
        <v>1</v>
      </c>
    </row>
    <row r="15" spans="1:104" ht="12.75">
      <c r="A15" s="150">
        <v>6</v>
      </c>
      <c r="B15" s="151" t="s">
        <v>78</v>
      </c>
      <c r="C15" s="152" t="s">
        <v>79</v>
      </c>
      <c r="D15" s="153" t="s">
        <v>80</v>
      </c>
      <c r="E15" s="154">
        <v>464</v>
      </c>
      <c r="F15" s="174">
        <v>0</v>
      </c>
      <c r="G15" s="175">
        <f>E15*F15</f>
        <v>0</v>
      </c>
      <c r="O15" s="149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104" ht="12.75">
      <c r="A16" s="150">
        <v>7</v>
      </c>
      <c r="B16" s="151" t="s">
        <v>81</v>
      </c>
      <c r="C16" s="152" t="s">
        <v>82</v>
      </c>
      <c r="D16" s="153" t="s">
        <v>80</v>
      </c>
      <c r="E16" s="154">
        <v>101</v>
      </c>
      <c r="F16" s="174">
        <v>0</v>
      </c>
      <c r="G16" s="175">
        <f>E16*F16</f>
        <v>0</v>
      </c>
      <c r="O16" s="149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04" ht="12.75">
      <c r="A17" s="150">
        <v>8</v>
      </c>
      <c r="B17" s="151" t="s">
        <v>83</v>
      </c>
      <c r="C17" s="152" t="s">
        <v>84</v>
      </c>
      <c r="D17" s="153" t="s">
        <v>80</v>
      </c>
      <c r="E17" s="154">
        <v>144</v>
      </c>
      <c r="F17" s="174">
        <v>0</v>
      </c>
      <c r="G17" s="175">
        <f>E17*F17</f>
        <v>0</v>
      </c>
      <c r="O17" s="149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4E-05</v>
      </c>
    </row>
    <row r="18" spans="1:57" ht="12.75">
      <c r="A18" s="155"/>
      <c r="B18" s="156" t="s">
        <v>64</v>
      </c>
      <c r="C18" s="157" t="str">
        <f>CONCATENATE(B14," ",C14)</f>
        <v>95 Dokončovací kce na pozem.stav.</v>
      </c>
      <c r="D18" s="155"/>
      <c r="E18" s="158"/>
      <c r="F18" s="176"/>
      <c r="G18" s="177">
        <f>SUM(G14:G17)</f>
        <v>0</v>
      </c>
      <c r="O18" s="149">
        <v>4</v>
      </c>
      <c r="BA18" s="159">
        <f>SUM(BA14:BA17)</f>
        <v>0</v>
      </c>
      <c r="BB18" s="159">
        <f>SUM(BB14:BB17)</f>
        <v>0</v>
      </c>
      <c r="BC18" s="159">
        <f>SUM(BC14:BC17)</f>
        <v>0</v>
      </c>
      <c r="BD18" s="159">
        <f>SUM(BD14:BD17)</f>
        <v>0</v>
      </c>
      <c r="BE18" s="159">
        <f>SUM(BE14:BE17)</f>
        <v>0</v>
      </c>
    </row>
    <row r="19" spans="1:15" ht="12.75">
      <c r="A19" s="143" t="s">
        <v>62</v>
      </c>
      <c r="B19" s="144" t="s">
        <v>85</v>
      </c>
      <c r="C19" s="145" t="s">
        <v>86</v>
      </c>
      <c r="D19" s="146"/>
      <c r="E19" s="147"/>
      <c r="F19" s="172"/>
      <c r="G19" s="173"/>
      <c r="H19" s="148"/>
      <c r="I19" s="148"/>
      <c r="O19" s="149">
        <v>1</v>
      </c>
    </row>
    <row r="20" spans="1:104" ht="12.75">
      <c r="A20" s="150">
        <v>9</v>
      </c>
      <c r="B20" s="151" t="s">
        <v>87</v>
      </c>
      <c r="C20" s="152" t="s">
        <v>88</v>
      </c>
      <c r="D20" s="153" t="s">
        <v>80</v>
      </c>
      <c r="E20" s="154">
        <v>38</v>
      </c>
      <c r="F20" s="174">
        <v>0</v>
      </c>
      <c r="G20" s="175">
        <f>E20*F20</f>
        <v>0</v>
      </c>
      <c r="O20" s="149">
        <v>2</v>
      </c>
      <c r="AA20" s="123">
        <v>12</v>
      </c>
      <c r="AB20" s="123">
        <v>0</v>
      </c>
      <c r="AC20" s="123">
        <v>9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</v>
      </c>
    </row>
    <row r="21" spans="1:104" ht="12.75">
      <c r="A21" s="150">
        <v>10</v>
      </c>
      <c r="B21" s="151" t="s">
        <v>89</v>
      </c>
      <c r="C21" s="152" t="s">
        <v>90</v>
      </c>
      <c r="D21" s="153" t="s">
        <v>80</v>
      </c>
      <c r="E21" s="154">
        <v>54</v>
      </c>
      <c r="F21" s="174">
        <v>0</v>
      </c>
      <c r="G21" s="175">
        <f>E21*F21</f>
        <v>0</v>
      </c>
      <c r="O21" s="149">
        <v>2</v>
      </c>
      <c r="AA21" s="123">
        <v>12</v>
      </c>
      <c r="AB21" s="123">
        <v>0</v>
      </c>
      <c r="AC21" s="123">
        <v>10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</v>
      </c>
    </row>
    <row r="22" spans="1:104" ht="12.75">
      <c r="A22" s="150">
        <v>11</v>
      </c>
      <c r="B22" s="151" t="s">
        <v>91</v>
      </c>
      <c r="C22" s="152" t="s">
        <v>92</v>
      </c>
      <c r="D22" s="153" t="s">
        <v>80</v>
      </c>
      <c r="E22" s="154">
        <v>20</v>
      </c>
      <c r="F22" s="174">
        <v>0</v>
      </c>
      <c r="G22" s="175">
        <f>E22*F22</f>
        <v>0</v>
      </c>
      <c r="O22" s="149">
        <v>2</v>
      </c>
      <c r="AA22" s="123">
        <v>12</v>
      </c>
      <c r="AB22" s="123">
        <v>0</v>
      </c>
      <c r="AC22" s="123">
        <v>11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</v>
      </c>
    </row>
    <row r="23" spans="1:104" ht="12.75">
      <c r="A23" s="150">
        <v>12</v>
      </c>
      <c r="B23" s="151" t="s">
        <v>93</v>
      </c>
      <c r="C23" s="152" t="s">
        <v>94</v>
      </c>
      <c r="D23" s="153" t="s">
        <v>80</v>
      </c>
      <c r="E23" s="154">
        <v>40</v>
      </c>
      <c r="F23" s="174">
        <v>0</v>
      </c>
      <c r="G23" s="175">
        <f>E23*F23</f>
        <v>0</v>
      </c>
      <c r="O23" s="149">
        <v>2</v>
      </c>
      <c r="AA23" s="123">
        <v>12</v>
      </c>
      <c r="AB23" s="123">
        <v>0</v>
      </c>
      <c r="AC23" s="123">
        <v>12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</v>
      </c>
    </row>
    <row r="24" spans="1:57" ht="12.75">
      <c r="A24" s="155"/>
      <c r="B24" s="156" t="s">
        <v>64</v>
      </c>
      <c r="C24" s="157" t="str">
        <f>CONCATENATE(B19," ",C19)</f>
        <v>96 Bourání konstrukcí</v>
      </c>
      <c r="D24" s="155"/>
      <c r="E24" s="158"/>
      <c r="F24" s="176"/>
      <c r="G24" s="177">
        <f>SUM(G19:G23)</f>
        <v>0</v>
      </c>
      <c r="O24" s="149">
        <v>4</v>
      </c>
      <c r="BA24" s="159">
        <f>SUM(BA19:BA23)</f>
        <v>0</v>
      </c>
      <c r="BB24" s="159">
        <f>SUM(BB19:BB23)</f>
        <v>0</v>
      </c>
      <c r="BC24" s="159">
        <f>SUM(BC19:BC23)</f>
        <v>0</v>
      </c>
      <c r="BD24" s="159">
        <f>SUM(BD19:BD23)</f>
        <v>0</v>
      </c>
      <c r="BE24" s="159">
        <f>SUM(BE19:BE23)</f>
        <v>0</v>
      </c>
    </row>
    <row r="25" spans="1:15" ht="12.75">
      <c r="A25" s="143" t="s">
        <v>62</v>
      </c>
      <c r="B25" s="144" t="s">
        <v>95</v>
      </c>
      <c r="C25" s="145" t="s">
        <v>96</v>
      </c>
      <c r="D25" s="146"/>
      <c r="E25" s="147"/>
      <c r="F25" s="172"/>
      <c r="G25" s="173"/>
      <c r="H25" s="148"/>
      <c r="I25" s="148"/>
      <c r="O25" s="149">
        <v>1</v>
      </c>
    </row>
    <row r="26" spans="1:104" ht="12.75">
      <c r="A26" s="150">
        <v>13</v>
      </c>
      <c r="B26" s="151" t="s">
        <v>97</v>
      </c>
      <c r="C26" s="152" t="s">
        <v>98</v>
      </c>
      <c r="D26" s="153" t="s">
        <v>99</v>
      </c>
      <c r="E26" s="154">
        <v>1.04</v>
      </c>
      <c r="F26" s="174">
        <v>0</v>
      </c>
      <c r="G26" s="175">
        <f aca="true" t="shared" si="0" ref="G26:G41">E26*F26</f>
        <v>0</v>
      </c>
      <c r="O26" s="149">
        <v>2</v>
      </c>
      <c r="AA26" s="123">
        <v>12</v>
      </c>
      <c r="AB26" s="123">
        <v>0</v>
      </c>
      <c r="AC26" s="123">
        <v>13</v>
      </c>
      <c r="AZ26" s="123">
        <v>1</v>
      </c>
      <c r="BA26" s="123">
        <f aca="true" t="shared" si="1" ref="BA26:BA41">IF(AZ26=1,G26,0)</f>
        <v>0</v>
      </c>
      <c r="BB26" s="123">
        <f aca="true" t="shared" si="2" ref="BB26:BB41">IF(AZ26=2,G26,0)</f>
        <v>0</v>
      </c>
      <c r="BC26" s="123">
        <f aca="true" t="shared" si="3" ref="BC26:BC41">IF(AZ26=3,G26,0)</f>
        <v>0</v>
      </c>
      <c r="BD26" s="123">
        <f aca="true" t="shared" si="4" ref="BD26:BD41">IF(AZ26=4,G26,0)</f>
        <v>0</v>
      </c>
      <c r="BE26" s="123">
        <f aca="true" t="shared" si="5" ref="BE26:BE41">IF(AZ26=5,G26,0)</f>
        <v>0</v>
      </c>
      <c r="CZ26" s="123">
        <v>0</v>
      </c>
    </row>
    <row r="27" spans="1:104" ht="12.75">
      <c r="A27" s="150">
        <v>14</v>
      </c>
      <c r="B27" s="151" t="s">
        <v>100</v>
      </c>
      <c r="C27" s="152" t="s">
        <v>101</v>
      </c>
      <c r="D27" s="153" t="s">
        <v>99</v>
      </c>
      <c r="E27" s="154">
        <v>2.23</v>
      </c>
      <c r="F27" s="174">
        <v>0</v>
      </c>
      <c r="G27" s="175">
        <f t="shared" si="0"/>
        <v>0</v>
      </c>
      <c r="O27" s="149">
        <v>2</v>
      </c>
      <c r="AA27" s="123">
        <v>12</v>
      </c>
      <c r="AB27" s="123">
        <v>0</v>
      </c>
      <c r="AC27" s="123">
        <v>14</v>
      </c>
      <c r="AZ27" s="123">
        <v>1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</v>
      </c>
    </row>
    <row r="28" spans="1:104" ht="12.75">
      <c r="A28" s="150">
        <v>15</v>
      </c>
      <c r="B28" s="151" t="s">
        <v>102</v>
      </c>
      <c r="C28" s="152" t="s">
        <v>103</v>
      </c>
      <c r="D28" s="153" t="s">
        <v>99</v>
      </c>
      <c r="E28" s="154">
        <v>2.16</v>
      </c>
      <c r="F28" s="174">
        <v>0</v>
      </c>
      <c r="G28" s="175">
        <f t="shared" si="0"/>
        <v>0</v>
      </c>
      <c r="O28" s="149">
        <v>2</v>
      </c>
      <c r="AA28" s="123">
        <v>12</v>
      </c>
      <c r="AB28" s="123">
        <v>0</v>
      </c>
      <c r="AC28" s="123">
        <v>15</v>
      </c>
      <c r="AZ28" s="123">
        <v>1</v>
      </c>
      <c r="BA28" s="123">
        <f t="shared" si="1"/>
        <v>0</v>
      </c>
      <c r="BB28" s="123">
        <f t="shared" si="2"/>
        <v>0</v>
      </c>
      <c r="BC28" s="123">
        <f t="shared" si="3"/>
        <v>0</v>
      </c>
      <c r="BD28" s="123">
        <f t="shared" si="4"/>
        <v>0</v>
      </c>
      <c r="BE28" s="123">
        <f t="shared" si="5"/>
        <v>0</v>
      </c>
      <c r="CZ28" s="123">
        <v>0</v>
      </c>
    </row>
    <row r="29" spans="1:104" ht="12.75">
      <c r="A29" s="150">
        <v>16</v>
      </c>
      <c r="B29" s="151" t="s">
        <v>104</v>
      </c>
      <c r="C29" s="152" t="s">
        <v>105</v>
      </c>
      <c r="D29" s="153" t="s">
        <v>99</v>
      </c>
      <c r="E29" s="154">
        <v>8.13</v>
      </c>
      <c r="F29" s="174">
        <v>0</v>
      </c>
      <c r="G29" s="175">
        <f t="shared" si="0"/>
        <v>0</v>
      </c>
      <c r="O29" s="149">
        <v>2</v>
      </c>
      <c r="AA29" s="123">
        <v>12</v>
      </c>
      <c r="AB29" s="123">
        <v>0</v>
      </c>
      <c r="AC29" s="123">
        <v>16</v>
      </c>
      <c r="AZ29" s="123">
        <v>1</v>
      </c>
      <c r="BA29" s="123">
        <f t="shared" si="1"/>
        <v>0</v>
      </c>
      <c r="BB29" s="123">
        <f t="shared" si="2"/>
        <v>0</v>
      </c>
      <c r="BC29" s="123">
        <f t="shared" si="3"/>
        <v>0</v>
      </c>
      <c r="BD29" s="123">
        <f t="shared" si="4"/>
        <v>0</v>
      </c>
      <c r="BE29" s="123">
        <f t="shared" si="5"/>
        <v>0</v>
      </c>
      <c r="CZ29" s="123">
        <v>0</v>
      </c>
    </row>
    <row r="30" spans="1:104" ht="12.75">
      <c r="A30" s="150">
        <v>17</v>
      </c>
      <c r="B30" s="151" t="s">
        <v>106</v>
      </c>
      <c r="C30" s="152" t="s">
        <v>107</v>
      </c>
      <c r="D30" s="153" t="s">
        <v>99</v>
      </c>
      <c r="E30" s="154">
        <v>8.13</v>
      </c>
      <c r="F30" s="174">
        <v>0</v>
      </c>
      <c r="G30" s="175">
        <f t="shared" si="0"/>
        <v>0</v>
      </c>
      <c r="O30" s="149">
        <v>2</v>
      </c>
      <c r="AA30" s="123">
        <v>12</v>
      </c>
      <c r="AB30" s="123">
        <v>0</v>
      </c>
      <c r="AC30" s="123">
        <v>17</v>
      </c>
      <c r="AZ30" s="123">
        <v>1</v>
      </c>
      <c r="BA30" s="123">
        <f t="shared" si="1"/>
        <v>0</v>
      </c>
      <c r="BB30" s="123">
        <f t="shared" si="2"/>
        <v>0</v>
      </c>
      <c r="BC30" s="123">
        <f t="shared" si="3"/>
        <v>0</v>
      </c>
      <c r="BD30" s="123">
        <f t="shared" si="4"/>
        <v>0</v>
      </c>
      <c r="BE30" s="123">
        <f t="shared" si="5"/>
        <v>0</v>
      </c>
      <c r="CZ30" s="123">
        <v>0</v>
      </c>
    </row>
    <row r="31" spans="1:104" ht="12.75">
      <c r="A31" s="150">
        <v>18</v>
      </c>
      <c r="B31" s="151" t="s">
        <v>108</v>
      </c>
      <c r="C31" s="152" t="s">
        <v>109</v>
      </c>
      <c r="D31" s="153" t="s">
        <v>99</v>
      </c>
      <c r="E31" s="154">
        <v>4.7</v>
      </c>
      <c r="F31" s="174">
        <v>0</v>
      </c>
      <c r="G31" s="175">
        <f t="shared" si="0"/>
        <v>0</v>
      </c>
      <c r="O31" s="149">
        <v>2</v>
      </c>
      <c r="AA31" s="123">
        <v>12</v>
      </c>
      <c r="AB31" s="123">
        <v>0</v>
      </c>
      <c r="AC31" s="123">
        <v>18</v>
      </c>
      <c r="AZ31" s="123">
        <v>1</v>
      </c>
      <c r="BA31" s="123">
        <f t="shared" si="1"/>
        <v>0</v>
      </c>
      <c r="BB31" s="123">
        <f t="shared" si="2"/>
        <v>0</v>
      </c>
      <c r="BC31" s="123">
        <f t="shared" si="3"/>
        <v>0</v>
      </c>
      <c r="BD31" s="123">
        <f t="shared" si="4"/>
        <v>0</v>
      </c>
      <c r="BE31" s="123">
        <f t="shared" si="5"/>
        <v>0</v>
      </c>
      <c r="CZ31" s="123">
        <v>0</v>
      </c>
    </row>
    <row r="32" spans="1:104" ht="12.75">
      <c r="A32" s="150">
        <v>19</v>
      </c>
      <c r="B32" s="151" t="s">
        <v>110</v>
      </c>
      <c r="C32" s="152" t="s">
        <v>111</v>
      </c>
      <c r="D32" s="153" t="s">
        <v>99</v>
      </c>
      <c r="E32" s="154">
        <v>1.12</v>
      </c>
      <c r="F32" s="174">
        <v>0</v>
      </c>
      <c r="G32" s="175">
        <f t="shared" si="0"/>
        <v>0</v>
      </c>
      <c r="O32" s="149">
        <v>2</v>
      </c>
      <c r="AA32" s="123">
        <v>12</v>
      </c>
      <c r="AB32" s="123">
        <v>0</v>
      </c>
      <c r="AC32" s="123">
        <v>19</v>
      </c>
      <c r="AZ32" s="123">
        <v>1</v>
      </c>
      <c r="BA32" s="123">
        <f t="shared" si="1"/>
        <v>0</v>
      </c>
      <c r="BB32" s="123">
        <f t="shared" si="2"/>
        <v>0</v>
      </c>
      <c r="BC32" s="123">
        <f t="shared" si="3"/>
        <v>0</v>
      </c>
      <c r="BD32" s="123">
        <f t="shared" si="4"/>
        <v>0</v>
      </c>
      <c r="BE32" s="123">
        <f t="shared" si="5"/>
        <v>0</v>
      </c>
      <c r="CZ32" s="123">
        <v>0</v>
      </c>
    </row>
    <row r="33" spans="1:104" ht="12.75">
      <c r="A33" s="150">
        <v>20</v>
      </c>
      <c r="B33" s="151" t="s">
        <v>112</v>
      </c>
      <c r="C33" s="152" t="s">
        <v>113</v>
      </c>
      <c r="D33" s="153" t="s">
        <v>99</v>
      </c>
      <c r="E33" s="154">
        <v>1.12</v>
      </c>
      <c r="F33" s="174">
        <v>0</v>
      </c>
      <c r="G33" s="175">
        <f t="shared" si="0"/>
        <v>0</v>
      </c>
      <c r="O33" s="149">
        <v>2</v>
      </c>
      <c r="AA33" s="123">
        <v>12</v>
      </c>
      <c r="AB33" s="123">
        <v>0</v>
      </c>
      <c r="AC33" s="123">
        <v>20</v>
      </c>
      <c r="AZ33" s="123">
        <v>1</v>
      </c>
      <c r="BA33" s="123">
        <f t="shared" si="1"/>
        <v>0</v>
      </c>
      <c r="BB33" s="123">
        <f t="shared" si="2"/>
        <v>0</v>
      </c>
      <c r="BC33" s="123">
        <f t="shared" si="3"/>
        <v>0</v>
      </c>
      <c r="BD33" s="123">
        <f t="shared" si="4"/>
        <v>0</v>
      </c>
      <c r="BE33" s="123">
        <f t="shared" si="5"/>
        <v>0</v>
      </c>
      <c r="CZ33" s="123">
        <v>0</v>
      </c>
    </row>
    <row r="34" spans="1:104" ht="12.75">
      <c r="A34" s="150">
        <v>21</v>
      </c>
      <c r="B34" s="151" t="s">
        <v>97</v>
      </c>
      <c r="C34" s="152" t="s">
        <v>98</v>
      </c>
      <c r="D34" s="153" t="s">
        <v>99</v>
      </c>
      <c r="E34" s="154">
        <v>5.56</v>
      </c>
      <c r="F34" s="174">
        <v>0</v>
      </c>
      <c r="G34" s="175">
        <f t="shared" si="0"/>
        <v>0</v>
      </c>
      <c r="O34" s="149">
        <v>2</v>
      </c>
      <c r="AA34" s="123">
        <v>12</v>
      </c>
      <c r="AB34" s="123">
        <v>0</v>
      </c>
      <c r="AC34" s="123">
        <v>21</v>
      </c>
      <c r="AZ34" s="123">
        <v>1</v>
      </c>
      <c r="BA34" s="123">
        <f t="shared" si="1"/>
        <v>0</v>
      </c>
      <c r="BB34" s="123">
        <f t="shared" si="2"/>
        <v>0</v>
      </c>
      <c r="BC34" s="123">
        <f t="shared" si="3"/>
        <v>0</v>
      </c>
      <c r="BD34" s="123">
        <f t="shared" si="4"/>
        <v>0</v>
      </c>
      <c r="BE34" s="123">
        <f t="shared" si="5"/>
        <v>0</v>
      </c>
      <c r="CZ34" s="123">
        <v>0</v>
      </c>
    </row>
    <row r="35" spans="1:104" ht="12.75">
      <c r="A35" s="150">
        <v>22</v>
      </c>
      <c r="B35" s="151" t="s">
        <v>100</v>
      </c>
      <c r="C35" s="152" t="s">
        <v>101</v>
      </c>
      <c r="D35" s="153" t="s">
        <v>99</v>
      </c>
      <c r="E35" s="154">
        <v>7.59</v>
      </c>
      <c r="F35" s="174">
        <v>0</v>
      </c>
      <c r="G35" s="175">
        <f t="shared" si="0"/>
        <v>0</v>
      </c>
      <c r="O35" s="149">
        <v>2</v>
      </c>
      <c r="AA35" s="123">
        <v>12</v>
      </c>
      <c r="AB35" s="123">
        <v>0</v>
      </c>
      <c r="AC35" s="123">
        <v>22</v>
      </c>
      <c r="AZ35" s="123">
        <v>1</v>
      </c>
      <c r="BA35" s="123">
        <f t="shared" si="1"/>
        <v>0</v>
      </c>
      <c r="BB35" s="123">
        <f t="shared" si="2"/>
        <v>0</v>
      </c>
      <c r="BC35" s="123">
        <f t="shared" si="3"/>
        <v>0</v>
      </c>
      <c r="BD35" s="123">
        <f t="shared" si="4"/>
        <v>0</v>
      </c>
      <c r="BE35" s="123">
        <f t="shared" si="5"/>
        <v>0</v>
      </c>
      <c r="CZ35" s="123">
        <v>0</v>
      </c>
    </row>
    <row r="36" spans="1:104" ht="12.75">
      <c r="A36" s="150">
        <v>23</v>
      </c>
      <c r="B36" s="151" t="s">
        <v>114</v>
      </c>
      <c r="C36" s="152" t="s">
        <v>115</v>
      </c>
      <c r="D36" s="153" t="s">
        <v>99</v>
      </c>
      <c r="E36" s="154">
        <v>2.7</v>
      </c>
      <c r="F36" s="174">
        <v>0</v>
      </c>
      <c r="G36" s="175">
        <f t="shared" si="0"/>
        <v>0</v>
      </c>
      <c r="O36" s="149">
        <v>2</v>
      </c>
      <c r="AA36" s="123">
        <v>12</v>
      </c>
      <c r="AB36" s="123">
        <v>0</v>
      </c>
      <c r="AC36" s="123">
        <v>23</v>
      </c>
      <c r="AZ36" s="123">
        <v>1</v>
      </c>
      <c r="BA36" s="123">
        <f t="shared" si="1"/>
        <v>0</v>
      </c>
      <c r="BB36" s="123">
        <f t="shared" si="2"/>
        <v>0</v>
      </c>
      <c r="BC36" s="123">
        <f t="shared" si="3"/>
        <v>0</v>
      </c>
      <c r="BD36" s="123">
        <f t="shared" si="4"/>
        <v>0</v>
      </c>
      <c r="BE36" s="123">
        <f t="shared" si="5"/>
        <v>0</v>
      </c>
      <c r="CZ36" s="123">
        <v>0</v>
      </c>
    </row>
    <row r="37" spans="1:104" ht="12.75">
      <c r="A37" s="150">
        <v>24</v>
      </c>
      <c r="B37" s="151" t="s">
        <v>116</v>
      </c>
      <c r="C37" s="152" t="s">
        <v>117</v>
      </c>
      <c r="D37" s="153" t="s">
        <v>99</v>
      </c>
      <c r="E37" s="154">
        <v>0.95</v>
      </c>
      <c r="F37" s="174">
        <v>0</v>
      </c>
      <c r="G37" s="175">
        <f t="shared" si="0"/>
        <v>0</v>
      </c>
      <c r="O37" s="149">
        <v>2</v>
      </c>
      <c r="AA37" s="123">
        <v>12</v>
      </c>
      <c r="AB37" s="123">
        <v>0</v>
      </c>
      <c r="AC37" s="123">
        <v>24</v>
      </c>
      <c r="AZ37" s="123">
        <v>1</v>
      </c>
      <c r="BA37" s="123">
        <f t="shared" si="1"/>
        <v>0</v>
      </c>
      <c r="BB37" s="123">
        <f t="shared" si="2"/>
        <v>0</v>
      </c>
      <c r="BC37" s="123">
        <f t="shared" si="3"/>
        <v>0</v>
      </c>
      <c r="BD37" s="123">
        <f t="shared" si="4"/>
        <v>0</v>
      </c>
      <c r="BE37" s="123">
        <f t="shared" si="5"/>
        <v>0</v>
      </c>
      <c r="CZ37" s="123">
        <v>0</v>
      </c>
    </row>
    <row r="38" spans="1:104" ht="12.75">
      <c r="A38" s="150">
        <v>25</v>
      </c>
      <c r="B38" s="151" t="s">
        <v>104</v>
      </c>
      <c r="C38" s="152" t="s">
        <v>105</v>
      </c>
      <c r="D38" s="153" t="s">
        <v>99</v>
      </c>
      <c r="E38" s="154">
        <v>7.76</v>
      </c>
      <c r="F38" s="174">
        <v>0</v>
      </c>
      <c r="G38" s="175">
        <f t="shared" si="0"/>
        <v>0</v>
      </c>
      <c r="O38" s="149">
        <v>2</v>
      </c>
      <c r="AA38" s="123">
        <v>12</v>
      </c>
      <c r="AB38" s="123">
        <v>0</v>
      </c>
      <c r="AC38" s="123">
        <v>25</v>
      </c>
      <c r="AZ38" s="123">
        <v>1</v>
      </c>
      <c r="BA38" s="123">
        <f t="shared" si="1"/>
        <v>0</v>
      </c>
      <c r="BB38" s="123">
        <f t="shared" si="2"/>
        <v>0</v>
      </c>
      <c r="BC38" s="123">
        <f t="shared" si="3"/>
        <v>0</v>
      </c>
      <c r="BD38" s="123">
        <f t="shared" si="4"/>
        <v>0</v>
      </c>
      <c r="BE38" s="123">
        <f t="shared" si="5"/>
        <v>0</v>
      </c>
      <c r="CZ38" s="123">
        <v>0</v>
      </c>
    </row>
    <row r="39" spans="1:104" ht="12.75">
      <c r="A39" s="150">
        <v>26</v>
      </c>
      <c r="B39" s="151" t="s">
        <v>118</v>
      </c>
      <c r="C39" s="152" t="s">
        <v>119</v>
      </c>
      <c r="D39" s="153" t="s">
        <v>99</v>
      </c>
      <c r="E39" s="154">
        <v>6.58</v>
      </c>
      <c r="F39" s="174">
        <v>0</v>
      </c>
      <c r="G39" s="175">
        <f t="shared" si="0"/>
        <v>0</v>
      </c>
      <c r="O39" s="149">
        <v>2</v>
      </c>
      <c r="AA39" s="123">
        <v>12</v>
      </c>
      <c r="AB39" s="123">
        <v>0</v>
      </c>
      <c r="AC39" s="123">
        <v>26</v>
      </c>
      <c r="AZ39" s="123">
        <v>1</v>
      </c>
      <c r="BA39" s="123">
        <f t="shared" si="1"/>
        <v>0</v>
      </c>
      <c r="BB39" s="123">
        <f t="shared" si="2"/>
        <v>0</v>
      </c>
      <c r="BC39" s="123">
        <f t="shared" si="3"/>
        <v>0</v>
      </c>
      <c r="BD39" s="123">
        <f t="shared" si="4"/>
        <v>0</v>
      </c>
      <c r="BE39" s="123">
        <f t="shared" si="5"/>
        <v>0</v>
      </c>
      <c r="CZ39" s="123">
        <v>0</v>
      </c>
    </row>
    <row r="40" spans="1:104" ht="12.75">
      <c r="A40" s="150">
        <v>27</v>
      </c>
      <c r="B40" s="151" t="s">
        <v>120</v>
      </c>
      <c r="C40" s="152" t="s">
        <v>121</v>
      </c>
      <c r="D40" s="153" t="s">
        <v>99</v>
      </c>
      <c r="E40" s="154">
        <v>11.39</v>
      </c>
      <c r="F40" s="174">
        <v>0</v>
      </c>
      <c r="G40" s="175">
        <f t="shared" si="0"/>
        <v>0</v>
      </c>
      <c r="O40" s="149">
        <v>2</v>
      </c>
      <c r="AA40" s="123">
        <v>12</v>
      </c>
      <c r="AB40" s="123">
        <v>0</v>
      </c>
      <c r="AC40" s="123">
        <v>27</v>
      </c>
      <c r="AZ40" s="123">
        <v>1</v>
      </c>
      <c r="BA40" s="123">
        <f t="shared" si="1"/>
        <v>0</v>
      </c>
      <c r="BB40" s="123">
        <f t="shared" si="2"/>
        <v>0</v>
      </c>
      <c r="BC40" s="123">
        <f t="shared" si="3"/>
        <v>0</v>
      </c>
      <c r="BD40" s="123">
        <f t="shared" si="4"/>
        <v>0</v>
      </c>
      <c r="BE40" s="123">
        <f t="shared" si="5"/>
        <v>0</v>
      </c>
      <c r="CZ40" s="123">
        <v>0</v>
      </c>
    </row>
    <row r="41" spans="1:104" ht="12.75">
      <c r="A41" s="150">
        <v>28</v>
      </c>
      <c r="B41" s="151" t="s">
        <v>122</v>
      </c>
      <c r="C41" s="152" t="s">
        <v>123</v>
      </c>
      <c r="D41" s="153" t="s">
        <v>99</v>
      </c>
      <c r="E41" s="154">
        <v>7.5</v>
      </c>
      <c r="F41" s="174">
        <v>0</v>
      </c>
      <c r="G41" s="175">
        <f t="shared" si="0"/>
        <v>0</v>
      </c>
      <c r="O41" s="149">
        <v>2</v>
      </c>
      <c r="AA41" s="123">
        <v>12</v>
      </c>
      <c r="AB41" s="123">
        <v>0</v>
      </c>
      <c r="AC41" s="123">
        <v>28</v>
      </c>
      <c r="AZ41" s="123">
        <v>1</v>
      </c>
      <c r="BA41" s="123">
        <f t="shared" si="1"/>
        <v>0</v>
      </c>
      <c r="BB41" s="123">
        <f t="shared" si="2"/>
        <v>0</v>
      </c>
      <c r="BC41" s="123">
        <f t="shared" si="3"/>
        <v>0</v>
      </c>
      <c r="BD41" s="123">
        <f t="shared" si="4"/>
        <v>0</v>
      </c>
      <c r="BE41" s="123">
        <f t="shared" si="5"/>
        <v>0</v>
      </c>
      <c r="CZ41" s="123">
        <v>0</v>
      </c>
    </row>
    <row r="42" spans="1:57" ht="12.75">
      <c r="A42" s="155"/>
      <c r="B42" s="156" t="s">
        <v>64</v>
      </c>
      <c r="C42" s="157" t="str">
        <f>CONCATENATE(B25," ",C25)</f>
        <v>97 Prorážení otvorů</v>
      </c>
      <c r="D42" s="155"/>
      <c r="E42" s="158"/>
      <c r="F42" s="176"/>
      <c r="G42" s="177">
        <f>SUM(G25:G41)</f>
        <v>0</v>
      </c>
      <c r="O42" s="149">
        <v>4</v>
      </c>
      <c r="BA42" s="159">
        <f>SUM(BA25:BA41)</f>
        <v>0</v>
      </c>
      <c r="BB42" s="159">
        <f>SUM(BB25:BB41)</f>
        <v>0</v>
      </c>
      <c r="BC42" s="159">
        <f>SUM(BC25:BC41)</f>
        <v>0</v>
      </c>
      <c r="BD42" s="159">
        <f>SUM(BD25:BD41)</f>
        <v>0</v>
      </c>
      <c r="BE42" s="159">
        <f>SUM(BE25:BE41)</f>
        <v>0</v>
      </c>
    </row>
    <row r="43" spans="1:15" ht="12.75">
      <c r="A43" s="143" t="s">
        <v>62</v>
      </c>
      <c r="B43" s="144" t="s">
        <v>124</v>
      </c>
      <c r="C43" s="145" t="s">
        <v>125</v>
      </c>
      <c r="D43" s="146"/>
      <c r="E43" s="147"/>
      <c r="F43" s="172"/>
      <c r="G43" s="173"/>
      <c r="H43" s="148"/>
      <c r="I43" s="148"/>
      <c r="O43" s="149">
        <v>1</v>
      </c>
    </row>
    <row r="44" spans="1:104" ht="12.75">
      <c r="A44" s="150">
        <v>29</v>
      </c>
      <c r="B44" s="151" t="s">
        <v>126</v>
      </c>
      <c r="C44" s="152" t="s">
        <v>127</v>
      </c>
      <c r="D44" s="153" t="s">
        <v>99</v>
      </c>
      <c r="E44" s="154">
        <v>3.5</v>
      </c>
      <c r="F44" s="174">
        <v>0</v>
      </c>
      <c r="G44" s="175">
        <f>E44*F44</f>
        <v>0</v>
      </c>
      <c r="O44" s="149">
        <v>2</v>
      </c>
      <c r="AA44" s="123">
        <v>12</v>
      </c>
      <c r="AB44" s="123">
        <v>0</v>
      </c>
      <c r="AC44" s="123">
        <v>29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57" ht="12.75">
      <c r="A45" s="155"/>
      <c r="B45" s="156" t="s">
        <v>64</v>
      </c>
      <c r="C45" s="157" t="str">
        <f>CONCATENATE(B43," ",C43)</f>
        <v>99 Staveništní přesun hmot</v>
      </c>
      <c r="D45" s="155"/>
      <c r="E45" s="158"/>
      <c r="F45" s="176"/>
      <c r="G45" s="177">
        <f>SUM(G43:G44)</f>
        <v>0</v>
      </c>
      <c r="O45" s="149">
        <v>4</v>
      </c>
      <c r="BA45" s="159">
        <f>SUM(BA43:BA44)</f>
        <v>0</v>
      </c>
      <c r="BB45" s="159">
        <f>SUM(BB43:BB44)</f>
        <v>0</v>
      </c>
      <c r="BC45" s="159">
        <f>SUM(BC43:BC44)</f>
        <v>0</v>
      </c>
      <c r="BD45" s="159">
        <f>SUM(BD43:BD44)</f>
        <v>0</v>
      </c>
      <c r="BE45" s="159">
        <f>SUM(BE43:BE44)</f>
        <v>0</v>
      </c>
    </row>
    <row r="46" spans="1:15" ht="12.75">
      <c r="A46" s="143" t="s">
        <v>62</v>
      </c>
      <c r="B46" s="144" t="s">
        <v>128</v>
      </c>
      <c r="C46" s="145" t="s">
        <v>129</v>
      </c>
      <c r="D46" s="146"/>
      <c r="E46" s="147"/>
      <c r="F46" s="172"/>
      <c r="G46" s="173"/>
      <c r="H46" s="148"/>
      <c r="I46" s="148"/>
      <c r="O46" s="149">
        <v>1</v>
      </c>
    </row>
    <row r="47" spans="1:104" ht="12.75">
      <c r="A47" s="150">
        <v>30</v>
      </c>
      <c r="B47" s="151" t="s">
        <v>130</v>
      </c>
      <c r="C47" s="152" t="s">
        <v>131</v>
      </c>
      <c r="D47" s="153" t="s">
        <v>132</v>
      </c>
      <c r="E47" s="154">
        <v>216</v>
      </c>
      <c r="F47" s="174">
        <v>0</v>
      </c>
      <c r="G47" s="175">
        <f>E47*F47</f>
        <v>0</v>
      </c>
      <c r="O47" s="149">
        <v>2</v>
      </c>
      <c r="AA47" s="123">
        <v>12</v>
      </c>
      <c r="AB47" s="123">
        <v>0</v>
      </c>
      <c r="AC47" s="123">
        <v>30</v>
      </c>
      <c r="AZ47" s="123">
        <v>2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04" ht="12.75">
      <c r="A48" s="150">
        <v>31</v>
      </c>
      <c r="B48" s="151" t="s">
        <v>133</v>
      </c>
      <c r="C48" s="152" t="s">
        <v>134</v>
      </c>
      <c r="D48" s="153" t="s">
        <v>99</v>
      </c>
      <c r="E48" s="154">
        <v>0.26</v>
      </c>
      <c r="F48" s="174">
        <v>0</v>
      </c>
      <c r="G48" s="175">
        <f>E48*F48</f>
        <v>0</v>
      </c>
      <c r="O48" s="149">
        <v>2</v>
      </c>
      <c r="AA48" s="123">
        <v>12</v>
      </c>
      <c r="AB48" s="123">
        <v>0</v>
      </c>
      <c r="AC48" s="123">
        <v>31</v>
      </c>
      <c r="AZ48" s="123">
        <v>2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</v>
      </c>
    </row>
    <row r="49" spans="1:104" ht="12.75">
      <c r="A49" s="150">
        <v>32</v>
      </c>
      <c r="B49" s="151" t="s">
        <v>135</v>
      </c>
      <c r="C49" s="152" t="s">
        <v>136</v>
      </c>
      <c r="D49" s="153" t="s">
        <v>80</v>
      </c>
      <c r="E49" s="154">
        <v>81</v>
      </c>
      <c r="F49" s="174">
        <v>0</v>
      </c>
      <c r="G49" s="175">
        <f>E49*F49</f>
        <v>0</v>
      </c>
      <c r="O49" s="149">
        <v>2</v>
      </c>
      <c r="AA49" s="123">
        <v>12</v>
      </c>
      <c r="AB49" s="123">
        <v>0</v>
      </c>
      <c r="AC49" s="123">
        <v>32</v>
      </c>
      <c r="AZ49" s="123">
        <v>2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0.001</v>
      </c>
    </row>
    <row r="50" spans="1:104" ht="12.75">
      <c r="A50" s="150">
        <v>33</v>
      </c>
      <c r="B50" s="151" t="s">
        <v>130</v>
      </c>
      <c r="C50" s="152" t="s">
        <v>137</v>
      </c>
      <c r="D50" s="153" t="s">
        <v>132</v>
      </c>
      <c r="E50" s="154">
        <v>214</v>
      </c>
      <c r="F50" s="174">
        <v>0</v>
      </c>
      <c r="G50" s="175">
        <f>E50*F50</f>
        <v>0</v>
      </c>
      <c r="O50" s="149">
        <v>2</v>
      </c>
      <c r="AA50" s="123">
        <v>12</v>
      </c>
      <c r="AB50" s="123">
        <v>0</v>
      </c>
      <c r="AC50" s="123">
        <v>33</v>
      </c>
      <c r="AZ50" s="123">
        <v>2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57" ht="12.75">
      <c r="A51" s="155"/>
      <c r="B51" s="156" t="s">
        <v>64</v>
      </c>
      <c r="C51" s="157" t="str">
        <f>CONCATENATE(B46," ",C46)</f>
        <v>711 Izolace proti vodě</v>
      </c>
      <c r="D51" s="155"/>
      <c r="E51" s="158"/>
      <c r="F51" s="176"/>
      <c r="G51" s="177">
        <f>SUM(G46:G50)</f>
        <v>0</v>
      </c>
      <c r="O51" s="149">
        <v>4</v>
      </c>
      <c r="BA51" s="159">
        <f>SUM(BA46:BA50)</f>
        <v>0</v>
      </c>
      <c r="BB51" s="159">
        <f>SUM(BB46:BB50)</f>
        <v>0</v>
      </c>
      <c r="BC51" s="159">
        <f>SUM(BC46:BC50)</f>
        <v>0</v>
      </c>
      <c r="BD51" s="159">
        <f>SUM(BD46:BD50)</f>
        <v>0</v>
      </c>
      <c r="BE51" s="159">
        <f>SUM(BE46:BE50)</f>
        <v>0</v>
      </c>
    </row>
    <row r="52" spans="1:15" ht="12.75">
      <c r="A52" s="143" t="s">
        <v>62</v>
      </c>
      <c r="B52" s="144" t="s">
        <v>138</v>
      </c>
      <c r="C52" s="145" t="s">
        <v>139</v>
      </c>
      <c r="D52" s="146"/>
      <c r="E52" s="147"/>
      <c r="F52" s="172"/>
      <c r="G52" s="173"/>
      <c r="H52" s="148"/>
      <c r="I52" s="148"/>
      <c r="O52" s="149">
        <v>1</v>
      </c>
    </row>
    <row r="53" spans="1:104" ht="12.75">
      <c r="A53" s="150">
        <v>34</v>
      </c>
      <c r="B53" s="151" t="s">
        <v>140</v>
      </c>
      <c r="C53" s="152" t="s">
        <v>141</v>
      </c>
      <c r="D53" s="153" t="s">
        <v>142</v>
      </c>
      <c r="E53" s="154">
        <v>27</v>
      </c>
      <c r="F53" s="174">
        <v>0</v>
      </c>
      <c r="G53" s="175">
        <f aca="true" t="shared" si="6" ref="G53:G62">E53*F53</f>
        <v>0</v>
      </c>
      <c r="O53" s="149">
        <v>2</v>
      </c>
      <c r="AA53" s="123">
        <v>12</v>
      </c>
      <c r="AB53" s="123">
        <v>0</v>
      </c>
      <c r="AC53" s="123">
        <v>34</v>
      </c>
      <c r="AZ53" s="123">
        <v>2</v>
      </c>
      <c r="BA53" s="123">
        <f aca="true" t="shared" si="7" ref="BA53:BA62">IF(AZ53=1,G53,0)</f>
        <v>0</v>
      </c>
      <c r="BB53" s="123">
        <f aca="true" t="shared" si="8" ref="BB53:BB62">IF(AZ53=2,G53,0)</f>
        <v>0</v>
      </c>
      <c r="BC53" s="123">
        <f aca="true" t="shared" si="9" ref="BC53:BC62">IF(AZ53=3,G53,0)</f>
        <v>0</v>
      </c>
      <c r="BD53" s="123">
        <f aca="true" t="shared" si="10" ref="BD53:BD62">IF(AZ53=4,G53,0)</f>
        <v>0</v>
      </c>
      <c r="BE53" s="123">
        <f aca="true" t="shared" si="11" ref="BE53:BE62">IF(AZ53=5,G53,0)</f>
        <v>0</v>
      </c>
      <c r="CZ53" s="123">
        <v>2E-05</v>
      </c>
    </row>
    <row r="54" spans="1:104" ht="12.75">
      <c r="A54" s="150">
        <v>35</v>
      </c>
      <c r="B54" s="151" t="s">
        <v>143</v>
      </c>
      <c r="C54" s="152" t="s">
        <v>144</v>
      </c>
      <c r="D54" s="153" t="s">
        <v>142</v>
      </c>
      <c r="E54" s="154">
        <v>14</v>
      </c>
      <c r="F54" s="174">
        <v>0</v>
      </c>
      <c r="G54" s="175">
        <f t="shared" si="6"/>
        <v>0</v>
      </c>
      <c r="O54" s="149">
        <v>2</v>
      </c>
      <c r="AA54" s="123">
        <v>12</v>
      </c>
      <c r="AB54" s="123">
        <v>0</v>
      </c>
      <c r="AC54" s="123">
        <v>35</v>
      </c>
      <c r="AZ54" s="123">
        <v>2</v>
      </c>
      <c r="BA54" s="123">
        <f t="shared" si="7"/>
        <v>0</v>
      </c>
      <c r="BB54" s="123">
        <f t="shared" si="8"/>
        <v>0</v>
      </c>
      <c r="BC54" s="123">
        <f t="shared" si="9"/>
        <v>0</v>
      </c>
      <c r="BD54" s="123">
        <f t="shared" si="10"/>
        <v>0</v>
      </c>
      <c r="BE54" s="123">
        <f t="shared" si="11"/>
        <v>0</v>
      </c>
      <c r="CZ54" s="123">
        <v>2E-05</v>
      </c>
    </row>
    <row r="55" spans="1:104" ht="12.75">
      <c r="A55" s="150">
        <v>36</v>
      </c>
      <c r="B55" s="151" t="s">
        <v>145</v>
      </c>
      <c r="C55" s="152" t="s">
        <v>146</v>
      </c>
      <c r="D55" s="153" t="s">
        <v>99</v>
      </c>
      <c r="E55" s="154">
        <v>2.99</v>
      </c>
      <c r="F55" s="174">
        <v>0</v>
      </c>
      <c r="G55" s="175">
        <f t="shared" si="6"/>
        <v>0</v>
      </c>
      <c r="O55" s="149">
        <v>2</v>
      </c>
      <c r="AA55" s="123">
        <v>12</v>
      </c>
      <c r="AB55" s="123">
        <v>0</v>
      </c>
      <c r="AC55" s="123">
        <v>36</v>
      </c>
      <c r="AZ55" s="123">
        <v>2</v>
      </c>
      <c r="BA55" s="123">
        <f t="shared" si="7"/>
        <v>0</v>
      </c>
      <c r="BB55" s="123">
        <f t="shared" si="8"/>
        <v>0</v>
      </c>
      <c r="BC55" s="123">
        <f t="shared" si="9"/>
        <v>0</v>
      </c>
      <c r="BD55" s="123">
        <f t="shared" si="10"/>
        <v>0</v>
      </c>
      <c r="BE55" s="123">
        <f t="shared" si="11"/>
        <v>0</v>
      </c>
      <c r="CZ55" s="123">
        <v>0</v>
      </c>
    </row>
    <row r="56" spans="1:104" ht="12.75">
      <c r="A56" s="150">
        <v>37</v>
      </c>
      <c r="B56" s="151" t="s">
        <v>147</v>
      </c>
      <c r="C56" s="152" t="s">
        <v>148</v>
      </c>
      <c r="D56" s="153" t="s">
        <v>142</v>
      </c>
      <c r="E56" s="154">
        <v>43</v>
      </c>
      <c r="F56" s="174">
        <v>0</v>
      </c>
      <c r="G56" s="175">
        <f t="shared" si="6"/>
        <v>0</v>
      </c>
      <c r="O56" s="149">
        <v>2</v>
      </c>
      <c r="AA56" s="123">
        <v>12</v>
      </c>
      <c r="AB56" s="123">
        <v>0</v>
      </c>
      <c r="AC56" s="123">
        <v>37</v>
      </c>
      <c r="AZ56" s="123">
        <v>2</v>
      </c>
      <c r="BA56" s="123">
        <f t="shared" si="7"/>
        <v>0</v>
      </c>
      <c r="BB56" s="123">
        <f t="shared" si="8"/>
        <v>0</v>
      </c>
      <c r="BC56" s="123">
        <f t="shared" si="9"/>
        <v>0</v>
      </c>
      <c r="BD56" s="123">
        <f t="shared" si="10"/>
        <v>0</v>
      </c>
      <c r="BE56" s="123">
        <f t="shared" si="11"/>
        <v>0</v>
      </c>
      <c r="CZ56" s="123">
        <v>0.00041</v>
      </c>
    </row>
    <row r="57" spans="1:104" ht="12.75">
      <c r="A57" s="150">
        <v>38</v>
      </c>
      <c r="B57" s="151" t="s">
        <v>149</v>
      </c>
      <c r="C57" s="152" t="s">
        <v>150</v>
      </c>
      <c r="D57" s="153" t="s">
        <v>132</v>
      </c>
      <c r="E57" s="154">
        <v>1468.96</v>
      </c>
      <c r="F57" s="174">
        <v>0</v>
      </c>
      <c r="G57" s="175">
        <f t="shared" si="6"/>
        <v>0</v>
      </c>
      <c r="O57" s="149">
        <v>2</v>
      </c>
      <c r="AA57" s="123">
        <v>12</v>
      </c>
      <c r="AB57" s="123">
        <v>0</v>
      </c>
      <c r="AC57" s="123">
        <v>38</v>
      </c>
      <c r="AZ57" s="123">
        <v>2</v>
      </c>
      <c r="BA57" s="123">
        <f t="shared" si="7"/>
        <v>0</v>
      </c>
      <c r="BB57" s="123">
        <f t="shared" si="8"/>
        <v>0</v>
      </c>
      <c r="BC57" s="123">
        <f t="shared" si="9"/>
        <v>0</v>
      </c>
      <c r="BD57" s="123">
        <f t="shared" si="10"/>
        <v>0</v>
      </c>
      <c r="BE57" s="123">
        <f t="shared" si="11"/>
        <v>0</v>
      </c>
      <c r="CZ57" s="123">
        <v>1E-05</v>
      </c>
    </row>
    <row r="58" spans="1:104" ht="12.75">
      <c r="A58" s="150">
        <v>39</v>
      </c>
      <c r="B58" s="151" t="s">
        <v>151</v>
      </c>
      <c r="C58" s="152" t="s">
        <v>152</v>
      </c>
      <c r="D58" s="153" t="s">
        <v>132</v>
      </c>
      <c r="E58" s="154">
        <v>1468.96</v>
      </c>
      <c r="F58" s="174">
        <v>0</v>
      </c>
      <c r="G58" s="175">
        <f t="shared" si="6"/>
        <v>0</v>
      </c>
      <c r="O58" s="149">
        <v>2</v>
      </c>
      <c r="AA58" s="123">
        <v>12</v>
      </c>
      <c r="AB58" s="123">
        <v>0</v>
      </c>
      <c r="AC58" s="123">
        <v>39</v>
      </c>
      <c r="AZ58" s="123">
        <v>2</v>
      </c>
      <c r="BA58" s="123">
        <f t="shared" si="7"/>
        <v>0</v>
      </c>
      <c r="BB58" s="123">
        <f t="shared" si="8"/>
        <v>0</v>
      </c>
      <c r="BC58" s="123">
        <f t="shared" si="9"/>
        <v>0</v>
      </c>
      <c r="BD58" s="123">
        <f t="shared" si="10"/>
        <v>0</v>
      </c>
      <c r="BE58" s="123">
        <f t="shared" si="11"/>
        <v>0</v>
      </c>
      <c r="CZ58" s="123">
        <v>0.00034</v>
      </c>
    </row>
    <row r="59" spans="1:104" ht="12.75">
      <c r="A59" s="150">
        <v>40</v>
      </c>
      <c r="B59" s="151" t="s">
        <v>153</v>
      </c>
      <c r="C59" s="152" t="s">
        <v>154</v>
      </c>
      <c r="D59" s="153" t="s">
        <v>99</v>
      </c>
      <c r="E59" s="154">
        <v>0.84</v>
      </c>
      <c r="F59" s="174">
        <v>0</v>
      </c>
      <c r="G59" s="175">
        <f t="shared" si="6"/>
        <v>0</v>
      </c>
      <c r="O59" s="149">
        <v>2</v>
      </c>
      <c r="AA59" s="123">
        <v>12</v>
      </c>
      <c r="AB59" s="123">
        <v>0</v>
      </c>
      <c r="AC59" s="123">
        <v>40</v>
      </c>
      <c r="AZ59" s="123">
        <v>2</v>
      </c>
      <c r="BA59" s="123">
        <f t="shared" si="7"/>
        <v>0</v>
      </c>
      <c r="BB59" s="123">
        <f t="shared" si="8"/>
        <v>0</v>
      </c>
      <c r="BC59" s="123">
        <f t="shared" si="9"/>
        <v>0</v>
      </c>
      <c r="BD59" s="123">
        <f t="shared" si="10"/>
        <v>0</v>
      </c>
      <c r="BE59" s="123">
        <f t="shared" si="11"/>
        <v>0</v>
      </c>
      <c r="CZ59" s="123">
        <v>0</v>
      </c>
    </row>
    <row r="60" spans="1:104" ht="12.75">
      <c r="A60" s="150">
        <v>41</v>
      </c>
      <c r="B60" s="151" t="s">
        <v>155</v>
      </c>
      <c r="C60" s="152" t="s">
        <v>156</v>
      </c>
      <c r="D60" s="153" t="s">
        <v>99</v>
      </c>
      <c r="E60" s="154">
        <v>0.8</v>
      </c>
      <c r="F60" s="174">
        <v>0</v>
      </c>
      <c r="G60" s="175">
        <f t="shared" si="6"/>
        <v>0</v>
      </c>
      <c r="O60" s="149">
        <v>2</v>
      </c>
      <c r="AA60" s="123">
        <v>12</v>
      </c>
      <c r="AB60" s="123">
        <v>0</v>
      </c>
      <c r="AC60" s="123">
        <v>41</v>
      </c>
      <c r="AZ60" s="123">
        <v>2</v>
      </c>
      <c r="BA60" s="123">
        <f t="shared" si="7"/>
        <v>0</v>
      </c>
      <c r="BB60" s="123">
        <f t="shared" si="8"/>
        <v>0</v>
      </c>
      <c r="BC60" s="123">
        <f t="shared" si="9"/>
        <v>0</v>
      </c>
      <c r="BD60" s="123">
        <f t="shared" si="10"/>
        <v>0</v>
      </c>
      <c r="BE60" s="123">
        <f t="shared" si="11"/>
        <v>0</v>
      </c>
      <c r="CZ60" s="123">
        <v>0</v>
      </c>
    </row>
    <row r="61" spans="1:104" ht="12.75">
      <c r="A61" s="150">
        <v>42</v>
      </c>
      <c r="B61" s="151" t="s">
        <v>157</v>
      </c>
      <c r="C61" s="152" t="s">
        <v>158</v>
      </c>
      <c r="D61" s="153" t="s">
        <v>142</v>
      </c>
      <c r="E61" s="154">
        <v>14</v>
      </c>
      <c r="F61" s="174">
        <v>0</v>
      </c>
      <c r="G61" s="175">
        <f t="shared" si="6"/>
        <v>0</v>
      </c>
      <c r="O61" s="149">
        <v>2</v>
      </c>
      <c r="AA61" s="123">
        <v>12</v>
      </c>
      <c r="AB61" s="123">
        <v>0</v>
      </c>
      <c r="AC61" s="123">
        <v>42</v>
      </c>
      <c r="AZ61" s="123">
        <v>2</v>
      </c>
      <c r="BA61" s="123">
        <f t="shared" si="7"/>
        <v>0</v>
      </c>
      <c r="BB61" s="123">
        <f t="shared" si="8"/>
        <v>0</v>
      </c>
      <c r="BC61" s="123">
        <f t="shared" si="9"/>
        <v>0</v>
      </c>
      <c r="BD61" s="123">
        <f t="shared" si="10"/>
        <v>0</v>
      </c>
      <c r="BE61" s="123">
        <f t="shared" si="11"/>
        <v>0</v>
      </c>
      <c r="CZ61" s="123">
        <v>0.00011</v>
      </c>
    </row>
    <row r="62" spans="1:104" ht="12.75">
      <c r="A62" s="150">
        <v>43</v>
      </c>
      <c r="B62" s="151" t="s">
        <v>157</v>
      </c>
      <c r="C62" s="152" t="s">
        <v>159</v>
      </c>
      <c r="D62" s="153" t="s">
        <v>142</v>
      </c>
      <c r="E62" s="154">
        <v>27</v>
      </c>
      <c r="F62" s="174">
        <v>0</v>
      </c>
      <c r="G62" s="175">
        <f t="shared" si="6"/>
        <v>0</v>
      </c>
      <c r="O62" s="149">
        <v>2</v>
      </c>
      <c r="AA62" s="123">
        <v>12</v>
      </c>
      <c r="AB62" s="123">
        <v>0</v>
      </c>
      <c r="AC62" s="123">
        <v>43</v>
      </c>
      <c r="AZ62" s="123">
        <v>2</v>
      </c>
      <c r="BA62" s="123">
        <f t="shared" si="7"/>
        <v>0</v>
      </c>
      <c r="BB62" s="123">
        <f t="shared" si="8"/>
        <v>0</v>
      </c>
      <c r="BC62" s="123">
        <f t="shared" si="9"/>
        <v>0</v>
      </c>
      <c r="BD62" s="123">
        <f t="shared" si="10"/>
        <v>0</v>
      </c>
      <c r="BE62" s="123">
        <f t="shared" si="11"/>
        <v>0</v>
      </c>
      <c r="CZ62" s="123">
        <v>0.00011</v>
      </c>
    </row>
    <row r="63" spans="1:57" ht="12.75">
      <c r="A63" s="155"/>
      <c r="B63" s="156" t="s">
        <v>64</v>
      </c>
      <c r="C63" s="157" t="str">
        <f>CONCATENATE(B52," ",C52)</f>
        <v>722 Vnitřní vodovod</v>
      </c>
      <c r="D63" s="155"/>
      <c r="E63" s="158"/>
      <c r="F63" s="176"/>
      <c r="G63" s="177">
        <f>SUM(G52:G62)</f>
        <v>0</v>
      </c>
      <c r="O63" s="149">
        <v>4</v>
      </c>
      <c r="BA63" s="159">
        <f>SUM(BA52:BA62)</f>
        <v>0</v>
      </c>
      <c r="BB63" s="159">
        <f>SUM(BB52:BB62)</f>
        <v>0</v>
      </c>
      <c r="BC63" s="159">
        <f>SUM(BC52:BC62)</f>
        <v>0</v>
      </c>
      <c r="BD63" s="159">
        <f>SUM(BD52:BD62)</f>
        <v>0</v>
      </c>
      <c r="BE63" s="159">
        <f>SUM(BE52:BE62)</f>
        <v>0</v>
      </c>
    </row>
    <row r="64" spans="1:15" ht="12.75">
      <c r="A64" s="143" t="s">
        <v>62</v>
      </c>
      <c r="B64" s="144" t="s">
        <v>160</v>
      </c>
      <c r="C64" s="145" t="s">
        <v>161</v>
      </c>
      <c r="D64" s="146"/>
      <c r="E64" s="147"/>
      <c r="F64" s="172"/>
      <c r="G64" s="173"/>
      <c r="H64" s="148"/>
      <c r="I64" s="148"/>
      <c r="O64" s="149">
        <v>1</v>
      </c>
    </row>
    <row r="65" spans="1:104" ht="12.75">
      <c r="A65" s="150">
        <v>44</v>
      </c>
      <c r="B65" s="151" t="s">
        <v>162</v>
      </c>
      <c r="C65" s="152" t="s">
        <v>163</v>
      </c>
      <c r="D65" s="153" t="s">
        <v>142</v>
      </c>
      <c r="E65" s="154">
        <v>54</v>
      </c>
      <c r="F65" s="174">
        <v>0</v>
      </c>
      <c r="G65" s="175">
        <f aca="true" t="shared" si="12" ref="G65:G94">E65*F65</f>
        <v>0</v>
      </c>
      <c r="O65" s="149">
        <v>2</v>
      </c>
      <c r="AA65" s="123">
        <v>12</v>
      </c>
      <c r="AB65" s="123">
        <v>0</v>
      </c>
      <c r="AC65" s="123">
        <v>44</v>
      </c>
      <c r="AZ65" s="123">
        <v>2</v>
      </c>
      <c r="BA65" s="123">
        <f aca="true" t="shared" si="13" ref="BA65:BA94">IF(AZ65=1,G65,0)</f>
        <v>0</v>
      </c>
      <c r="BB65" s="123">
        <f aca="true" t="shared" si="14" ref="BB65:BB94">IF(AZ65=2,G65,0)</f>
        <v>0</v>
      </c>
      <c r="BC65" s="123">
        <f aca="true" t="shared" si="15" ref="BC65:BC94">IF(AZ65=3,G65,0)</f>
        <v>0</v>
      </c>
      <c r="BD65" s="123">
        <f aca="true" t="shared" si="16" ref="BD65:BD94">IF(AZ65=4,G65,0)</f>
        <v>0</v>
      </c>
      <c r="BE65" s="123">
        <f aca="true" t="shared" si="17" ref="BE65:BE94">IF(AZ65=5,G65,0)</f>
        <v>0</v>
      </c>
      <c r="CZ65" s="123">
        <v>0</v>
      </c>
    </row>
    <row r="66" spans="1:104" ht="12.75">
      <c r="A66" s="150">
        <v>45</v>
      </c>
      <c r="B66" s="151" t="s">
        <v>162</v>
      </c>
      <c r="C66" s="152" t="s">
        <v>164</v>
      </c>
      <c r="D66" s="153" t="s">
        <v>142</v>
      </c>
      <c r="E66" s="154">
        <v>54</v>
      </c>
      <c r="F66" s="174">
        <v>0</v>
      </c>
      <c r="G66" s="175">
        <f t="shared" si="12"/>
        <v>0</v>
      </c>
      <c r="O66" s="149">
        <v>2</v>
      </c>
      <c r="AA66" s="123">
        <v>12</v>
      </c>
      <c r="AB66" s="123">
        <v>0</v>
      </c>
      <c r="AC66" s="123">
        <v>45</v>
      </c>
      <c r="AZ66" s="123">
        <v>2</v>
      </c>
      <c r="BA66" s="123">
        <f t="shared" si="13"/>
        <v>0</v>
      </c>
      <c r="BB66" s="123">
        <f t="shared" si="14"/>
        <v>0</v>
      </c>
      <c r="BC66" s="123">
        <f t="shared" si="15"/>
        <v>0</v>
      </c>
      <c r="BD66" s="123">
        <f t="shared" si="16"/>
        <v>0</v>
      </c>
      <c r="BE66" s="123">
        <f t="shared" si="17"/>
        <v>0</v>
      </c>
      <c r="CZ66" s="123">
        <v>0</v>
      </c>
    </row>
    <row r="67" spans="1:104" ht="12.75">
      <c r="A67" s="150">
        <v>46</v>
      </c>
      <c r="B67" s="151" t="s">
        <v>162</v>
      </c>
      <c r="C67" s="152" t="s">
        <v>165</v>
      </c>
      <c r="D67" s="153" t="s">
        <v>142</v>
      </c>
      <c r="E67" s="154">
        <v>54</v>
      </c>
      <c r="F67" s="174">
        <v>0</v>
      </c>
      <c r="G67" s="175">
        <f t="shared" si="12"/>
        <v>0</v>
      </c>
      <c r="O67" s="149">
        <v>2</v>
      </c>
      <c r="AA67" s="123">
        <v>12</v>
      </c>
      <c r="AB67" s="123">
        <v>0</v>
      </c>
      <c r="AC67" s="123">
        <v>46</v>
      </c>
      <c r="AZ67" s="123">
        <v>2</v>
      </c>
      <c r="BA67" s="123">
        <f t="shared" si="13"/>
        <v>0</v>
      </c>
      <c r="BB67" s="123">
        <f t="shared" si="14"/>
        <v>0</v>
      </c>
      <c r="BC67" s="123">
        <f t="shared" si="15"/>
        <v>0</v>
      </c>
      <c r="BD67" s="123">
        <f t="shared" si="16"/>
        <v>0</v>
      </c>
      <c r="BE67" s="123">
        <f t="shared" si="17"/>
        <v>0</v>
      </c>
      <c r="CZ67" s="123">
        <v>0</v>
      </c>
    </row>
    <row r="68" spans="1:104" ht="12.75">
      <c r="A68" s="150">
        <v>47</v>
      </c>
      <c r="B68" s="151" t="s">
        <v>166</v>
      </c>
      <c r="C68" s="152" t="s">
        <v>167</v>
      </c>
      <c r="D68" s="153" t="s">
        <v>142</v>
      </c>
      <c r="E68" s="154">
        <v>54</v>
      </c>
      <c r="F68" s="174">
        <v>0</v>
      </c>
      <c r="G68" s="175">
        <f t="shared" si="12"/>
        <v>0</v>
      </c>
      <c r="O68" s="149">
        <v>2</v>
      </c>
      <c r="AA68" s="123">
        <v>12</v>
      </c>
      <c r="AB68" s="123">
        <v>0</v>
      </c>
      <c r="AC68" s="123">
        <v>47</v>
      </c>
      <c r="AZ68" s="123">
        <v>2</v>
      </c>
      <c r="BA68" s="123">
        <f t="shared" si="13"/>
        <v>0</v>
      </c>
      <c r="BB68" s="123">
        <f t="shared" si="14"/>
        <v>0</v>
      </c>
      <c r="BC68" s="123">
        <f t="shared" si="15"/>
        <v>0</v>
      </c>
      <c r="BD68" s="123">
        <f t="shared" si="16"/>
        <v>0</v>
      </c>
      <c r="BE68" s="123">
        <f t="shared" si="17"/>
        <v>0</v>
      </c>
      <c r="CZ68" s="123">
        <v>0</v>
      </c>
    </row>
    <row r="69" spans="1:104" ht="12.75">
      <c r="A69" s="150">
        <v>48</v>
      </c>
      <c r="B69" s="151" t="s">
        <v>168</v>
      </c>
      <c r="C69" s="152" t="s">
        <v>169</v>
      </c>
      <c r="D69" s="153" t="s">
        <v>69</v>
      </c>
      <c r="E69" s="154">
        <v>54</v>
      </c>
      <c r="F69" s="174">
        <v>0</v>
      </c>
      <c r="G69" s="175">
        <f t="shared" si="12"/>
        <v>0</v>
      </c>
      <c r="O69" s="149">
        <v>2</v>
      </c>
      <c r="AA69" s="123">
        <v>12</v>
      </c>
      <c r="AB69" s="123">
        <v>0</v>
      </c>
      <c r="AC69" s="123">
        <v>48</v>
      </c>
      <c r="AZ69" s="123">
        <v>2</v>
      </c>
      <c r="BA69" s="123">
        <f t="shared" si="13"/>
        <v>0</v>
      </c>
      <c r="BB69" s="123">
        <f t="shared" si="14"/>
        <v>0</v>
      </c>
      <c r="BC69" s="123">
        <f t="shared" si="15"/>
        <v>0</v>
      </c>
      <c r="BD69" s="123">
        <f t="shared" si="16"/>
        <v>0</v>
      </c>
      <c r="BE69" s="123">
        <f t="shared" si="17"/>
        <v>0</v>
      </c>
      <c r="CZ69" s="123">
        <v>0</v>
      </c>
    </row>
    <row r="70" spans="1:104" ht="12.75">
      <c r="A70" s="150">
        <v>49</v>
      </c>
      <c r="B70" s="151" t="s">
        <v>170</v>
      </c>
      <c r="C70" s="152" t="s">
        <v>171</v>
      </c>
      <c r="D70" s="153" t="s">
        <v>69</v>
      </c>
      <c r="E70" s="154">
        <v>54</v>
      </c>
      <c r="F70" s="174">
        <v>0</v>
      </c>
      <c r="G70" s="175">
        <f t="shared" si="12"/>
        <v>0</v>
      </c>
      <c r="O70" s="149">
        <v>2</v>
      </c>
      <c r="AA70" s="123">
        <v>12</v>
      </c>
      <c r="AB70" s="123">
        <v>0</v>
      </c>
      <c r="AC70" s="123">
        <v>49</v>
      </c>
      <c r="AZ70" s="123">
        <v>2</v>
      </c>
      <c r="BA70" s="123">
        <f t="shared" si="13"/>
        <v>0</v>
      </c>
      <c r="BB70" s="123">
        <f t="shared" si="14"/>
        <v>0</v>
      </c>
      <c r="BC70" s="123">
        <f t="shared" si="15"/>
        <v>0</v>
      </c>
      <c r="BD70" s="123">
        <f t="shared" si="16"/>
        <v>0</v>
      </c>
      <c r="BE70" s="123">
        <f t="shared" si="17"/>
        <v>0</v>
      </c>
      <c r="CZ70" s="123">
        <v>0</v>
      </c>
    </row>
    <row r="71" spans="1:104" ht="12.75">
      <c r="A71" s="150">
        <v>50</v>
      </c>
      <c r="B71" s="151" t="s">
        <v>172</v>
      </c>
      <c r="C71" s="152" t="s">
        <v>173</v>
      </c>
      <c r="D71" s="153" t="s">
        <v>69</v>
      </c>
      <c r="E71" s="154">
        <v>54</v>
      </c>
      <c r="F71" s="174">
        <v>0</v>
      </c>
      <c r="G71" s="175">
        <f t="shared" si="12"/>
        <v>0</v>
      </c>
      <c r="O71" s="149">
        <v>2</v>
      </c>
      <c r="AA71" s="123">
        <v>12</v>
      </c>
      <c r="AB71" s="123">
        <v>0</v>
      </c>
      <c r="AC71" s="123">
        <v>50</v>
      </c>
      <c r="AZ71" s="123">
        <v>2</v>
      </c>
      <c r="BA71" s="123">
        <f t="shared" si="13"/>
        <v>0</v>
      </c>
      <c r="BB71" s="123">
        <f t="shared" si="14"/>
        <v>0</v>
      </c>
      <c r="BC71" s="123">
        <f t="shared" si="15"/>
        <v>0</v>
      </c>
      <c r="BD71" s="123">
        <f t="shared" si="16"/>
        <v>0</v>
      </c>
      <c r="BE71" s="123">
        <f t="shared" si="17"/>
        <v>0</v>
      </c>
      <c r="CZ71" s="123">
        <v>0</v>
      </c>
    </row>
    <row r="72" spans="1:104" ht="12.75">
      <c r="A72" s="150">
        <v>51</v>
      </c>
      <c r="B72" s="151" t="s">
        <v>174</v>
      </c>
      <c r="C72" s="152" t="s">
        <v>175</v>
      </c>
      <c r="D72" s="153" t="s">
        <v>142</v>
      </c>
      <c r="E72" s="154">
        <v>54</v>
      </c>
      <c r="F72" s="174">
        <v>0</v>
      </c>
      <c r="G72" s="175">
        <f t="shared" si="12"/>
        <v>0</v>
      </c>
      <c r="O72" s="149">
        <v>2</v>
      </c>
      <c r="AA72" s="123">
        <v>12</v>
      </c>
      <c r="AB72" s="123">
        <v>0</v>
      </c>
      <c r="AC72" s="123">
        <v>51</v>
      </c>
      <c r="AZ72" s="123">
        <v>2</v>
      </c>
      <c r="BA72" s="123">
        <f t="shared" si="13"/>
        <v>0</v>
      </c>
      <c r="BB72" s="123">
        <f t="shared" si="14"/>
        <v>0</v>
      </c>
      <c r="BC72" s="123">
        <f t="shared" si="15"/>
        <v>0</v>
      </c>
      <c r="BD72" s="123">
        <f t="shared" si="16"/>
        <v>0</v>
      </c>
      <c r="BE72" s="123">
        <f t="shared" si="17"/>
        <v>0</v>
      </c>
      <c r="CZ72" s="123">
        <v>0</v>
      </c>
    </row>
    <row r="73" spans="1:104" ht="12.75">
      <c r="A73" s="150">
        <v>52</v>
      </c>
      <c r="B73" s="151" t="s">
        <v>176</v>
      </c>
      <c r="C73" s="152" t="s">
        <v>177</v>
      </c>
      <c r="D73" s="153" t="s">
        <v>142</v>
      </c>
      <c r="E73" s="154">
        <v>54</v>
      </c>
      <c r="F73" s="174">
        <v>0</v>
      </c>
      <c r="G73" s="175">
        <f t="shared" si="12"/>
        <v>0</v>
      </c>
      <c r="O73" s="149">
        <v>2</v>
      </c>
      <c r="AA73" s="123">
        <v>12</v>
      </c>
      <c r="AB73" s="123">
        <v>0</v>
      </c>
      <c r="AC73" s="123">
        <v>52</v>
      </c>
      <c r="AZ73" s="123">
        <v>2</v>
      </c>
      <c r="BA73" s="123">
        <f t="shared" si="13"/>
        <v>0</v>
      </c>
      <c r="BB73" s="123">
        <f t="shared" si="14"/>
        <v>0</v>
      </c>
      <c r="BC73" s="123">
        <f t="shared" si="15"/>
        <v>0</v>
      </c>
      <c r="BD73" s="123">
        <f t="shared" si="16"/>
        <v>0</v>
      </c>
      <c r="BE73" s="123">
        <f t="shared" si="17"/>
        <v>0</v>
      </c>
      <c r="CZ73" s="123">
        <v>0</v>
      </c>
    </row>
    <row r="74" spans="1:104" ht="12.75">
      <c r="A74" s="150">
        <v>53</v>
      </c>
      <c r="B74" s="151" t="s">
        <v>178</v>
      </c>
      <c r="C74" s="152" t="s">
        <v>179</v>
      </c>
      <c r="D74" s="153" t="s">
        <v>142</v>
      </c>
      <c r="E74" s="154">
        <v>54</v>
      </c>
      <c r="F74" s="174">
        <v>0</v>
      </c>
      <c r="G74" s="175">
        <f t="shared" si="12"/>
        <v>0</v>
      </c>
      <c r="O74" s="149">
        <v>2</v>
      </c>
      <c r="AA74" s="123">
        <v>12</v>
      </c>
      <c r="AB74" s="123">
        <v>0</v>
      </c>
      <c r="AC74" s="123">
        <v>53</v>
      </c>
      <c r="AZ74" s="123">
        <v>2</v>
      </c>
      <c r="BA74" s="123">
        <f t="shared" si="13"/>
        <v>0</v>
      </c>
      <c r="BB74" s="123">
        <f t="shared" si="14"/>
        <v>0</v>
      </c>
      <c r="BC74" s="123">
        <f t="shared" si="15"/>
        <v>0</v>
      </c>
      <c r="BD74" s="123">
        <f t="shared" si="16"/>
        <v>0</v>
      </c>
      <c r="BE74" s="123">
        <f t="shared" si="17"/>
        <v>0</v>
      </c>
      <c r="CZ74" s="123">
        <v>0</v>
      </c>
    </row>
    <row r="75" spans="1:104" ht="12.75">
      <c r="A75" s="150">
        <v>54</v>
      </c>
      <c r="B75" s="151" t="s">
        <v>180</v>
      </c>
      <c r="C75" s="152" t="s">
        <v>181</v>
      </c>
      <c r="D75" s="153" t="s">
        <v>142</v>
      </c>
      <c r="E75" s="154">
        <v>54</v>
      </c>
      <c r="F75" s="174">
        <v>0</v>
      </c>
      <c r="G75" s="175">
        <f t="shared" si="12"/>
        <v>0</v>
      </c>
      <c r="O75" s="149">
        <v>2</v>
      </c>
      <c r="AA75" s="123">
        <v>12</v>
      </c>
      <c r="AB75" s="123">
        <v>0</v>
      </c>
      <c r="AC75" s="123">
        <v>54</v>
      </c>
      <c r="AZ75" s="123">
        <v>2</v>
      </c>
      <c r="BA75" s="123">
        <f t="shared" si="13"/>
        <v>0</v>
      </c>
      <c r="BB75" s="123">
        <f t="shared" si="14"/>
        <v>0</v>
      </c>
      <c r="BC75" s="123">
        <f t="shared" si="15"/>
        <v>0</v>
      </c>
      <c r="BD75" s="123">
        <f t="shared" si="16"/>
        <v>0</v>
      </c>
      <c r="BE75" s="123">
        <f t="shared" si="17"/>
        <v>0</v>
      </c>
      <c r="CZ75" s="123">
        <v>0</v>
      </c>
    </row>
    <row r="76" spans="1:104" ht="12.75">
      <c r="A76" s="150">
        <v>55</v>
      </c>
      <c r="B76" s="151" t="s">
        <v>180</v>
      </c>
      <c r="C76" s="152" t="s">
        <v>182</v>
      </c>
      <c r="D76" s="153" t="s">
        <v>69</v>
      </c>
      <c r="E76" s="154">
        <v>54</v>
      </c>
      <c r="F76" s="174">
        <v>0</v>
      </c>
      <c r="G76" s="175">
        <f t="shared" si="12"/>
        <v>0</v>
      </c>
      <c r="O76" s="149">
        <v>2</v>
      </c>
      <c r="AA76" s="123">
        <v>12</v>
      </c>
      <c r="AB76" s="123">
        <v>0</v>
      </c>
      <c r="AC76" s="123">
        <v>55</v>
      </c>
      <c r="AZ76" s="123">
        <v>2</v>
      </c>
      <c r="BA76" s="123">
        <f t="shared" si="13"/>
        <v>0</v>
      </c>
      <c r="BB76" s="123">
        <f t="shared" si="14"/>
        <v>0</v>
      </c>
      <c r="BC76" s="123">
        <f t="shared" si="15"/>
        <v>0</v>
      </c>
      <c r="BD76" s="123">
        <f t="shared" si="16"/>
        <v>0</v>
      </c>
      <c r="BE76" s="123">
        <f t="shared" si="17"/>
        <v>0</v>
      </c>
      <c r="CZ76" s="123">
        <v>0.00017</v>
      </c>
    </row>
    <row r="77" spans="1:104" ht="12.75">
      <c r="A77" s="150">
        <v>56</v>
      </c>
      <c r="B77" s="151" t="s">
        <v>183</v>
      </c>
      <c r="C77" s="152" t="s">
        <v>184</v>
      </c>
      <c r="D77" s="153" t="s">
        <v>69</v>
      </c>
      <c r="E77" s="154">
        <v>54</v>
      </c>
      <c r="F77" s="174">
        <v>0</v>
      </c>
      <c r="G77" s="175">
        <f t="shared" si="12"/>
        <v>0</v>
      </c>
      <c r="O77" s="149">
        <v>2</v>
      </c>
      <c r="AA77" s="123">
        <v>12</v>
      </c>
      <c r="AB77" s="123">
        <v>0</v>
      </c>
      <c r="AC77" s="123">
        <v>56</v>
      </c>
      <c r="AZ77" s="123">
        <v>2</v>
      </c>
      <c r="BA77" s="123">
        <f t="shared" si="13"/>
        <v>0</v>
      </c>
      <c r="BB77" s="123">
        <f t="shared" si="14"/>
        <v>0</v>
      </c>
      <c r="BC77" s="123">
        <f t="shared" si="15"/>
        <v>0</v>
      </c>
      <c r="BD77" s="123">
        <f t="shared" si="16"/>
        <v>0</v>
      </c>
      <c r="BE77" s="123">
        <f t="shared" si="17"/>
        <v>0</v>
      </c>
      <c r="CZ77" s="123">
        <v>0.00017</v>
      </c>
    </row>
    <row r="78" spans="1:104" ht="12.75">
      <c r="A78" s="150">
        <v>57</v>
      </c>
      <c r="B78" s="151" t="s">
        <v>185</v>
      </c>
      <c r="C78" s="152" t="s">
        <v>186</v>
      </c>
      <c r="D78" s="153" t="s">
        <v>142</v>
      </c>
      <c r="E78" s="154">
        <v>54</v>
      </c>
      <c r="F78" s="174">
        <v>0</v>
      </c>
      <c r="G78" s="175">
        <f t="shared" si="12"/>
        <v>0</v>
      </c>
      <c r="O78" s="149">
        <v>2</v>
      </c>
      <c r="AA78" s="123">
        <v>12</v>
      </c>
      <c r="AB78" s="123">
        <v>0</v>
      </c>
      <c r="AC78" s="123">
        <v>57</v>
      </c>
      <c r="AZ78" s="123">
        <v>2</v>
      </c>
      <c r="BA78" s="123">
        <f t="shared" si="13"/>
        <v>0</v>
      </c>
      <c r="BB78" s="123">
        <f t="shared" si="14"/>
        <v>0</v>
      </c>
      <c r="BC78" s="123">
        <f t="shared" si="15"/>
        <v>0</v>
      </c>
      <c r="BD78" s="123">
        <f t="shared" si="16"/>
        <v>0</v>
      </c>
      <c r="BE78" s="123">
        <f t="shared" si="17"/>
        <v>0</v>
      </c>
      <c r="CZ78" s="123">
        <v>0</v>
      </c>
    </row>
    <row r="79" spans="1:104" ht="12.75">
      <c r="A79" s="150">
        <v>58</v>
      </c>
      <c r="B79" s="151" t="s">
        <v>187</v>
      </c>
      <c r="C79" s="152" t="s">
        <v>188</v>
      </c>
      <c r="D79" s="153" t="s">
        <v>142</v>
      </c>
      <c r="E79" s="154">
        <v>54</v>
      </c>
      <c r="F79" s="174">
        <v>0</v>
      </c>
      <c r="G79" s="175">
        <f t="shared" si="12"/>
        <v>0</v>
      </c>
      <c r="O79" s="149">
        <v>2</v>
      </c>
      <c r="AA79" s="123">
        <v>12</v>
      </c>
      <c r="AB79" s="123">
        <v>0</v>
      </c>
      <c r="AC79" s="123">
        <v>58</v>
      </c>
      <c r="AZ79" s="123">
        <v>2</v>
      </c>
      <c r="BA79" s="123">
        <f t="shared" si="13"/>
        <v>0</v>
      </c>
      <c r="BB79" s="123">
        <f t="shared" si="14"/>
        <v>0</v>
      </c>
      <c r="BC79" s="123">
        <f t="shared" si="15"/>
        <v>0</v>
      </c>
      <c r="BD79" s="123">
        <f t="shared" si="16"/>
        <v>0</v>
      </c>
      <c r="BE79" s="123">
        <f t="shared" si="17"/>
        <v>0</v>
      </c>
      <c r="CZ79" s="123">
        <v>0.00013</v>
      </c>
    </row>
    <row r="80" spans="1:104" ht="12.75">
      <c r="A80" s="150">
        <v>59</v>
      </c>
      <c r="B80" s="151" t="s">
        <v>189</v>
      </c>
      <c r="C80" s="152" t="s">
        <v>190</v>
      </c>
      <c r="D80" s="153" t="s">
        <v>142</v>
      </c>
      <c r="E80" s="154">
        <v>54</v>
      </c>
      <c r="F80" s="174">
        <v>0</v>
      </c>
      <c r="G80" s="175">
        <f t="shared" si="12"/>
        <v>0</v>
      </c>
      <c r="O80" s="149">
        <v>2</v>
      </c>
      <c r="AA80" s="123">
        <v>12</v>
      </c>
      <c r="AB80" s="123">
        <v>0</v>
      </c>
      <c r="AC80" s="123">
        <v>59</v>
      </c>
      <c r="AZ80" s="123">
        <v>2</v>
      </c>
      <c r="BA80" s="123">
        <f t="shared" si="13"/>
        <v>0</v>
      </c>
      <c r="BB80" s="123">
        <f t="shared" si="14"/>
        <v>0</v>
      </c>
      <c r="BC80" s="123">
        <f t="shared" si="15"/>
        <v>0</v>
      </c>
      <c r="BD80" s="123">
        <f t="shared" si="16"/>
        <v>0</v>
      </c>
      <c r="BE80" s="123">
        <f t="shared" si="17"/>
        <v>0</v>
      </c>
      <c r="CZ80" s="123">
        <v>0.00071</v>
      </c>
    </row>
    <row r="81" spans="1:104" ht="12.75">
      <c r="A81" s="150">
        <v>60</v>
      </c>
      <c r="B81" s="151" t="s">
        <v>191</v>
      </c>
      <c r="C81" s="152" t="s">
        <v>192</v>
      </c>
      <c r="D81" s="153" t="s">
        <v>69</v>
      </c>
      <c r="E81" s="154">
        <v>54</v>
      </c>
      <c r="F81" s="174">
        <v>0</v>
      </c>
      <c r="G81" s="175">
        <f t="shared" si="12"/>
        <v>0</v>
      </c>
      <c r="O81" s="149">
        <v>2</v>
      </c>
      <c r="AA81" s="123">
        <v>12</v>
      </c>
      <c r="AB81" s="123">
        <v>0</v>
      </c>
      <c r="AC81" s="123">
        <v>60</v>
      </c>
      <c r="AZ81" s="123">
        <v>2</v>
      </c>
      <c r="BA81" s="123">
        <f t="shared" si="13"/>
        <v>0</v>
      </c>
      <c r="BB81" s="123">
        <f t="shared" si="14"/>
        <v>0</v>
      </c>
      <c r="BC81" s="123">
        <f t="shared" si="15"/>
        <v>0</v>
      </c>
      <c r="BD81" s="123">
        <f t="shared" si="16"/>
        <v>0</v>
      </c>
      <c r="BE81" s="123">
        <f t="shared" si="17"/>
        <v>0</v>
      </c>
      <c r="CZ81" s="123">
        <v>0.02294</v>
      </c>
    </row>
    <row r="82" spans="1:104" ht="12.75">
      <c r="A82" s="150">
        <v>61</v>
      </c>
      <c r="B82" s="151" t="s">
        <v>191</v>
      </c>
      <c r="C82" s="152" t="s">
        <v>193</v>
      </c>
      <c r="D82" s="153" t="s">
        <v>69</v>
      </c>
      <c r="E82" s="154">
        <v>54</v>
      </c>
      <c r="F82" s="174">
        <v>0</v>
      </c>
      <c r="G82" s="175">
        <f t="shared" si="12"/>
        <v>0</v>
      </c>
      <c r="O82" s="149">
        <v>2</v>
      </c>
      <c r="AA82" s="123">
        <v>12</v>
      </c>
      <c r="AB82" s="123">
        <v>0</v>
      </c>
      <c r="AC82" s="123">
        <v>61</v>
      </c>
      <c r="AZ82" s="123">
        <v>2</v>
      </c>
      <c r="BA82" s="123">
        <f t="shared" si="13"/>
        <v>0</v>
      </c>
      <c r="BB82" s="123">
        <f t="shared" si="14"/>
        <v>0</v>
      </c>
      <c r="BC82" s="123">
        <f t="shared" si="15"/>
        <v>0</v>
      </c>
      <c r="BD82" s="123">
        <f t="shared" si="16"/>
        <v>0</v>
      </c>
      <c r="BE82" s="123">
        <f t="shared" si="17"/>
        <v>0</v>
      </c>
      <c r="CZ82" s="123">
        <v>0.02294</v>
      </c>
    </row>
    <row r="83" spans="1:104" ht="12.75">
      <c r="A83" s="150">
        <v>62</v>
      </c>
      <c r="B83" s="151" t="s">
        <v>194</v>
      </c>
      <c r="C83" s="152" t="s">
        <v>195</v>
      </c>
      <c r="D83" s="153" t="s">
        <v>142</v>
      </c>
      <c r="E83" s="154">
        <v>54</v>
      </c>
      <c r="F83" s="174">
        <v>0</v>
      </c>
      <c r="G83" s="175">
        <f t="shared" si="12"/>
        <v>0</v>
      </c>
      <c r="O83" s="149">
        <v>2</v>
      </c>
      <c r="AA83" s="123">
        <v>12</v>
      </c>
      <c r="AB83" s="123">
        <v>0</v>
      </c>
      <c r="AC83" s="123">
        <v>62</v>
      </c>
      <c r="AZ83" s="123">
        <v>2</v>
      </c>
      <c r="BA83" s="123">
        <f t="shared" si="13"/>
        <v>0</v>
      </c>
      <c r="BB83" s="123">
        <f t="shared" si="14"/>
        <v>0</v>
      </c>
      <c r="BC83" s="123">
        <f t="shared" si="15"/>
        <v>0</v>
      </c>
      <c r="BD83" s="123">
        <f t="shared" si="16"/>
        <v>0</v>
      </c>
      <c r="BE83" s="123">
        <f t="shared" si="17"/>
        <v>0</v>
      </c>
      <c r="CZ83" s="123">
        <v>0.00699</v>
      </c>
    </row>
    <row r="84" spans="1:104" ht="22.5">
      <c r="A84" s="150">
        <v>63</v>
      </c>
      <c r="B84" s="151" t="s">
        <v>194</v>
      </c>
      <c r="C84" s="152" t="s">
        <v>196</v>
      </c>
      <c r="D84" s="153" t="s">
        <v>142</v>
      </c>
      <c r="E84" s="154">
        <v>54</v>
      </c>
      <c r="F84" s="174">
        <v>0</v>
      </c>
      <c r="G84" s="175">
        <f t="shared" si="12"/>
        <v>0</v>
      </c>
      <c r="O84" s="149">
        <v>2</v>
      </c>
      <c r="AA84" s="123">
        <v>12</v>
      </c>
      <c r="AB84" s="123">
        <v>0</v>
      </c>
      <c r="AC84" s="123">
        <v>63</v>
      </c>
      <c r="AZ84" s="123">
        <v>2</v>
      </c>
      <c r="BA84" s="123">
        <f t="shared" si="13"/>
        <v>0</v>
      </c>
      <c r="BB84" s="123">
        <f t="shared" si="14"/>
        <v>0</v>
      </c>
      <c r="BC84" s="123">
        <f t="shared" si="15"/>
        <v>0</v>
      </c>
      <c r="BD84" s="123">
        <f t="shared" si="16"/>
        <v>0</v>
      </c>
      <c r="BE84" s="123">
        <f t="shared" si="17"/>
        <v>0</v>
      </c>
      <c r="CZ84" s="123">
        <v>0.00229</v>
      </c>
    </row>
    <row r="85" spans="1:104" ht="12.75">
      <c r="A85" s="150">
        <v>64</v>
      </c>
      <c r="B85" s="151" t="s">
        <v>194</v>
      </c>
      <c r="C85" s="152" t="s">
        <v>197</v>
      </c>
      <c r="D85" s="153" t="s">
        <v>142</v>
      </c>
      <c r="E85" s="154">
        <v>54</v>
      </c>
      <c r="F85" s="174">
        <v>0</v>
      </c>
      <c r="G85" s="175">
        <f t="shared" si="12"/>
        <v>0</v>
      </c>
      <c r="O85" s="149">
        <v>2</v>
      </c>
      <c r="AA85" s="123">
        <v>12</v>
      </c>
      <c r="AB85" s="123">
        <v>0</v>
      </c>
      <c r="AC85" s="123">
        <v>64</v>
      </c>
      <c r="AZ85" s="123">
        <v>2</v>
      </c>
      <c r="BA85" s="123">
        <f t="shared" si="13"/>
        <v>0</v>
      </c>
      <c r="BB85" s="123">
        <f t="shared" si="14"/>
        <v>0</v>
      </c>
      <c r="BC85" s="123">
        <f t="shared" si="15"/>
        <v>0</v>
      </c>
      <c r="BD85" s="123">
        <f t="shared" si="16"/>
        <v>0</v>
      </c>
      <c r="BE85" s="123">
        <f t="shared" si="17"/>
        <v>0</v>
      </c>
      <c r="CZ85" s="123">
        <v>0.00699</v>
      </c>
    </row>
    <row r="86" spans="1:104" ht="12.75">
      <c r="A86" s="150">
        <v>65</v>
      </c>
      <c r="B86" s="151" t="s">
        <v>198</v>
      </c>
      <c r="C86" s="152" t="s">
        <v>199</v>
      </c>
      <c r="D86" s="153" t="s">
        <v>99</v>
      </c>
      <c r="E86" s="154">
        <v>1.03</v>
      </c>
      <c r="F86" s="174">
        <v>0</v>
      </c>
      <c r="G86" s="175">
        <f t="shared" si="12"/>
        <v>0</v>
      </c>
      <c r="O86" s="149">
        <v>2</v>
      </c>
      <c r="AA86" s="123">
        <v>12</v>
      </c>
      <c r="AB86" s="123">
        <v>0</v>
      </c>
      <c r="AC86" s="123">
        <v>65</v>
      </c>
      <c r="AZ86" s="123">
        <v>2</v>
      </c>
      <c r="BA86" s="123">
        <f t="shared" si="13"/>
        <v>0</v>
      </c>
      <c r="BB86" s="123">
        <f t="shared" si="14"/>
        <v>0</v>
      </c>
      <c r="BC86" s="123">
        <f t="shared" si="15"/>
        <v>0</v>
      </c>
      <c r="BD86" s="123">
        <f t="shared" si="16"/>
        <v>0</v>
      </c>
      <c r="BE86" s="123">
        <f t="shared" si="17"/>
        <v>0</v>
      </c>
      <c r="CZ86" s="123">
        <v>0</v>
      </c>
    </row>
    <row r="87" spans="1:104" ht="12.75">
      <c r="A87" s="150">
        <v>66</v>
      </c>
      <c r="B87" s="151" t="s">
        <v>200</v>
      </c>
      <c r="C87" s="152" t="s">
        <v>201</v>
      </c>
      <c r="D87" s="153" t="s">
        <v>69</v>
      </c>
      <c r="E87" s="154">
        <v>108</v>
      </c>
      <c r="F87" s="174">
        <v>0</v>
      </c>
      <c r="G87" s="175">
        <f t="shared" si="12"/>
        <v>0</v>
      </c>
      <c r="O87" s="149">
        <v>2</v>
      </c>
      <c r="AA87" s="123">
        <v>12</v>
      </c>
      <c r="AB87" s="123">
        <v>0</v>
      </c>
      <c r="AC87" s="123">
        <v>66</v>
      </c>
      <c r="AZ87" s="123">
        <v>2</v>
      </c>
      <c r="BA87" s="123">
        <f t="shared" si="13"/>
        <v>0</v>
      </c>
      <c r="BB87" s="123">
        <f t="shared" si="14"/>
        <v>0</v>
      </c>
      <c r="BC87" s="123">
        <f t="shared" si="15"/>
        <v>0</v>
      </c>
      <c r="BD87" s="123">
        <f t="shared" si="16"/>
        <v>0</v>
      </c>
      <c r="BE87" s="123">
        <f t="shared" si="17"/>
        <v>0</v>
      </c>
      <c r="CZ87" s="123">
        <v>0</v>
      </c>
    </row>
    <row r="88" spans="1:104" ht="12.75">
      <c r="A88" s="150">
        <v>67</v>
      </c>
      <c r="B88" s="151" t="s">
        <v>200</v>
      </c>
      <c r="C88" s="152" t="s">
        <v>202</v>
      </c>
      <c r="D88" s="153" t="s">
        <v>142</v>
      </c>
      <c r="E88" s="154">
        <v>108</v>
      </c>
      <c r="F88" s="174">
        <v>0</v>
      </c>
      <c r="G88" s="175">
        <f t="shared" si="12"/>
        <v>0</v>
      </c>
      <c r="O88" s="149">
        <v>2</v>
      </c>
      <c r="AA88" s="123">
        <v>12</v>
      </c>
      <c r="AB88" s="123">
        <v>0</v>
      </c>
      <c r="AC88" s="123">
        <v>67</v>
      </c>
      <c r="AZ88" s="123">
        <v>2</v>
      </c>
      <c r="BA88" s="123">
        <f t="shared" si="13"/>
        <v>0</v>
      </c>
      <c r="BB88" s="123">
        <f t="shared" si="14"/>
        <v>0</v>
      </c>
      <c r="BC88" s="123">
        <f t="shared" si="15"/>
        <v>0</v>
      </c>
      <c r="BD88" s="123">
        <f t="shared" si="16"/>
        <v>0</v>
      </c>
      <c r="BE88" s="123">
        <f t="shared" si="17"/>
        <v>0</v>
      </c>
      <c r="CZ88" s="123">
        <v>4E-05</v>
      </c>
    </row>
    <row r="89" spans="1:104" ht="12.75">
      <c r="A89" s="150">
        <v>68</v>
      </c>
      <c r="B89" s="151" t="s">
        <v>200</v>
      </c>
      <c r="C89" s="152" t="s">
        <v>203</v>
      </c>
      <c r="D89" s="153" t="s">
        <v>142</v>
      </c>
      <c r="E89" s="154">
        <v>108</v>
      </c>
      <c r="F89" s="174">
        <v>0</v>
      </c>
      <c r="G89" s="175">
        <f t="shared" si="12"/>
        <v>0</v>
      </c>
      <c r="O89" s="149">
        <v>2</v>
      </c>
      <c r="AA89" s="123">
        <v>12</v>
      </c>
      <c r="AB89" s="123">
        <v>0</v>
      </c>
      <c r="AC89" s="123">
        <v>68</v>
      </c>
      <c r="AZ89" s="123">
        <v>2</v>
      </c>
      <c r="BA89" s="123">
        <f t="shared" si="13"/>
        <v>0</v>
      </c>
      <c r="BB89" s="123">
        <f t="shared" si="14"/>
        <v>0</v>
      </c>
      <c r="BC89" s="123">
        <f t="shared" si="15"/>
        <v>0</v>
      </c>
      <c r="BD89" s="123">
        <f t="shared" si="16"/>
        <v>0</v>
      </c>
      <c r="BE89" s="123">
        <f t="shared" si="17"/>
        <v>0</v>
      </c>
      <c r="CZ89" s="123">
        <v>4E-05</v>
      </c>
    </row>
    <row r="90" spans="1:104" ht="12.75">
      <c r="A90" s="150">
        <v>69</v>
      </c>
      <c r="B90" s="151" t="s">
        <v>204</v>
      </c>
      <c r="C90" s="152" t="s">
        <v>205</v>
      </c>
      <c r="D90" s="153" t="s">
        <v>142</v>
      </c>
      <c r="E90" s="154">
        <v>108</v>
      </c>
      <c r="F90" s="174">
        <v>0</v>
      </c>
      <c r="G90" s="175">
        <f t="shared" si="12"/>
        <v>0</v>
      </c>
      <c r="O90" s="149">
        <v>2</v>
      </c>
      <c r="AA90" s="123">
        <v>12</v>
      </c>
      <c r="AB90" s="123">
        <v>0</v>
      </c>
      <c r="AC90" s="123">
        <v>69</v>
      </c>
      <c r="AZ90" s="123">
        <v>2</v>
      </c>
      <c r="BA90" s="123">
        <f t="shared" si="13"/>
        <v>0</v>
      </c>
      <c r="BB90" s="123">
        <f t="shared" si="14"/>
        <v>0</v>
      </c>
      <c r="BC90" s="123">
        <f t="shared" si="15"/>
        <v>0</v>
      </c>
      <c r="BD90" s="123">
        <f t="shared" si="16"/>
        <v>0</v>
      </c>
      <c r="BE90" s="123">
        <f t="shared" si="17"/>
        <v>0</v>
      </c>
      <c r="CZ90" s="123">
        <v>0.00025</v>
      </c>
    </row>
    <row r="91" spans="1:104" ht="12.75">
      <c r="A91" s="150">
        <v>70</v>
      </c>
      <c r="B91" s="151" t="s">
        <v>206</v>
      </c>
      <c r="C91" s="152" t="s">
        <v>207</v>
      </c>
      <c r="D91" s="153" t="s">
        <v>63</v>
      </c>
      <c r="E91" s="154">
        <v>270</v>
      </c>
      <c r="F91" s="174">
        <v>0</v>
      </c>
      <c r="G91" s="175">
        <f t="shared" si="12"/>
        <v>0</v>
      </c>
      <c r="O91" s="149">
        <v>2</v>
      </c>
      <c r="AA91" s="123">
        <v>12</v>
      </c>
      <c r="AB91" s="123">
        <v>0</v>
      </c>
      <c r="AC91" s="123">
        <v>70</v>
      </c>
      <c r="AZ91" s="123">
        <v>2</v>
      </c>
      <c r="BA91" s="123">
        <f t="shared" si="13"/>
        <v>0</v>
      </c>
      <c r="BB91" s="123">
        <f t="shared" si="14"/>
        <v>0</v>
      </c>
      <c r="BC91" s="123">
        <f t="shared" si="15"/>
        <v>0</v>
      </c>
      <c r="BD91" s="123">
        <f t="shared" si="16"/>
        <v>0</v>
      </c>
      <c r="BE91" s="123">
        <f t="shared" si="17"/>
        <v>0</v>
      </c>
      <c r="CZ91" s="123">
        <v>8E-05</v>
      </c>
    </row>
    <row r="92" spans="1:104" ht="12.75">
      <c r="A92" s="150">
        <v>71</v>
      </c>
      <c r="B92" s="151" t="s">
        <v>208</v>
      </c>
      <c r="C92" s="152" t="s">
        <v>209</v>
      </c>
      <c r="D92" s="153" t="s">
        <v>69</v>
      </c>
      <c r="E92" s="154">
        <v>270</v>
      </c>
      <c r="F92" s="174">
        <v>0</v>
      </c>
      <c r="G92" s="175">
        <f t="shared" si="12"/>
        <v>0</v>
      </c>
      <c r="O92" s="149">
        <v>2</v>
      </c>
      <c r="AA92" s="123">
        <v>12</v>
      </c>
      <c r="AB92" s="123">
        <v>0</v>
      </c>
      <c r="AC92" s="123">
        <v>71</v>
      </c>
      <c r="AZ92" s="123">
        <v>2</v>
      </c>
      <c r="BA92" s="123">
        <f t="shared" si="13"/>
        <v>0</v>
      </c>
      <c r="BB92" s="123">
        <f t="shared" si="14"/>
        <v>0</v>
      </c>
      <c r="BC92" s="123">
        <f t="shared" si="15"/>
        <v>0</v>
      </c>
      <c r="BD92" s="123">
        <f t="shared" si="16"/>
        <v>0</v>
      </c>
      <c r="BE92" s="123">
        <f t="shared" si="17"/>
        <v>0</v>
      </c>
      <c r="CZ92" s="123">
        <v>8E-05</v>
      </c>
    </row>
    <row r="93" spans="1:104" ht="12.75">
      <c r="A93" s="150">
        <v>72</v>
      </c>
      <c r="B93" s="151" t="s">
        <v>210</v>
      </c>
      <c r="C93" s="152" t="s">
        <v>211</v>
      </c>
      <c r="D93" s="153" t="s">
        <v>142</v>
      </c>
      <c r="E93" s="154">
        <v>270</v>
      </c>
      <c r="F93" s="174">
        <v>0</v>
      </c>
      <c r="G93" s="175">
        <f t="shared" si="12"/>
        <v>0</v>
      </c>
      <c r="O93" s="149">
        <v>2</v>
      </c>
      <c r="AA93" s="123">
        <v>12</v>
      </c>
      <c r="AB93" s="123">
        <v>0</v>
      </c>
      <c r="AC93" s="123">
        <v>72</v>
      </c>
      <c r="AZ93" s="123">
        <v>2</v>
      </c>
      <c r="BA93" s="123">
        <f t="shared" si="13"/>
        <v>0</v>
      </c>
      <c r="BB93" s="123">
        <f t="shared" si="14"/>
        <v>0</v>
      </c>
      <c r="BC93" s="123">
        <f t="shared" si="15"/>
        <v>0</v>
      </c>
      <c r="BD93" s="123">
        <f t="shared" si="16"/>
        <v>0</v>
      </c>
      <c r="BE93" s="123">
        <f t="shared" si="17"/>
        <v>0</v>
      </c>
      <c r="CZ93" s="123">
        <v>0</v>
      </c>
    </row>
    <row r="94" spans="1:104" ht="12.75">
      <c r="A94" s="150">
        <v>73</v>
      </c>
      <c r="B94" s="151" t="s">
        <v>212</v>
      </c>
      <c r="C94" s="152" t="s">
        <v>213</v>
      </c>
      <c r="D94" s="153" t="s">
        <v>142</v>
      </c>
      <c r="E94" s="154">
        <v>4</v>
      </c>
      <c r="F94" s="174">
        <v>0</v>
      </c>
      <c r="G94" s="175">
        <f t="shared" si="12"/>
        <v>0</v>
      </c>
      <c r="O94" s="149">
        <v>2</v>
      </c>
      <c r="AA94" s="123">
        <v>12</v>
      </c>
      <c r="AB94" s="123">
        <v>0</v>
      </c>
      <c r="AC94" s="123">
        <v>73</v>
      </c>
      <c r="AZ94" s="123">
        <v>2</v>
      </c>
      <c r="BA94" s="123">
        <f t="shared" si="13"/>
        <v>0</v>
      </c>
      <c r="BB94" s="123">
        <f t="shared" si="14"/>
        <v>0</v>
      </c>
      <c r="BC94" s="123">
        <f t="shared" si="15"/>
        <v>0</v>
      </c>
      <c r="BD94" s="123">
        <f t="shared" si="16"/>
        <v>0</v>
      </c>
      <c r="BE94" s="123">
        <f t="shared" si="17"/>
        <v>0</v>
      </c>
      <c r="CZ94" s="123">
        <v>0.00027</v>
      </c>
    </row>
    <row r="95" spans="1:57" ht="12.75">
      <c r="A95" s="155"/>
      <c r="B95" s="156" t="s">
        <v>64</v>
      </c>
      <c r="C95" s="157" t="str">
        <f>CONCATENATE(B64," ",C64)</f>
        <v>725 Zařizovací předměty</v>
      </c>
      <c r="D95" s="155"/>
      <c r="E95" s="158"/>
      <c r="F95" s="176"/>
      <c r="G95" s="177">
        <f>SUM(G64:G94)</f>
        <v>0</v>
      </c>
      <c r="O95" s="149">
        <v>4</v>
      </c>
      <c r="BA95" s="159">
        <f>SUM(BA64:BA94)</f>
        <v>0</v>
      </c>
      <c r="BB95" s="159">
        <f>SUM(BB64:BB94)</f>
        <v>0</v>
      </c>
      <c r="BC95" s="159">
        <f>SUM(BC64:BC94)</f>
        <v>0</v>
      </c>
      <c r="BD95" s="159">
        <f>SUM(BD64:BD94)</f>
        <v>0</v>
      </c>
      <c r="BE95" s="159">
        <f>SUM(BE64:BE94)</f>
        <v>0</v>
      </c>
    </row>
    <row r="96" spans="1:15" ht="12.75">
      <c r="A96" s="143" t="s">
        <v>62</v>
      </c>
      <c r="B96" s="144" t="s">
        <v>214</v>
      </c>
      <c r="C96" s="145" t="s">
        <v>215</v>
      </c>
      <c r="D96" s="146"/>
      <c r="E96" s="147"/>
      <c r="F96" s="172"/>
      <c r="G96" s="173"/>
      <c r="H96" s="148"/>
      <c r="I96" s="148"/>
      <c r="O96" s="149">
        <v>1</v>
      </c>
    </row>
    <row r="97" spans="1:104" ht="12.75">
      <c r="A97" s="150">
        <v>74</v>
      </c>
      <c r="B97" s="151" t="s">
        <v>216</v>
      </c>
      <c r="C97" s="152" t="s">
        <v>217</v>
      </c>
      <c r="D97" s="153" t="s">
        <v>142</v>
      </c>
      <c r="E97" s="154">
        <v>14</v>
      </c>
      <c r="F97" s="174">
        <v>0</v>
      </c>
      <c r="G97" s="175">
        <f>E97*F97</f>
        <v>0</v>
      </c>
      <c r="O97" s="149">
        <v>2</v>
      </c>
      <c r="AA97" s="123">
        <v>12</v>
      </c>
      <c r="AB97" s="123">
        <v>0</v>
      </c>
      <c r="AC97" s="123">
        <v>74</v>
      </c>
      <c r="AZ97" s="123">
        <v>2</v>
      </c>
      <c r="BA97" s="123">
        <f>IF(AZ97=1,G97,0)</f>
        <v>0</v>
      </c>
      <c r="BB97" s="123">
        <f>IF(AZ97=2,G97,0)</f>
        <v>0</v>
      </c>
      <c r="BC97" s="123">
        <f>IF(AZ97=3,G97,0)</f>
        <v>0</v>
      </c>
      <c r="BD97" s="123">
        <f>IF(AZ97=4,G97,0)</f>
        <v>0</v>
      </c>
      <c r="BE97" s="123">
        <f>IF(AZ97=5,G97,0)</f>
        <v>0</v>
      </c>
      <c r="CZ97" s="123">
        <v>0.00093</v>
      </c>
    </row>
    <row r="98" spans="1:104" ht="12.75">
      <c r="A98" s="150">
        <v>75</v>
      </c>
      <c r="B98" s="151" t="s">
        <v>218</v>
      </c>
      <c r="C98" s="152" t="s">
        <v>219</v>
      </c>
      <c r="D98" s="153" t="s">
        <v>142</v>
      </c>
      <c r="E98" s="154">
        <v>27</v>
      </c>
      <c r="F98" s="174">
        <v>0</v>
      </c>
      <c r="G98" s="175">
        <f>E98*F98</f>
        <v>0</v>
      </c>
      <c r="O98" s="149">
        <v>2</v>
      </c>
      <c r="AA98" s="123">
        <v>12</v>
      </c>
      <c r="AB98" s="123">
        <v>0</v>
      </c>
      <c r="AC98" s="123">
        <v>75</v>
      </c>
      <c r="AZ98" s="123">
        <v>2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0.00163</v>
      </c>
    </row>
    <row r="99" spans="1:104" ht="12.75">
      <c r="A99" s="150">
        <v>76</v>
      </c>
      <c r="B99" s="151" t="s">
        <v>220</v>
      </c>
      <c r="C99" s="152" t="s">
        <v>221</v>
      </c>
      <c r="D99" s="153" t="s">
        <v>142</v>
      </c>
      <c r="E99" s="154">
        <v>41</v>
      </c>
      <c r="F99" s="174">
        <v>0</v>
      </c>
      <c r="G99" s="175">
        <f>E99*F99</f>
        <v>0</v>
      </c>
      <c r="O99" s="149">
        <v>2</v>
      </c>
      <c r="AA99" s="123">
        <v>12</v>
      </c>
      <c r="AB99" s="123">
        <v>0</v>
      </c>
      <c r="AC99" s="123">
        <v>76</v>
      </c>
      <c r="AZ99" s="123">
        <v>2</v>
      </c>
      <c r="BA99" s="123">
        <f>IF(AZ99=1,G99,0)</f>
        <v>0</v>
      </c>
      <c r="BB99" s="123">
        <f>IF(AZ99=2,G99,0)</f>
        <v>0</v>
      </c>
      <c r="BC99" s="123">
        <f>IF(AZ99=3,G99,0)</f>
        <v>0</v>
      </c>
      <c r="BD99" s="123">
        <f>IF(AZ99=4,G99,0)</f>
        <v>0</v>
      </c>
      <c r="BE99" s="123">
        <f>IF(AZ99=5,G99,0)</f>
        <v>0</v>
      </c>
      <c r="CZ99" s="123">
        <v>0.00043</v>
      </c>
    </row>
    <row r="100" spans="1:57" ht="12.75">
      <c r="A100" s="155"/>
      <c r="B100" s="156" t="s">
        <v>64</v>
      </c>
      <c r="C100" s="157" t="str">
        <f>CONCATENATE(B96," ",C96)</f>
        <v>734 Armatury</v>
      </c>
      <c r="D100" s="155"/>
      <c r="E100" s="158"/>
      <c r="F100" s="176"/>
      <c r="G100" s="177">
        <f>SUM(G96:G99)</f>
        <v>0</v>
      </c>
      <c r="O100" s="149">
        <v>4</v>
      </c>
      <c r="BA100" s="159">
        <f>SUM(BA96:BA99)</f>
        <v>0</v>
      </c>
      <c r="BB100" s="159">
        <f>SUM(BB96:BB99)</f>
        <v>0</v>
      </c>
      <c r="BC100" s="159">
        <f>SUM(BC96:BC99)</f>
        <v>0</v>
      </c>
      <c r="BD100" s="159">
        <f>SUM(BD96:BD99)</f>
        <v>0</v>
      </c>
      <c r="BE100" s="159">
        <f>SUM(BE96:BE99)</f>
        <v>0</v>
      </c>
    </row>
    <row r="101" spans="1:15" ht="12.75">
      <c r="A101" s="143" t="s">
        <v>62</v>
      </c>
      <c r="B101" s="144" t="s">
        <v>222</v>
      </c>
      <c r="C101" s="145" t="s">
        <v>223</v>
      </c>
      <c r="D101" s="146"/>
      <c r="E101" s="147"/>
      <c r="F101" s="172"/>
      <c r="G101" s="173"/>
      <c r="H101" s="148"/>
      <c r="I101" s="148"/>
      <c r="O101" s="149">
        <v>1</v>
      </c>
    </row>
    <row r="102" spans="1:104" ht="12.75">
      <c r="A102" s="150">
        <v>77</v>
      </c>
      <c r="B102" s="151" t="s">
        <v>224</v>
      </c>
      <c r="C102" s="152" t="s">
        <v>225</v>
      </c>
      <c r="D102" s="153" t="s">
        <v>80</v>
      </c>
      <c r="E102" s="154">
        <v>38</v>
      </c>
      <c r="F102" s="174">
        <v>0</v>
      </c>
      <c r="G102" s="175">
        <f aca="true" t="shared" si="18" ref="G102:G110">E102*F102</f>
        <v>0</v>
      </c>
      <c r="O102" s="149">
        <v>2</v>
      </c>
      <c r="AA102" s="123">
        <v>12</v>
      </c>
      <c r="AB102" s="123">
        <v>0</v>
      </c>
      <c r="AC102" s="123">
        <v>77</v>
      </c>
      <c r="AZ102" s="123">
        <v>2</v>
      </c>
      <c r="BA102" s="123">
        <f aca="true" t="shared" si="19" ref="BA102:BA110">IF(AZ102=1,G102,0)</f>
        <v>0</v>
      </c>
      <c r="BB102" s="123">
        <f aca="true" t="shared" si="20" ref="BB102:BB110">IF(AZ102=2,G102,0)</f>
        <v>0</v>
      </c>
      <c r="BC102" s="123">
        <f aca="true" t="shared" si="21" ref="BC102:BC110">IF(AZ102=3,G102,0)</f>
        <v>0</v>
      </c>
      <c r="BD102" s="123">
        <f aca="true" t="shared" si="22" ref="BD102:BD110">IF(AZ102=4,G102,0)</f>
        <v>0</v>
      </c>
      <c r="BE102" s="123">
        <f aca="true" t="shared" si="23" ref="BE102:BE110">IF(AZ102=5,G102,0)</f>
        <v>0</v>
      </c>
      <c r="CZ102" s="123">
        <v>0</v>
      </c>
    </row>
    <row r="103" spans="1:104" ht="12.75">
      <c r="A103" s="150">
        <v>78</v>
      </c>
      <c r="B103" s="151" t="s">
        <v>226</v>
      </c>
      <c r="C103" s="152" t="s">
        <v>227</v>
      </c>
      <c r="D103" s="153" t="s">
        <v>80</v>
      </c>
      <c r="E103" s="154">
        <v>38</v>
      </c>
      <c r="F103" s="174">
        <v>0</v>
      </c>
      <c r="G103" s="175">
        <f t="shared" si="18"/>
        <v>0</v>
      </c>
      <c r="O103" s="149">
        <v>2</v>
      </c>
      <c r="AA103" s="123">
        <v>12</v>
      </c>
      <c r="AB103" s="123">
        <v>0</v>
      </c>
      <c r="AC103" s="123">
        <v>78</v>
      </c>
      <c r="AZ103" s="123">
        <v>2</v>
      </c>
      <c r="BA103" s="123">
        <f t="shared" si="19"/>
        <v>0</v>
      </c>
      <c r="BB103" s="123">
        <f t="shared" si="20"/>
        <v>0</v>
      </c>
      <c r="BC103" s="123">
        <f t="shared" si="21"/>
        <v>0</v>
      </c>
      <c r="BD103" s="123">
        <f t="shared" si="22"/>
        <v>0</v>
      </c>
      <c r="BE103" s="123">
        <f t="shared" si="23"/>
        <v>0</v>
      </c>
      <c r="CZ103" s="123">
        <v>0</v>
      </c>
    </row>
    <row r="104" spans="1:104" ht="12.75">
      <c r="A104" s="150">
        <v>79</v>
      </c>
      <c r="B104" s="151" t="s">
        <v>228</v>
      </c>
      <c r="C104" s="152" t="s">
        <v>229</v>
      </c>
      <c r="D104" s="153" t="s">
        <v>80</v>
      </c>
      <c r="E104" s="154">
        <v>270</v>
      </c>
      <c r="F104" s="174">
        <v>0</v>
      </c>
      <c r="G104" s="175">
        <f t="shared" si="18"/>
        <v>0</v>
      </c>
      <c r="O104" s="149">
        <v>2</v>
      </c>
      <c r="AA104" s="123">
        <v>12</v>
      </c>
      <c r="AB104" s="123">
        <v>0</v>
      </c>
      <c r="AC104" s="123">
        <v>79</v>
      </c>
      <c r="AZ104" s="123">
        <v>2</v>
      </c>
      <c r="BA104" s="123">
        <f t="shared" si="19"/>
        <v>0</v>
      </c>
      <c r="BB104" s="123">
        <f t="shared" si="20"/>
        <v>0</v>
      </c>
      <c r="BC104" s="123">
        <f t="shared" si="21"/>
        <v>0</v>
      </c>
      <c r="BD104" s="123">
        <f t="shared" si="22"/>
        <v>0</v>
      </c>
      <c r="BE104" s="123">
        <f t="shared" si="23"/>
        <v>0</v>
      </c>
      <c r="CZ104" s="123">
        <v>0</v>
      </c>
    </row>
    <row r="105" spans="1:104" ht="12.75">
      <c r="A105" s="150">
        <v>80</v>
      </c>
      <c r="B105" s="151" t="s">
        <v>226</v>
      </c>
      <c r="C105" s="152" t="s">
        <v>227</v>
      </c>
      <c r="D105" s="153" t="s">
        <v>80</v>
      </c>
      <c r="E105" s="154">
        <v>270</v>
      </c>
      <c r="F105" s="174">
        <v>0</v>
      </c>
      <c r="G105" s="175">
        <f t="shared" si="18"/>
        <v>0</v>
      </c>
      <c r="O105" s="149">
        <v>2</v>
      </c>
      <c r="AA105" s="123">
        <v>12</v>
      </c>
      <c r="AB105" s="123">
        <v>0</v>
      </c>
      <c r="AC105" s="123">
        <v>80</v>
      </c>
      <c r="AZ105" s="123">
        <v>2</v>
      </c>
      <c r="BA105" s="123">
        <f t="shared" si="19"/>
        <v>0</v>
      </c>
      <c r="BB105" s="123">
        <f t="shared" si="20"/>
        <v>0</v>
      </c>
      <c r="BC105" s="123">
        <f t="shared" si="21"/>
        <v>0</v>
      </c>
      <c r="BD105" s="123">
        <f t="shared" si="22"/>
        <v>0</v>
      </c>
      <c r="BE105" s="123">
        <f t="shared" si="23"/>
        <v>0</v>
      </c>
      <c r="CZ105" s="123">
        <v>0</v>
      </c>
    </row>
    <row r="106" spans="1:104" ht="12.75">
      <c r="A106" s="150">
        <v>81</v>
      </c>
      <c r="B106" s="151" t="s">
        <v>230</v>
      </c>
      <c r="C106" s="152" t="s">
        <v>231</v>
      </c>
      <c r="D106" s="153" t="s">
        <v>80</v>
      </c>
      <c r="E106" s="154">
        <v>81</v>
      </c>
      <c r="F106" s="174">
        <v>0</v>
      </c>
      <c r="G106" s="175">
        <f t="shared" si="18"/>
        <v>0</v>
      </c>
      <c r="O106" s="149">
        <v>2</v>
      </c>
      <c r="AA106" s="123">
        <v>12</v>
      </c>
      <c r="AB106" s="123">
        <v>0</v>
      </c>
      <c r="AC106" s="123">
        <v>81</v>
      </c>
      <c r="AZ106" s="123">
        <v>2</v>
      </c>
      <c r="BA106" s="123">
        <f t="shared" si="19"/>
        <v>0</v>
      </c>
      <c r="BB106" s="123">
        <f t="shared" si="20"/>
        <v>0</v>
      </c>
      <c r="BC106" s="123">
        <f t="shared" si="21"/>
        <v>0</v>
      </c>
      <c r="BD106" s="123">
        <f t="shared" si="22"/>
        <v>0</v>
      </c>
      <c r="BE106" s="123">
        <f t="shared" si="23"/>
        <v>0</v>
      </c>
      <c r="CZ106" s="123">
        <v>0.07623</v>
      </c>
    </row>
    <row r="107" spans="1:104" ht="12.75">
      <c r="A107" s="150">
        <v>82</v>
      </c>
      <c r="B107" s="151" t="s">
        <v>232</v>
      </c>
      <c r="C107" s="152" t="s">
        <v>233</v>
      </c>
      <c r="D107" s="153" t="s">
        <v>80</v>
      </c>
      <c r="E107" s="154">
        <v>81</v>
      </c>
      <c r="F107" s="174">
        <v>0</v>
      </c>
      <c r="G107" s="175">
        <f t="shared" si="18"/>
        <v>0</v>
      </c>
      <c r="O107" s="149">
        <v>2</v>
      </c>
      <c r="AA107" s="123">
        <v>12</v>
      </c>
      <c r="AB107" s="123">
        <v>0</v>
      </c>
      <c r="AC107" s="123">
        <v>82</v>
      </c>
      <c r="AZ107" s="123">
        <v>2</v>
      </c>
      <c r="BA107" s="123">
        <f t="shared" si="19"/>
        <v>0</v>
      </c>
      <c r="BB107" s="123">
        <f t="shared" si="20"/>
        <v>0</v>
      </c>
      <c r="BC107" s="123">
        <f t="shared" si="21"/>
        <v>0</v>
      </c>
      <c r="BD107" s="123">
        <f t="shared" si="22"/>
        <v>0</v>
      </c>
      <c r="BE107" s="123">
        <f t="shared" si="23"/>
        <v>0</v>
      </c>
      <c r="CZ107" s="123">
        <v>0.07623</v>
      </c>
    </row>
    <row r="108" spans="1:104" ht="12.75">
      <c r="A108" s="150">
        <v>83</v>
      </c>
      <c r="B108" s="151" t="s">
        <v>234</v>
      </c>
      <c r="C108" s="152" t="s">
        <v>235</v>
      </c>
      <c r="D108" s="153" t="s">
        <v>132</v>
      </c>
      <c r="E108" s="154">
        <v>324</v>
      </c>
      <c r="F108" s="174">
        <v>0</v>
      </c>
      <c r="G108" s="175">
        <f t="shared" si="18"/>
        <v>0</v>
      </c>
      <c r="O108" s="149">
        <v>2</v>
      </c>
      <c r="AA108" s="123">
        <v>12</v>
      </c>
      <c r="AB108" s="123">
        <v>0</v>
      </c>
      <c r="AC108" s="123">
        <v>83</v>
      </c>
      <c r="AZ108" s="123">
        <v>2</v>
      </c>
      <c r="BA108" s="123">
        <f t="shared" si="19"/>
        <v>0</v>
      </c>
      <c r="BB108" s="123">
        <f t="shared" si="20"/>
        <v>0</v>
      </c>
      <c r="BC108" s="123">
        <f t="shared" si="21"/>
        <v>0</v>
      </c>
      <c r="BD108" s="123">
        <f t="shared" si="22"/>
        <v>0</v>
      </c>
      <c r="BE108" s="123">
        <f t="shared" si="23"/>
        <v>0</v>
      </c>
      <c r="CZ108" s="123">
        <v>4E-05</v>
      </c>
    </row>
    <row r="109" spans="1:104" ht="12.75">
      <c r="A109" s="150">
        <v>84</v>
      </c>
      <c r="B109" s="151" t="s">
        <v>236</v>
      </c>
      <c r="C109" s="152" t="s">
        <v>237</v>
      </c>
      <c r="D109" s="153" t="s">
        <v>80</v>
      </c>
      <c r="E109" s="154">
        <v>43.8</v>
      </c>
      <c r="F109" s="174">
        <v>0</v>
      </c>
      <c r="G109" s="175">
        <f t="shared" si="18"/>
        <v>0</v>
      </c>
      <c r="O109" s="149">
        <v>2</v>
      </c>
      <c r="AA109" s="123">
        <v>12</v>
      </c>
      <c r="AB109" s="123">
        <v>0</v>
      </c>
      <c r="AC109" s="123">
        <v>84</v>
      </c>
      <c r="AZ109" s="123">
        <v>2</v>
      </c>
      <c r="BA109" s="123">
        <f t="shared" si="19"/>
        <v>0</v>
      </c>
      <c r="BB109" s="123">
        <f t="shared" si="20"/>
        <v>0</v>
      </c>
      <c r="BC109" s="123">
        <f t="shared" si="21"/>
        <v>0</v>
      </c>
      <c r="BD109" s="123">
        <f t="shared" si="22"/>
        <v>0</v>
      </c>
      <c r="BE109" s="123">
        <f t="shared" si="23"/>
        <v>0</v>
      </c>
      <c r="CZ109" s="123">
        <v>0</v>
      </c>
    </row>
    <row r="110" spans="1:104" ht="12.75">
      <c r="A110" s="150">
        <v>85</v>
      </c>
      <c r="B110" s="151" t="s">
        <v>238</v>
      </c>
      <c r="C110" s="152" t="s">
        <v>239</v>
      </c>
      <c r="D110" s="153" t="s">
        <v>99</v>
      </c>
      <c r="E110" s="154">
        <v>1.09</v>
      </c>
      <c r="F110" s="174">
        <v>0</v>
      </c>
      <c r="G110" s="175">
        <f t="shared" si="18"/>
        <v>0</v>
      </c>
      <c r="O110" s="149">
        <v>2</v>
      </c>
      <c r="AA110" s="123">
        <v>12</v>
      </c>
      <c r="AB110" s="123">
        <v>0</v>
      </c>
      <c r="AC110" s="123">
        <v>85</v>
      </c>
      <c r="AZ110" s="123">
        <v>2</v>
      </c>
      <c r="BA110" s="123">
        <f t="shared" si="19"/>
        <v>0</v>
      </c>
      <c r="BB110" s="123">
        <f t="shared" si="20"/>
        <v>0</v>
      </c>
      <c r="BC110" s="123">
        <f t="shared" si="21"/>
        <v>0</v>
      </c>
      <c r="BD110" s="123">
        <f t="shared" si="22"/>
        <v>0</v>
      </c>
      <c r="BE110" s="123">
        <f t="shared" si="23"/>
        <v>0</v>
      </c>
      <c r="CZ110" s="123">
        <v>0</v>
      </c>
    </row>
    <row r="111" spans="1:57" ht="12.75">
      <c r="A111" s="155"/>
      <c r="B111" s="156" t="s">
        <v>64</v>
      </c>
      <c r="C111" s="157" t="str">
        <f>CONCATENATE(B101," ",C101)</f>
        <v>771 Podlahy z dlaždic a obklady</v>
      </c>
      <c r="D111" s="155"/>
      <c r="E111" s="158"/>
      <c r="F111" s="176"/>
      <c r="G111" s="177">
        <f>SUM(G101:G110)</f>
        <v>0</v>
      </c>
      <c r="O111" s="149">
        <v>4</v>
      </c>
      <c r="BA111" s="159">
        <f>SUM(BA101:BA110)</f>
        <v>0</v>
      </c>
      <c r="BB111" s="159">
        <f>SUM(BB101:BB110)</f>
        <v>0</v>
      </c>
      <c r="BC111" s="159">
        <f>SUM(BC101:BC110)</f>
        <v>0</v>
      </c>
      <c r="BD111" s="159">
        <f>SUM(BD101:BD110)</f>
        <v>0</v>
      </c>
      <c r="BE111" s="159">
        <f>SUM(BE101:BE110)</f>
        <v>0</v>
      </c>
    </row>
    <row r="112" spans="1:15" ht="12.75">
      <c r="A112" s="143" t="s">
        <v>62</v>
      </c>
      <c r="B112" s="144" t="s">
        <v>240</v>
      </c>
      <c r="C112" s="145" t="s">
        <v>241</v>
      </c>
      <c r="D112" s="146"/>
      <c r="E112" s="147"/>
      <c r="F112" s="172"/>
      <c r="G112" s="173"/>
      <c r="H112" s="148"/>
      <c r="I112" s="148"/>
      <c r="O112" s="149">
        <v>1</v>
      </c>
    </row>
    <row r="113" spans="1:104" ht="12.75">
      <c r="A113" s="150">
        <v>86</v>
      </c>
      <c r="B113" s="151" t="s">
        <v>242</v>
      </c>
      <c r="C113" s="152" t="s">
        <v>243</v>
      </c>
      <c r="D113" s="153" t="s">
        <v>80</v>
      </c>
      <c r="E113" s="154">
        <v>162</v>
      </c>
      <c r="F113" s="174">
        <v>0</v>
      </c>
      <c r="G113" s="175">
        <f aca="true" t="shared" si="24" ref="G113:G121">E113*F113</f>
        <v>0</v>
      </c>
      <c r="O113" s="149">
        <v>2</v>
      </c>
      <c r="AA113" s="123">
        <v>12</v>
      </c>
      <c r="AB113" s="123">
        <v>0</v>
      </c>
      <c r="AC113" s="123">
        <v>86</v>
      </c>
      <c r="AZ113" s="123">
        <v>2</v>
      </c>
      <c r="BA113" s="123">
        <f aca="true" t="shared" si="25" ref="BA113:BA121">IF(AZ113=1,G113,0)</f>
        <v>0</v>
      </c>
      <c r="BB113" s="123">
        <f aca="true" t="shared" si="26" ref="BB113:BB121">IF(AZ113=2,G113,0)</f>
        <v>0</v>
      </c>
      <c r="BC113" s="123">
        <f aca="true" t="shared" si="27" ref="BC113:BC121">IF(AZ113=3,G113,0)</f>
        <v>0</v>
      </c>
      <c r="BD113" s="123">
        <f aca="true" t="shared" si="28" ref="BD113:BD121">IF(AZ113=4,G113,0)</f>
        <v>0</v>
      </c>
      <c r="BE113" s="123">
        <f aca="true" t="shared" si="29" ref="BE113:BE121">IF(AZ113=5,G113,0)</f>
        <v>0</v>
      </c>
      <c r="CZ113" s="123">
        <v>0.00093</v>
      </c>
    </row>
    <row r="114" spans="1:104" ht="12.75">
      <c r="A114" s="150">
        <v>87</v>
      </c>
      <c r="B114" s="151" t="s">
        <v>242</v>
      </c>
      <c r="C114" s="152" t="s">
        <v>244</v>
      </c>
      <c r="D114" s="153" t="s">
        <v>80</v>
      </c>
      <c r="E114" s="154">
        <v>101</v>
      </c>
      <c r="F114" s="174">
        <v>0</v>
      </c>
      <c r="G114" s="175">
        <f t="shared" si="24"/>
        <v>0</v>
      </c>
      <c r="O114" s="149">
        <v>2</v>
      </c>
      <c r="AA114" s="123">
        <v>12</v>
      </c>
      <c r="AB114" s="123">
        <v>0</v>
      </c>
      <c r="AC114" s="123">
        <v>87</v>
      </c>
      <c r="AZ114" s="123">
        <v>2</v>
      </c>
      <c r="BA114" s="123">
        <f t="shared" si="25"/>
        <v>0</v>
      </c>
      <c r="BB114" s="123">
        <f t="shared" si="26"/>
        <v>0</v>
      </c>
      <c r="BC114" s="123">
        <f t="shared" si="27"/>
        <v>0</v>
      </c>
      <c r="BD114" s="123">
        <f t="shared" si="28"/>
        <v>0</v>
      </c>
      <c r="BE114" s="123">
        <f t="shared" si="29"/>
        <v>0</v>
      </c>
      <c r="CZ114" s="123">
        <v>0.00093</v>
      </c>
    </row>
    <row r="115" spans="1:104" ht="12.75">
      <c r="A115" s="150">
        <v>88</v>
      </c>
      <c r="B115" s="151" t="s">
        <v>245</v>
      </c>
      <c r="C115" s="152" t="s">
        <v>246</v>
      </c>
      <c r="D115" s="153" t="s">
        <v>80</v>
      </c>
      <c r="E115" s="154">
        <v>81</v>
      </c>
      <c r="F115" s="174">
        <v>0</v>
      </c>
      <c r="G115" s="175">
        <f t="shared" si="24"/>
        <v>0</v>
      </c>
      <c r="O115" s="149">
        <v>2</v>
      </c>
      <c r="AA115" s="123">
        <v>12</v>
      </c>
      <c r="AB115" s="123">
        <v>0</v>
      </c>
      <c r="AC115" s="123">
        <v>88</v>
      </c>
      <c r="AZ115" s="123">
        <v>2</v>
      </c>
      <c r="BA115" s="123">
        <f t="shared" si="25"/>
        <v>0</v>
      </c>
      <c r="BB115" s="123">
        <f t="shared" si="26"/>
        <v>0</v>
      </c>
      <c r="BC115" s="123">
        <f t="shared" si="27"/>
        <v>0</v>
      </c>
      <c r="BD115" s="123">
        <f t="shared" si="28"/>
        <v>0</v>
      </c>
      <c r="BE115" s="123">
        <f t="shared" si="29"/>
        <v>0</v>
      </c>
      <c r="CZ115" s="123">
        <v>0</v>
      </c>
    </row>
    <row r="116" spans="1:104" ht="12.75">
      <c r="A116" s="150">
        <v>89</v>
      </c>
      <c r="B116" s="151" t="s">
        <v>247</v>
      </c>
      <c r="C116" s="152" t="s">
        <v>248</v>
      </c>
      <c r="D116" s="153" t="s">
        <v>80</v>
      </c>
      <c r="E116" s="154">
        <v>81</v>
      </c>
      <c r="F116" s="174">
        <v>0</v>
      </c>
      <c r="G116" s="175">
        <f t="shared" si="24"/>
        <v>0</v>
      </c>
      <c r="O116" s="149">
        <v>2</v>
      </c>
      <c r="AA116" s="123">
        <v>12</v>
      </c>
      <c r="AB116" s="123">
        <v>0</v>
      </c>
      <c r="AC116" s="123">
        <v>89</v>
      </c>
      <c r="AZ116" s="123">
        <v>2</v>
      </c>
      <c r="BA116" s="123">
        <f t="shared" si="25"/>
        <v>0</v>
      </c>
      <c r="BB116" s="123">
        <f t="shared" si="26"/>
        <v>0</v>
      </c>
      <c r="BC116" s="123">
        <f t="shared" si="27"/>
        <v>0</v>
      </c>
      <c r="BD116" s="123">
        <f t="shared" si="28"/>
        <v>0</v>
      </c>
      <c r="BE116" s="123">
        <f t="shared" si="29"/>
        <v>0</v>
      </c>
      <c r="CZ116" s="123">
        <v>0</v>
      </c>
    </row>
    <row r="117" spans="1:104" ht="12.75">
      <c r="A117" s="150">
        <v>90</v>
      </c>
      <c r="B117" s="151" t="s">
        <v>249</v>
      </c>
      <c r="C117" s="152" t="s">
        <v>250</v>
      </c>
      <c r="D117" s="153" t="s">
        <v>80</v>
      </c>
      <c r="E117" s="154">
        <v>81</v>
      </c>
      <c r="F117" s="174">
        <v>0</v>
      </c>
      <c r="G117" s="175">
        <f t="shared" si="24"/>
        <v>0</v>
      </c>
      <c r="O117" s="149">
        <v>2</v>
      </c>
      <c r="AA117" s="123">
        <v>12</v>
      </c>
      <c r="AB117" s="123">
        <v>0</v>
      </c>
      <c r="AC117" s="123">
        <v>90</v>
      </c>
      <c r="AZ117" s="123">
        <v>2</v>
      </c>
      <c r="BA117" s="123">
        <f t="shared" si="25"/>
        <v>0</v>
      </c>
      <c r="BB117" s="123">
        <f t="shared" si="26"/>
        <v>0</v>
      </c>
      <c r="BC117" s="123">
        <f t="shared" si="27"/>
        <v>0</v>
      </c>
      <c r="BD117" s="123">
        <f t="shared" si="28"/>
        <v>0</v>
      </c>
      <c r="BE117" s="123">
        <f t="shared" si="29"/>
        <v>0</v>
      </c>
      <c r="CZ117" s="123">
        <v>0</v>
      </c>
    </row>
    <row r="118" spans="1:104" ht="12.75">
      <c r="A118" s="150">
        <v>91</v>
      </c>
      <c r="B118" s="151" t="s">
        <v>251</v>
      </c>
      <c r="C118" s="152" t="s">
        <v>252</v>
      </c>
      <c r="D118" s="153" t="s">
        <v>80</v>
      </c>
      <c r="E118" s="154">
        <v>81</v>
      </c>
      <c r="F118" s="174">
        <v>0</v>
      </c>
      <c r="G118" s="175">
        <f t="shared" si="24"/>
        <v>0</v>
      </c>
      <c r="O118" s="149">
        <v>2</v>
      </c>
      <c r="AA118" s="123">
        <v>12</v>
      </c>
      <c r="AB118" s="123">
        <v>0</v>
      </c>
      <c r="AC118" s="123">
        <v>91</v>
      </c>
      <c r="AZ118" s="123">
        <v>2</v>
      </c>
      <c r="BA118" s="123">
        <f t="shared" si="25"/>
        <v>0</v>
      </c>
      <c r="BB118" s="123">
        <f t="shared" si="26"/>
        <v>0</v>
      </c>
      <c r="BC118" s="123">
        <f t="shared" si="27"/>
        <v>0</v>
      </c>
      <c r="BD118" s="123">
        <f t="shared" si="28"/>
        <v>0</v>
      </c>
      <c r="BE118" s="123">
        <f t="shared" si="29"/>
        <v>0</v>
      </c>
      <c r="CZ118" s="123">
        <v>0.0611</v>
      </c>
    </row>
    <row r="119" spans="1:104" ht="12.75">
      <c r="A119" s="150">
        <v>92</v>
      </c>
      <c r="B119" s="151" t="s">
        <v>253</v>
      </c>
      <c r="C119" s="152" t="s">
        <v>254</v>
      </c>
      <c r="D119" s="153" t="s">
        <v>132</v>
      </c>
      <c r="E119" s="154">
        <v>43.8</v>
      </c>
      <c r="F119" s="174">
        <v>0</v>
      </c>
      <c r="G119" s="175">
        <f t="shared" si="24"/>
        <v>0</v>
      </c>
      <c r="O119" s="149">
        <v>2</v>
      </c>
      <c r="AA119" s="123">
        <v>12</v>
      </c>
      <c r="AB119" s="123">
        <v>0</v>
      </c>
      <c r="AC119" s="123">
        <v>92</v>
      </c>
      <c r="AZ119" s="123">
        <v>2</v>
      </c>
      <c r="BA119" s="123">
        <f t="shared" si="25"/>
        <v>0</v>
      </c>
      <c r="BB119" s="123">
        <f t="shared" si="26"/>
        <v>0</v>
      </c>
      <c r="BC119" s="123">
        <f t="shared" si="27"/>
        <v>0</v>
      </c>
      <c r="BD119" s="123">
        <f t="shared" si="28"/>
        <v>0</v>
      </c>
      <c r="BE119" s="123">
        <f t="shared" si="29"/>
        <v>0</v>
      </c>
      <c r="CZ119" s="123">
        <v>0</v>
      </c>
    </row>
    <row r="120" spans="1:104" ht="12.75">
      <c r="A120" s="150">
        <v>93</v>
      </c>
      <c r="B120" s="151" t="s">
        <v>255</v>
      </c>
      <c r="C120" s="152" t="s">
        <v>256</v>
      </c>
      <c r="D120" s="153" t="s">
        <v>132</v>
      </c>
      <c r="E120" s="154">
        <v>194</v>
      </c>
      <c r="F120" s="174">
        <v>0</v>
      </c>
      <c r="G120" s="175">
        <f t="shared" si="24"/>
        <v>0</v>
      </c>
      <c r="O120" s="149">
        <v>2</v>
      </c>
      <c r="AA120" s="123">
        <v>12</v>
      </c>
      <c r="AB120" s="123">
        <v>0</v>
      </c>
      <c r="AC120" s="123">
        <v>93</v>
      </c>
      <c r="AZ120" s="123">
        <v>2</v>
      </c>
      <c r="BA120" s="123">
        <f t="shared" si="25"/>
        <v>0</v>
      </c>
      <c r="BB120" s="123">
        <f t="shared" si="26"/>
        <v>0</v>
      </c>
      <c r="BC120" s="123">
        <f t="shared" si="27"/>
        <v>0</v>
      </c>
      <c r="BD120" s="123">
        <f t="shared" si="28"/>
        <v>0</v>
      </c>
      <c r="BE120" s="123">
        <f t="shared" si="29"/>
        <v>0</v>
      </c>
      <c r="CZ120" s="123">
        <v>0</v>
      </c>
    </row>
    <row r="121" spans="1:104" ht="12.75">
      <c r="A121" s="150">
        <v>94</v>
      </c>
      <c r="B121" s="151" t="s">
        <v>257</v>
      </c>
      <c r="C121" s="152" t="s">
        <v>258</v>
      </c>
      <c r="D121" s="153" t="s">
        <v>99</v>
      </c>
      <c r="E121" s="154">
        <v>1.18</v>
      </c>
      <c r="F121" s="174">
        <v>0</v>
      </c>
      <c r="G121" s="175">
        <f t="shared" si="24"/>
        <v>0</v>
      </c>
      <c r="O121" s="149">
        <v>2</v>
      </c>
      <c r="AA121" s="123">
        <v>12</v>
      </c>
      <c r="AB121" s="123">
        <v>0</v>
      </c>
      <c r="AC121" s="123">
        <v>94</v>
      </c>
      <c r="AZ121" s="123">
        <v>2</v>
      </c>
      <c r="BA121" s="123">
        <f t="shared" si="25"/>
        <v>0</v>
      </c>
      <c r="BB121" s="123">
        <f t="shared" si="26"/>
        <v>0</v>
      </c>
      <c r="BC121" s="123">
        <f t="shared" si="27"/>
        <v>0</v>
      </c>
      <c r="BD121" s="123">
        <f t="shared" si="28"/>
        <v>0</v>
      </c>
      <c r="BE121" s="123">
        <f t="shared" si="29"/>
        <v>0</v>
      </c>
      <c r="CZ121" s="123">
        <v>0</v>
      </c>
    </row>
    <row r="122" spans="1:57" ht="12.75">
      <c r="A122" s="155"/>
      <c r="B122" s="156" t="s">
        <v>64</v>
      </c>
      <c r="C122" s="157" t="str">
        <f>CONCATENATE(B112," ",C112)</f>
        <v>781 Obklady keramické</v>
      </c>
      <c r="D122" s="155"/>
      <c r="E122" s="158"/>
      <c r="F122" s="176"/>
      <c r="G122" s="177">
        <f>SUM(G112:G121)</f>
        <v>0</v>
      </c>
      <c r="O122" s="149">
        <v>4</v>
      </c>
      <c r="BA122" s="159">
        <f>SUM(BA112:BA121)</f>
        <v>0</v>
      </c>
      <c r="BB122" s="159">
        <f>SUM(BB112:BB121)</f>
        <v>0</v>
      </c>
      <c r="BC122" s="159">
        <f>SUM(BC112:BC121)</f>
        <v>0</v>
      </c>
      <c r="BD122" s="159">
        <f>SUM(BD112:BD121)</f>
        <v>0</v>
      </c>
      <c r="BE122" s="159">
        <f>SUM(BE112:BE121)</f>
        <v>0</v>
      </c>
    </row>
    <row r="123" spans="1:15" ht="12.75">
      <c r="A123" s="143" t="s">
        <v>62</v>
      </c>
      <c r="B123" s="144" t="s">
        <v>259</v>
      </c>
      <c r="C123" s="145" t="s">
        <v>260</v>
      </c>
      <c r="D123" s="146"/>
      <c r="E123" s="147"/>
      <c r="F123" s="172"/>
      <c r="G123" s="173"/>
      <c r="H123" s="148"/>
      <c r="I123" s="148"/>
      <c r="O123" s="149">
        <v>1</v>
      </c>
    </row>
    <row r="124" spans="1:104" ht="12.75">
      <c r="A124" s="150">
        <v>95</v>
      </c>
      <c r="B124" s="151" t="s">
        <v>261</v>
      </c>
      <c r="C124" s="152" t="s">
        <v>262</v>
      </c>
      <c r="D124" s="153" t="s">
        <v>80</v>
      </c>
      <c r="E124" s="154">
        <v>960</v>
      </c>
      <c r="F124" s="174">
        <v>0</v>
      </c>
      <c r="G124" s="175">
        <f>E124*F124</f>
        <v>0</v>
      </c>
      <c r="O124" s="149">
        <v>2</v>
      </c>
      <c r="AA124" s="123">
        <v>12</v>
      </c>
      <c r="AB124" s="123">
        <v>0</v>
      </c>
      <c r="AC124" s="123">
        <v>95</v>
      </c>
      <c r="AZ124" s="123">
        <v>2</v>
      </c>
      <c r="BA124" s="123">
        <f>IF(AZ124=1,G124,0)</f>
        <v>0</v>
      </c>
      <c r="BB124" s="123">
        <f>IF(AZ124=2,G124,0)</f>
        <v>0</v>
      </c>
      <c r="BC124" s="123">
        <f>IF(AZ124=3,G124,0)</f>
        <v>0</v>
      </c>
      <c r="BD124" s="123">
        <f>IF(AZ124=4,G124,0)</f>
        <v>0</v>
      </c>
      <c r="BE124" s="123">
        <f>IF(AZ124=5,G124,0)</f>
        <v>0</v>
      </c>
      <c r="CZ124" s="123">
        <v>0.00039</v>
      </c>
    </row>
    <row r="125" spans="1:104" ht="12.75">
      <c r="A125" s="150">
        <v>96</v>
      </c>
      <c r="B125" s="151" t="s">
        <v>261</v>
      </c>
      <c r="C125" s="152" t="s">
        <v>263</v>
      </c>
      <c r="D125" s="153" t="s">
        <v>80</v>
      </c>
      <c r="E125" s="154">
        <v>960</v>
      </c>
      <c r="F125" s="174">
        <v>0</v>
      </c>
      <c r="G125" s="175">
        <f>E125*F125</f>
        <v>0</v>
      </c>
      <c r="O125" s="149">
        <v>2</v>
      </c>
      <c r="AA125" s="123">
        <v>12</v>
      </c>
      <c r="AB125" s="123">
        <v>0</v>
      </c>
      <c r="AC125" s="123">
        <v>96</v>
      </c>
      <c r="AZ125" s="123">
        <v>2</v>
      </c>
      <c r="BA125" s="123">
        <f>IF(AZ125=1,G125,0)</f>
        <v>0</v>
      </c>
      <c r="BB125" s="123">
        <f>IF(AZ125=2,G125,0)</f>
        <v>0</v>
      </c>
      <c r="BC125" s="123">
        <f>IF(AZ125=3,G125,0)</f>
        <v>0</v>
      </c>
      <c r="BD125" s="123">
        <f>IF(AZ125=4,G125,0)</f>
        <v>0</v>
      </c>
      <c r="BE125" s="123">
        <f>IF(AZ125=5,G125,0)</f>
        <v>0</v>
      </c>
      <c r="CZ125" s="123">
        <v>0.00039</v>
      </c>
    </row>
    <row r="126" spans="1:57" ht="12.75">
      <c r="A126" s="155"/>
      <c r="B126" s="156" t="s">
        <v>64</v>
      </c>
      <c r="C126" s="157" t="str">
        <f>CONCATENATE(B123," ",C123)</f>
        <v>784 Malby</v>
      </c>
      <c r="D126" s="155"/>
      <c r="E126" s="158"/>
      <c r="F126" s="176"/>
      <c r="G126" s="177">
        <f>SUM(G123:G125)</f>
        <v>0</v>
      </c>
      <c r="O126" s="149">
        <v>4</v>
      </c>
      <c r="BA126" s="159">
        <f>SUM(BA123:BA125)</f>
        <v>0</v>
      </c>
      <c r="BB126" s="159">
        <f>SUM(BB123:BB125)</f>
        <v>0</v>
      </c>
      <c r="BC126" s="159">
        <f>SUM(BC123:BC125)</f>
        <v>0</v>
      </c>
      <c r="BD126" s="159">
        <f>SUM(BD123:BD125)</f>
        <v>0</v>
      </c>
      <c r="BE126" s="159">
        <f>SUM(BE123:BE125)</f>
        <v>0</v>
      </c>
    </row>
    <row r="127" spans="1:7" ht="12.75">
      <c r="A127" s="124"/>
      <c r="B127" s="124"/>
      <c r="C127" s="124"/>
      <c r="D127" s="124"/>
      <c r="E127" s="124"/>
      <c r="F127" s="124"/>
      <c r="G127" s="124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spans="1:7" ht="12.75">
      <c r="A150" s="160"/>
      <c r="B150" s="160"/>
      <c r="C150" s="160"/>
      <c r="D150" s="160"/>
      <c r="E150" s="160"/>
      <c r="F150" s="160"/>
      <c r="G150" s="160"/>
    </row>
    <row r="151" spans="1:7" ht="12.75">
      <c r="A151" s="160"/>
      <c r="B151" s="160"/>
      <c r="C151" s="160"/>
      <c r="D151" s="160"/>
      <c r="E151" s="160"/>
      <c r="F151" s="160"/>
      <c r="G151" s="160"/>
    </row>
    <row r="152" spans="1:7" ht="12.75">
      <c r="A152" s="160"/>
      <c r="B152" s="160"/>
      <c r="C152" s="160"/>
      <c r="D152" s="160"/>
      <c r="E152" s="160"/>
      <c r="F152" s="160"/>
      <c r="G152" s="160"/>
    </row>
    <row r="153" spans="1:7" ht="12.75">
      <c r="A153" s="160"/>
      <c r="B153" s="160"/>
      <c r="C153" s="160"/>
      <c r="D153" s="160"/>
      <c r="E153" s="160"/>
      <c r="F153" s="160"/>
      <c r="G153" s="160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ht="12.75">
      <c r="E174" s="123"/>
    </row>
    <row r="175" ht="12.75">
      <c r="E175" s="123"/>
    </row>
    <row r="176" ht="12.75">
      <c r="E176" s="123"/>
    </row>
    <row r="177" ht="12.75">
      <c r="E177" s="123"/>
    </row>
    <row r="178" ht="12.75">
      <c r="E178" s="123"/>
    </row>
    <row r="179" ht="12.75">
      <c r="E179" s="123"/>
    </row>
    <row r="180" ht="12.75">
      <c r="E180" s="123"/>
    </row>
    <row r="181" ht="12.75">
      <c r="E181" s="123"/>
    </row>
    <row r="182" ht="12.75">
      <c r="E182" s="123"/>
    </row>
    <row r="183" ht="12.75">
      <c r="E183" s="123"/>
    </row>
    <row r="184" ht="12.75">
      <c r="E184" s="123"/>
    </row>
    <row r="185" spans="1:2" ht="12.75">
      <c r="A185" s="161"/>
      <c r="B185" s="161"/>
    </row>
    <row r="186" spans="1:7" ht="12.75">
      <c r="A186" s="160"/>
      <c r="B186" s="160"/>
      <c r="C186" s="163"/>
      <c r="D186" s="163"/>
      <c r="E186" s="164"/>
      <c r="F186" s="163"/>
      <c r="G186" s="165"/>
    </row>
    <row r="187" spans="1:7" ht="12.75">
      <c r="A187" s="166"/>
      <c r="B187" s="166"/>
      <c r="C187" s="160"/>
      <c r="D187" s="160"/>
      <c r="E187" s="167"/>
      <c r="F187" s="160"/>
      <c r="G187" s="160"/>
    </row>
    <row r="188" spans="1:7" ht="12.75">
      <c r="A188" s="160"/>
      <c r="B188" s="160"/>
      <c r="C188" s="160"/>
      <c r="D188" s="160"/>
      <c r="E188" s="167"/>
      <c r="F188" s="160"/>
      <c r="G188" s="160"/>
    </row>
    <row r="189" spans="1:7" ht="12.75">
      <c r="A189" s="160"/>
      <c r="B189" s="160"/>
      <c r="C189" s="160"/>
      <c r="D189" s="160"/>
      <c r="E189" s="167"/>
      <c r="F189" s="160"/>
      <c r="G189" s="160"/>
    </row>
    <row r="190" spans="1:7" ht="12.75">
      <c r="A190" s="160"/>
      <c r="B190" s="160"/>
      <c r="C190" s="160"/>
      <c r="D190" s="160"/>
      <c r="E190" s="167"/>
      <c r="F190" s="160"/>
      <c r="G190" s="160"/>
    </row>
    <row r="191" spans="1:7" ht="12.75">
      <c r="A191" s="160"/>
      <c r="B191" s="160"/>
      <c r="C191" s="160"/>
      <c r="D191" s="160"/>
      <c r="E191" s="167"/>
      <c r="F191" s="160"/>
      <c r="G191" s="160"/>
    </row>
    <row r="192" spans="1:7" ht="12.75">
      <c r="A192" s="160"/>
      <c r="B192" s="160"/>
      <c r="C192" s="160"/>
      <c r="D192" s="160"/>
      <c r="E192" s="167"/>
      <c r="F192" s="160"/>
      <c r="G192" s="160"/>
    </row>
    <row r="193" spans="1:7" ht="12.75">
      <c r="A193" s="160"/>
      <c r="B193" s="160"/>
      <c r="C193" s="160"/>
      <c r="D193" s="160"/>
      <c r="E193" s="167"/>
      <c r="F193" s="160"/>
      <c r="G193" s="160"/>
    </row>
    <row r="194" spans="1:7" ht="12.75">
      <c r="A194" s="160"/>
      <c r="B194" s="160"/>
      <c r="C194" s="160"/>
      <c r="D194" s="160"/>
      <c r="E194" s="167"/>
      <c r="F194" s="160"/>
      <c r="G194" s="160"/>
    </row>
    <row r="195" spans="1:7" ht="12.75">
      <c r="A195" s="160"/>
      <c r="B195" s="160"/>
      <c r="C195" s="160"/>
      <c r="D195" s="160"/>
      <c r="E195" s="167"/>
      <c r="F195" s="160"/>
      <c r="G195" s="160"/>
    </row>
    <row r="196" spans="1:7" ht="12.75">
      <c r="A196" s="160"/>
      <c r="B196" s="160"/>
      <c r="C196" s="160"/>
      <c r="D196" s="160"/>
      <c r="E196" s="167"/>
      <c r="F196" s="160"/>
      <c r="G196" s="160"/>
    </row>
    <row r="197" spans="1:7" ht="12.75">
      <c r="A197" s="160"/>
      <c r="B197" s="160"/>
      <c r="C197" s="160"/>
      <c r="D197" s="160"/>
      <c r="E197" s="167"/>
      <c r="F197" s="160"/>
      <c r="G197" s="160"/>
    </row>
    <row r="198" spans="1:7" ht="12.75">
      <c r="A198" s="160"/>
      <c r="B198" s="160"/>
      <c r="C198" s="160"/>
      <c r="D198" s="160"/>
      <c r="E198" s="167"/>
      <c r="F198" s="160"/>
      <c r="G198" s="160"/>
    </row>
    <row r="199" spans="1:7" ht="12.75">
      <c r="A199" s="160"/>
      <c r="B199" s="160"/>
      <c r="C199" s="160"/>
      <c r="D199" s="160"/>
      <c r="E199" s="167"/>
      <c r="F199" s="160"/>
      <c r="G199" s="160"/>
    </row>
  </sheetData>
  <sheetProtection selectLockedCells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Administrativa</dc:creator>
  <cp:keywords/>
  <dc:description/>
  <cp:lastModifiedBy>Gloserová Natalie</cp:lastModifiedBy>
  <cp:lastPrinted>2018-05-04T10:46:33Z</cp:lastPrinted>
  <dcterms:created xsi:type="dcterms:W3CDTF">2018-04-27T13:34:02Z</dcterms:created>
  <dcterms:modified xsi:type="dcterms:W3CDTF">2018-05-04T10:52:21Z</dcterms:modified>
  <cp:category/>
  <cp:version/>
  <cp:contentType/>
  <cp:contentStatus/>
</cp:coreProperties>
</file>