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200" windowHeight="63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<sst xmlns="http://schemas.openxmlformats.org/spreadsheetml/2006/main" count="130" uniqueCount="103">
  <si>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</si>
  <si>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</si>
  <si>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</si>
  <si>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</si>
  <si>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</si>
  <si>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</si>
  <si>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</si>
  <si>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</si>
  <si>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</si>
  <si>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</si>
  <si>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</si>
  <si>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</si>
  <si>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</si>
  <si>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</si>
  <si>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</si>
  <si>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</si>
  <si>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</si>
  <si>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</si>
  <si>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</si>
  <si>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</si>
  <si>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</si>
  <si>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</si>
  <si>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</si>
  <si>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</si>
  <si>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</si>
  <si>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</si>
  <si>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</si>
  <si>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</si>
  <si>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</si>
  <si>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</si>
  <si>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</si>
  <si>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</si>
  <si>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</si>
  <si>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</si>
  <si>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</si>
  <si>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</si>
  <si>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</si>
  <si>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</si>
  <si>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</si>
  <si>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</si>
  <si>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</si>
  <si>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</si>
  <si>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</si>
  <si>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</si>
  <si>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</si>
  <si>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</si>
  <si>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</si>
  <si>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</si>
  <si>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</si>
  <si>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</si>
  <si>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</si>
  <si>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</si>
  <si>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</si>
  <si>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</si>
  <si>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</si>
  <si>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</si>
  <si>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</si>
  <si>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</si>
  <si>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</si>
  <si>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</si>
  <si>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</si>
  <si>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</si>
  <si>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</si>
  <si>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</si>
  <si>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</si>
  <si>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</si>
  <si>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</si>
  <si>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</si>
  <si>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</si>
  <si>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</si>
  <si>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BP109</t>
  </si>
  <si>
    <t>001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</si>
  <si>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</si>
  <si>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</si>
  <si>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</si>
  <si>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</si>
  <si>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</si>
  <si>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</si>
  <si>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</si>
  <si>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</si>
  <si>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1.</t>
  </si>
  <si>
    <t>2.</t>
  </si>
  <si>
    <t>3.</t>
  </si>
  <si>
    <t>4.</t>
  </si>
  <si>
    <t>kpl</t>
  </si>
  <si>
    <t>5.</t>
  </si>
  <si>
    <t>6.</t>
  </si>
  <si>
    <t>7.</t>
  </si>
  <si>
    <t>MZLU Útěchov</t>
  </si>
  <si>
    <t>zak.č.200 581</t>
  </si>
  <si>
    <t>002  Laboratoře</t>
  </si>
  <si>
    <t>002 Laboratoře</t>
  </si>
  <si>
    <t>Útěchov</t>
  </si>
  <si>
    <t>Útěchov    zak.č. 200 581</t>
  </si>
  <si>
    <t>Režijní náklady</t>
  </si>
  <si>
    <t>Pris pilíř včetně 2ks odpojovačů vč.montáže</t>
  </si>
  <si>
    <t>vícenáklady VCJR Útěchov pro zprovoznění lisu a požadavků investora</t>
  </si>
  <si>
    <t>popisy k jednotlivým tlačítkům dle požadavku investora</t>
  </si>
  <si>
    <t>Vícenáklady celkem:</t>
  </si>
  <si>
    <t>REKAPITULACE  STAVEBNÍCH  DÍLŮ-vícenáklady</t>
  </si>
  <si>
    <t>Vícenáklady</t>
  </si>
  <si>
    <t>vícenáklady pro zprovoznění lisu a pož.investora</t>
  </si>
  <si>
    <t xml:space="preserve">Soupis provedených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</si>
</sst>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8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14" fillId="0" borderId="51" xfId="20" applyFont="1" applyBorder="1" applyAlignment="1">
      <alignment horizontal="center" vertical="top"/>
      <protection/>
    </xf>
    <xf numFmtId="49" fontId="14" fillId="0" borderId="51" xfId="20" applyNumberFormat="1" applyFont="1" applyBorder="1" applyAlignment="1">
      <alignment horizontal="left" vertical="top"/>
      <protection/>
    </xf>
    <xf numFmtId="0" fontId="14" fillId="0" borderId="51" xfId="20" applyFont="1" applyBorder="1" applyAlignment="1">
      <alignment vertical="top" wrapText="1"/>
      <protection/>
    </xf>
    <xf numFmtId="49" fontId="14" fillId="0" borderId="51" xfId="20" applyNumberFormat="1" applyFont="1" applyBorder="1" applyAlignment="1">
      <alignment horizontal="center" shrinkToFit="1"/>
      <protection/>
    </xf>
    <xf numFmtId="4" fontId="14" fillId="0" borderId="51" xfId="20" applyNumberFormat="1" applyFont="1" applyBorder="1" applyAlignment="1">
      <alignment horizontal="right"/>
      <protection/>
    </xf>
    <xf numFmtId="4" fontId="14" fillId="0" borderId="51" xfId="20" applyNumberFormat="1" applyFont="1" applyBorder="1">
      <alignment/>
      <protection/>
    </xf>
    <xf numFmtId="0" fontId="13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5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0" fontId="16" fillId="3" borderId="33" xfId="20" applyFont="1" applyFill="1" applyBorder="1" applyAlignment="1">
      <alignment horizontal="left" wrapText="1"/>
      <protection/>
    </xf>
    <xf numFmtId="0" fontId="16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8" fillId="2" borderId="10" xfId="20" applyNumberFormat="1" applyFont="1" applyFill="1" applyBorder="1" applyAlignment="1">
      <alignment horizontal="left"/>
      <protection/>
    </xf>
    <xf numFmtId="0" fontId="18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9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14" fontId="1" fillId="0" borderId="0" xfId="0" applyNumberFormat="1" applyFont="1"/>
    <xf numFmtId="0" fontId="2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6" fillId="3" borderId="61" xfId="20" applyNumberFormat="1" applyFont="1" applyFill="1" applyBorder="1" applyAlignment="1">
      <alignment horizontal="left" wrapText="1"/>
      <protection/>
    </xf>
    <xf numFmtId="49" fontId="17" fillId="0" borderId="62" xfId="0" applyNumberFormat="1" applyFont="1" applyBorder="1" applyAlignment="1">
      <alignment horizontal="left" wrapText="1"/>
    </xf>
    <xf numFmtId="0" fontId="10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E25" sqref="E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102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">
        <v>88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 t="s">
        <v>91</v>
      </c>
      <c r="E4" s="9"/>
      <c r="F4" s="11" t="s">
        <v>4</v>
      </c>
      <c r="G4" s="14"/>
    </row>
    <row r="5" spans="1:7" ht="12.95" customHeight="1">
      <c r="A5" s="15" t="s">
        <v>71</v>
      </c>
      <c r="B5" s="16"/>
      <c r="C5" s="17" t="s">
        <v>92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95" customHeight="1">
      <c r="A7" s="23" t="s">
        <v>70</v>
      </c>
      <c r="B7" s="24"/>
      <c r="C7" s="25" t="s">
        <v>92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/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>
        <f>Projektant</f>
        <v>0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>
        <v>200581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94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19</v>
      </c>
      <c r="B14" s="49"/>
      <c r="C14" s="50"/>
      <c r="D14" s="51" t="s">
        <v>20</v>
      </c>
      <c r="E14" s="52"/>
      <c r="F14" s="52"/>
      <c r="G14" s="50"/>
    </row>
    <row r="15" spans="1:7" ht="15.95" customHeight="1">
      <c r="A15" s="53"/>
      <c r="B15" s="54" t="s">
        <v>21</v>
      </c>
      <c r="C15" s="55">
        <v>31000</v>
      </c>
      <c r="D15" s="56" t="str">
        <f>Rekapitulace!A18</f>
        <v>Ztížené výrobní podmínky</v>
      </c>
      <c r="E15" s="57"/>
      <c r="F15" s="58"/>
      <c r="G15" s="55"/>
    </row>
    <row r="16" spans="1:7" ht="15.95" customHeight="1">
      <c r="A16" s="53" t="s">
        <v>22</v>
      </c>
      <c r="B16" s="54" t="s">
        <v>23</v>
      </c>
      <c r="C16" s="55"/>
      <c r="D16" s="8" t="str">
        <f>Rekapitulace!A19</f>
        <v>Oborová přirážka</v>
      </c>
      <c r="E16" s="59"/>
      <c r="F16" s="60"/>
      <c r="G16" s="55">
        <f>Rekapitulace!I19</f>
        <v>0</v>
      </c>
    </row>
    <row r="17" spans="1:7" ht="15.95" customHeight="1">
      <c r="A17" s="53" t="s">
        <v>24</v>
      </c>
      <c r="B17" s="54" t="s">
        <v>25</v>
      </c>
      <c r="C17" s="55">
        <f>Mont</f>
        <v>0</v>
      </c>
      <c r="D17" s="8" t="str">
        <f>Rekapitulace!A20</f>
        <v>Přesun stavebních kapacit</v>
      </c>
      <c r="E17" s="59"/>
      <c r="F17" s="60"/>
      <c r="G17" s="55">
        <f>Rekapitulace!I20</f>
        <v>0</v>
      </c>
    </row>
    <row r="18" spans="1:7" ht="15.95" customHeight="1">
      <c r="A18" s="61" t="s">
        <v>26</v>
      </c>
      <c r="B18" s="62" t="s">
        <v>27</v>
      </c>
      <c r="C18" s="55">
        <f>Dodavka</f>
        <v>0</v>
      </c>
      <c r="D18" s="8" t="str">
        <f>Rekapitulace!A21</f>
        <v>Mimostaveništní doprava</v>
      </c>
      <c r="E18" s="59"/>
      <c r="F18" s="60"/>
      <c r="G18" s="55">
        <f>Rekapitulace!I21</f>
        <v>0</v>
      </c>
    </row>
    <row r="19" spans="1:7" ht="15.95" customHeight="1">
      <c r="A19" s="63" t="s">
        <v>28</v>
      </c>
      <c r="B19" s="54"/>
      <c r="C19" s="55">
        <f>SUM(C15:C18)</f>
        <v>31000</v>
      </c>
      <c r="D19" s="8" t="str">
        <f>Rekapitulace!A22</f>
        <v>Zařízení staveniště</v>
      </c>
      <c r="E19" s="59"/>
      <c r="F19" s="60"/>
      <c r="G19" s="55">
        <f>Rekapitulace!I22</f>
        <v>0</v>
      </c>
    </row>
    <row r="20" spans="1:7" ht="15.95" customHeight="1">
      <c r="A20" s="63"/>
      <c r="B20" s="54"/>
      <c r="C20" s="55"/>
      <c r="D20" s="8" t="str">
        <f>Rekapitulace!A23</f>
        <v>Provoz investora</v>
      </c>
      <c r="E20" s="59"/>
      <c r="F20" s="60"/>
      <c r="G20" s="55">
        <f>Rekapitulace!I23</f>
        <v>0</v>
      </c>
    </row>
    <row r="21" spans="1:7" ht="15.95" customHeight="1">
      <c r="A21" s="63" t="s">
        <v>29</v>
      </c>
      <c r="B21" s="54"/>
      <c r="C21" s="55">
        <f>HZS</f>
        <v>0</v>
      </c>
      <c r="D21" s="8" t="str">
        <f>Rekapitulace!A24</f>
        <v>Kompletační činnost (IČD)</v>
      </c>
      <c r="E21" s="59"/>
      <c r="F21" s="60"/>
      <c r="G21" s="55">
        <f>Rekapitulace!I24</f>
        <v>0</v>
      </c>
    </row>
    <row r="22" spans="1:7" ht="15.95" customHeight="1">
      <c r="A22" s="64" t="s">
        <v>30</v>
      </c>
      <c r="B22" s="65"/>
      <c r="C22" s="55">
        <f>C19+C21</f>
        <v>31000</v>
      </c>
      <c r="D22" s="8" t="s">
        <v>31</v>
      </c>
      <c r="E22" s="59"/>
      <c r="F22" s="60"/>
      <c r="G22" s="55"/>
    </row>
    <row r="23" spans="1:7" ht="15.95" customHeight="1" thickBot="1">
      <c r="A23" s="206" t="s">
        <v>32</v>
      </c>
      <c r="B23" s="207"/>
      <c r="C23" s="66">
        <f>C22+G23</f>
        <v>31000</v>
      </c>
      <c r="D23" s="67" t="s">
        <v>33</v>
      </c>
      <c r="E23" s="68"/>
      <c r="F23" s="69"/>
      <c r="G23" s="55"/>
    </row>
    <row r="24" spans="1:7" ht="12.75">
      <c r="A24" s="70" t="s">
        <v>34</v>
      </c>
      <c r="B24" s="71"/>
      <c r="C24" s="72"/>
      <c r="D24" s="71" t="s">
        <v>35</v>
      </c>
      <c r="E24" s="71"/>
      <c r="F24" s="73" t="s">
        <v>36</v>
      </c>
      <c r="G24" s="74"/>
    </row>
    <row r="25" spans="1:7" ht="12.75">
      <c r="A25" s="64" t="s">
        <v>37</v>
      </c>
      <c r="B25" s="65"/>
      <c r="C25" s="75"/>
      <c r="D25" s="65" t="s">
        <v>37</v>
      </c>
      <c r="E25" s="76"/>
      <c r="F25" s="77" t="s">
        <v>37</v>
      </c>
      <c r="G25" s="78"/>
    </row>
    <row r="26" spans="1:7" ht="37.5" customHeight="1">
      <c r="A26" s="64" t="s">
        <v>38</v>
      </c>
      <c r="B26" s="79"/>
      <c r="C26" s="75"/>
      <c r="D26" s="65" t="s">
        <v>38</v>
      </c>
      <c r="E26" s="201"/>
      <c r="F26" s="77" t="s">
        <v>38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39</v>
      </c>
      <c r="B28" s="65"/>
      <c r="C28" s="75"/>
      <c r="D28" s="77" t="s">
        <v>40</v>
      </c>
      <c r="E28" s="75"/>
      <c r="F28" s="81" t="s">
        <v>40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41</v>
      </c>
      <c r="B30" s="85"/>
      <c r="C30" s="86">
        <v>21</v>
      </c>
      <c r="D30" s="85" t="s">
        <v>42</v>
      </c>
      <c r="E30" s="87"/>
      <c r="F30" s="208">
        <f>C23-F32</f>
        <v>31000</v>
      </c>
      <c r="G30" s="209"/>
    </row>
    <row r="31" spans="1:7" ht="12.75">
      <c r="A31" s="84" t="s">
        <v>43</v>
      </c>
      <c r="B31" s="85"/>
      <c r="C31" s="86">
        <f>SazbaDPH1</f>
        <v>21</v>
      </c>
      <c r="D31" s="85" t="s">
        <v>44</v>
      </c>
      <c r="E31" s="87"/>
      <c r="F31" s="208"/>
      <c r="G31" s="209"/>
    </row>
    <row r="32" spans="1:7" ht="12.75">
      <c r="A32" s="84" t="s">
        <v>41</v>
      </c>
      <c r="B32" s="85"/>
      <c r="C32" s="86">
        <v>0</v>
      </c>
      <c r="D32" s="85" t="s">
        <v>44</v>
      </c>
      <c r="E32" s="87"/>
      <c r="F32" s="208">
        <v>0</v>
      </c>
      <c r="G32" s="209"/>
    </row>
    <row r="33" spans="1:7" ht="12.75">
      <c r="A33" s="84" t="s">
        <v>43</v>
      </c>
      <c r="B33" s="88"/>
      <c r="C33" s="89">
        <f>SazbaDPH2</f>
        <v>0</v>
      </c>
      <c r="D33" s="85" t="s">
        <v>44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45</v>
      </c>
      <c r="B34" s="91"/>
      <c r="C34" s="91"/>
      <c r="D34" s="91"/>
      <c r="E34" s="92"/>
      <c r="F34" s="210">
        <f>ROUND(SUM(F30:F33),0)</f>
        <v>31000</v>
      </c>
      <c r="G34" s="211"/>
    </row>
    <row r="36" spans="1:8" ht="12.75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1">
      <selection activeCell="D11" sqref="D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47</v>
      </c>
      <c r="B1" s="214"/>
      <c r="C1" s="96" t="s">
        <v>92</v>
      </c>
      <c r="D1" s="97"/>
      <c r="E1" s="98"/>
      <c r="F1" s="97"/>
      <c r="G1" s="99" t="s">
        <v>48</v>
      </c>
      <c r="H1" s="100">
        <v>1</v>
      </c>
      <c r="I1" s="101"/>
    </row>
    <row r="2" spans="1:9" ht="13.5" thickBot="1">
      <c r="A2" s="215" t="s">
        <v>49</v>
      </c>
      <c r="B2" s="216"/>
      <c r="C2" s="102" t="s">
        <v>91</v>
      </c>
      <c r="D2" s="103"/>
      <c r="E2" s="104"/>
      <c r="F2" s="103"/>
      <c r="G2" s="217" t="s">
        <v>93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99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50</v>
      </c>
      <c r="C6" s="109"/>
      <c r="D6" s="110"/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29</v>
      </c>
    </row>
    <row r="7" spans="1:9" s="34" customFormat="1" ht="12.75">
      <c r="A7" s="197"/>
      <c r="B7" s="114" t="s">
        <v>100</v>
      </c>
      <c r="C7" s="65"/>
      <c r="D7" s="115"/>
      <c r="E7" s="198">
        <v>31000</v>
      </c>
      <c r="F7" s="199">
        <f>Položky!BB15</f>
        <v>0</v>
      </c>
      <c r="G7" s="199">
        <f>Položky!BC15</f>
        <v>0</v>
      </c>
      <c r="H7" s="199">
        <f>Položky!BD15</f>
        <v>0</v>
      </c>
      <c r="I7" s="200">
        <f>Položky!BE15</f>
        <v>0</v>
      </c>
    </row>
    <row r="8" spans="1:9" s="34" customFormat="1" ht="12.75">
      <c r="A8" s="197">
        <f>Položky!B16</f>
        <v>0</v>
      </c>
      <c r="B8" s="114">
        <f>Položky!C16</f>
        <v>0</v>
      </c>
      <c r="C8" s="65"/>
      <c r="D8" s="115"/>
      <c r="E8" s="198">
        <f>Položky!BA23</f>
        <v>0</v>
      </c>
      <c r="F8" s="199">
        <f>Položky!BB23</f>
        <v>0</v>
      </c>
      <c r="G8" s="199">
        <f>Položky!BC23</f>
        <v>0</v>
      </c>
      <c r="H8" s="199">
        <f>Položky!BD23</f>
        <v>0</v>
      </c>
      <c r="I8" s="200">
        <f>Položky!BE23</f>
        <v>0</v>
      </c>
    </row>
    <row r="9" spans="1:9" s="34" customFormat="1" ht="12.75">
      <c r="A9" s="197">
        <f>Položky!B24</f>
        <v>0</v>
      </c>
      <c r="B9" s="114">
        <f>Položky!C24</f>
        <v>0</v>
      </c>
      <c r="C9" s="65"/>
      <c r="D9" s="115"/>
      <c r="E9" s="198">
        <f>Položky!BA26</f>
        <v>0</v>
      </c>
      <c r="F9" s="199">
        <f>Položky!BB26</f>
        <v>0</v>
      </c>
      <c r="G9" s="199">
        <f>Položky!BC26</f>
        <v>0</v>
      </c>
      <c r="H9" s="199">
        <f>Položky!BD26</f>
        <v>0</v>
      </c>
      <c r="I9" s="200">
        <f>Položky!BE26</f>
        <v>0</v>
      </c>
    </row>
    <row r="10" spans="1:9" s="34" customFormat="1" ht="12.75">
      <c r="A10" s="197">
        <f>Položky!B27</f>
        <v>0</v>
      </c>
      <c r="B10" s="114">
        <f>Položky!C27</f>
        <v>0</v>
      </c>
      <c r="C10" s="65"/>
      <c r="D10" s="115"/>
      <c r="E10" s="198">
        <f>Položky!BA32</f>
        <v>0</v>
      </c>
      <c r="F10" s="199">
        <f>Položky!BB32</f>
        <v>0</v>
      </c>
      <c r="G10" s="199">
        <f>Položky!BC32</f>
        <v>0</v>
      </c>
      <c r="H10" s="199">
        <f>Položky!BD32</f>
        <v>0</v>
      </c>
      <c r="I10" s="200">
        <f>Položky!BE32</f>
        <v>0</v>
      </c>
    </row>
    <row r="11" spans="1:9" s="34" customFormat="1" ht="12.75">
      <c r="A11" s="197">
        <f>Položky!B33</f>
        <v>0</v>
      </c>
      <c r="B11" s="114">
        <f>Položky!C33</f>
        <v>0</v>
      </c>
      <c r="C11" s="65"/>
      <c r="D11" s="115"/>
      <c r="E11" s="198">
        <f>Položky!BA35</f>
        <v>0</v>
      </c>
      <c r="F11" s="199">
        <f>Položky!BB35</f>
        <v>0</v>
      </c>
      <c r="G11" s="199">
        <f>Položky!BC35</f>
        <v>0</v>
      </c>
      <c r="H11" s="199">
        <f>Položky!BD35</f>
        <v>0</v>
      </c>
      <c r="I11" s="200">
        <f>Položky!BE35</f>
        <v>0</v>
      </c>
    </row>
    <row r="12" spans="1:9" s="34" customFormat="1" ht="13.5" thickBot="1">
      <c r="A12" s="197">
        <f>Položky!B36</f>
        <v>0</v>
      </c>
      <c r="B12" s="114">
        <f>Položky!C36</f>
        <v>0</v>
      </c>
      <c r="C12" s="65"/>
      <c r="D12" s="115"/>
      <c r="E12" s="198">
        <f>Položky!BA38</f>
        <v>0</v>
      </c>
      <c r="F12" s="199">
        <f>Položky!BB38</f>
        <v>0</v>
      </c>
      <c r="G12" s="199">
        <f>Položky!BC38</f>
        <v>0</v>
      </c>
      <c r="H12" s="199">
        <f>Položky!BD38</f>
        <v>0</v>
      </c>
      <c r="I12" s="200">
        <f>Položky!BE38</f>
        <v>0</v>
      </c>
    </row>
    <row r="13" spans="1:9" s="122" customFormat="1" ht="13.5" thickBot="1">
      <c r="A13" s="116"/>
      <c r="B13" s="117" t="s">
        <v>55</v>
      </c>
      <c r="C13" s="117"/>
      <c r="D13" s="118"/>
      <c r="E13" s="119">
        <f>SUM(E7:E12)</f>
        <v>31000</v>
      </c>
      <c r="F13" s="120">
        <f>SUM(F7:F12)</f>
        <v>0</v>
      </c>
      <c r="G13" s="120">
        <f>SUM(G7:G12)</f>
        <v>0</v>
      </c>
      <c r="H13" s="120">
        <f>SUM(H7:H12)</f>
        <v>0</v>
      </c>
      <c r="I13" s="121">
        <f>SUM(I7:I12)</f>
        <v>0</v>
      </c>
    </row>
    <row r="14" spans="1:9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57" ht="19.5" customHeight="1">
      <c r="A15" s="106" t="s">
        <v>56</v>
      </c>
      <c r="B15" s="106"/>
      <c r="C15" s="106"/>
      <c r="D15" s="106"/>
      <c r="E15" s="106"/>
      <c r="F15" s="106"/>
      <c r="G15" s="123"/>
      <c r="H15" s="106"/>
      <c r="I15" s="106"/>
      <c r="BA15" s="40"/>
      <c r="BB15" s="40"/>
      <c r="BC15" s="40"/>
      <c r="BD15" s="40"/>
      <c r="BE15" s="40"/>
    </row>
    <row r="16" spans="1:9" ht="13.5" thickBot="1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0" t="s">
        <v>57</v>
      </c>
      <c r="B17" s="71"/>
      <c r="C17" s="71"/>
      <c r="D17" s="124"/>
      <c r="E17" s="125" t="s">
        <v>58</v>
      </c>
      <c r="F17" s="126" t="s">
        <v>59</v>
      </c>
      <c r="G17" s="127" t="s">
        <v>60</v>
      </c>
      <c r="H17" s="128"/>
      <c r="I17" s="129" t="s">
        <v>58</v>
      </c>
    </row>
    <row r="18" spans="1:53" ht="12.75">
      <c r="A18" s="63" t="s">
        <v>72</v>
      </c>
      <c r="B18" s="54"/>
      <c r="C18" s="54"/>
      <c r="D18" s="130"/>
      <c r="E18" s="131"/>
      <c r="F18" s="132">
        <v>0</v>
      </c>
      <c r="G18" s="133">
        <v>31000</v>
      </c>
      <c r="H18" s="134"/>
      <c r="I18" s="135">
        <f aca="true" t="shared" si="0" ref="I18:I25">E18+F18*G18/100</f>
        <v>0</v>
      </c>
      <c r="BA18">
        <v>0</v>
      </c>
    </row>
    <row r="19" spans="1:53" ht="12.75">
      <c r="A19" s="63" t="s">
        <v>73</v>
      </c>
      <c r="B19" s="54"/>
      <c r="C19" s="54"/>
      <c r="D19" s="130"/>
      <c r="E19" s="131">
        <v>0</v>
      </c>
      <c r="F19" s="132">
        <v>0</v>
      </c>
      <c r="G19" s="133">
        <v>31000</v>
      </c>
      <c r="H19" s="134"/>
      <c r="I19" s="135">
        <f t="shared" si="0"/>
        <v>0</v>
      </c>
      <c r="BA19">
        <v>0</v>
      </c>
    </row>
    <row r="20" spans="1:53" ht="12.75">
      <c r="A20" s="63" t="s">
        <v>74</v>
      </c>
      <c r="B20" s="54"/>
      <c r="C20" s="54"/>
      <c r="D20" s="130"/>
      <c r="E20" s="131"/>
      <c r="F20" s="132">
        <v>0</v>
      </c>
      <c r="G20" s="133">
        <v>31000</v>
      </c>
      <c r="H20" s="134"/>
      <c r="I20" s="135">
        <f t="shared" si="0"/>
        <v>0</v>
      </c>
      <c r="BA20">
        <v>0</v>
      </c>
    </row>
    <row r="21" spans="1:53" ht="12.75">
      <c r="A21" s="63" t="s">
        <v>75</v>
      </c>
      <c r="B21" s="54"/>
      <c r="C21" s="54"/>
      <c r="D21" s="130"/>
      <c r="E21" s="131">
        <v>0</v>
      </c>
      <c r="F21" s="132">
        <v>0</v>
      </c>
      <c r="G21" s="133">
        <v>31000</v>
      </c>
      <c r="H21" s="134"/>
      <c r="I21" s="135">
        <f t="shared" si="0"/>
        <v>0</v>
      </c>
      <c r="BA21">
        <v>0</v>
      </c>
    </row>
    <row r="22" spans="1:53" ht="12.75">
      <c r="A22" s="63" t="s">
        <v>76</v>
      </c>
      <c r="B22" s="54"/>
      <c r="C22" s="54"/>
      <c r="D22" s="130"/>
      <c r="E22" s="131">
        <v>0</v>
      </c>
      <c r="F22" s="132">
        <v>0</v>
      </c>
      <c r="G22" s="133">
        <v>31000</v>
      </c>
      <c r="H22" s="134"/>
      <c r="I22" s="135">
        <f t="shared" si="0"/>
        <v>0</v>
      </c>
      <c r="BA22">
        <v>1</v>
      </c>
    </row>
    <row r="23" spans="1:53" ht="12.75">
      <c r="A23" s="63" t="s">
        <v>77</v>
      </c>
      <c r="B23" s="54"/>
      <c r="C23" s="54"/>
      <c r="D23" s="130"/>
      <c r="E23" s="131">
        <v>0</v>
      </c>
      <c r="F23" s="132">
        <v>0</v>
      </c>
      <c r="G23" s="133">
        <v>31000</v>
      </c>
      <c r="H23" s="134"/>
      <c r="I23" s="135">
        <f t="shared" si="0"/>
        <v>0</v>
      </c>
      <c r="BA23">
        <v>1</v>
      </c>
    </row>
    <row r="24" spans="1:53" ht="12.75">
      <c r="A24" s="63" t="s">
        <v>78</v>
      </c>
      <c r="B24" s="54"/>
      <c r="C24" s="54"/>
      <c r="D24" s="130"/>
      <c r="E24" s="131">
        <v>0</v>
      </c>
      <c r="F24" s="132">
        <v>0</v>
      </c>
      <c r="G24" s="133">
        <v>31000</v>
      </c>
      <c r="H24" s="134"/>
      <c r="I24" s="135">
        <f t="shared" si="0"/>
        <v>0</v>
      </c>
      <c r="BA24">
        <v>2</v>
      </c>
    </row>
    <row r="25" spans="1:53" ht="12.75">
      <c r="A25" s="63" t="s">
        <v>79</v>
      </c>
      <c r="B25" s="54"/>
      <c r="C25" s="54"/>
      <c r="D25" s="130"/>
      <c r="E25" s="131">
        <v>0</v>
      </c>
      <c r="F25" s="132">
        <v>0</v>
      </c>
      <c r="G25" s="133">
        <v>31000</v>
      </c>
      <c r="H25" s="134"/>
      <c r="I25" s="135">
        <f t="shared" si="0"/>
        <v>0</v>
      </c>
      <c r="BA25">
        <v>2</v>
      </c>
    </row>
    <row r="26" spans="1:9" ht="13.5" thickBot="1">
      <c r="A26" s="136"/>
      <c r="B26" s="137" t="s">
        <v>61</v>
      </c>
      <c r="C26" s="138"/>
      <c r="D26" s="139"/>
      <c r="E26" s="140"/>
      <c r="F26" s="141"/>
      <c r="G26" s="141"/>
      <c r="H26" s="220">
        <f>SUM(I18:I25)</f>
        <v>0</v>
      </c>
      <c r="I26" s="221"/>
    </row>
    <row r="28" spans="2:9" ht="12.75">
      <c r="B28" s="122"/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1"/>
  <sheetViews>
    <sheetView showGridLines="0" showZeros="0" tabSelected="1" workbookViewId="0" topLeftCell="A1">
      <selection activeCell="L9" sqref="L9:L10"/>
    </sheetView>
  </sheetViews>
  <sheetFormatPr defaultColWidth="9.1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96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47</v>
      </c>
      <c r="B3" s="214"/>
      <c r="C3" s="96" t="s">
        <v>88</v>
      </c>
      <c r="D3" s="97"/>
      <c r="E3" s="150"/>
      <c r="F3" s="151"/>
      <c r="G3" s="152"/>
    </row>
    <row r="4" spans="1:7" ht="13.5" thickBot="1">
      <c r="A4" s="225" t="s">
        <v>49</v>
      </c>
      <c r="B4" s="216"/>
      <c r="C4" s="102" t="s">
        <v>90</v>
      </c>
      <c r="D4" s="103"/>
      <c r="E4" s="226" t="s">
        <v>89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62</v>
      </c>
      <c r="B6" s="157" t="s">
        <v>63</v>
      </c>
      <c r="C6" s="157" t="s">
        <v>64</v>
      </c>
      <c r="D6" s="157" t="s">
        <v>65</v>
      </c>
      <c r="E6" s="158" t="s">
        <v>66</v>
      </c>
      <c r="F6" s="157" t="s">
        <v>67</v>
      </c>
      <c r="G6" s="159" t="s">
        <v>68</v>
      </c>
    </row>
    <row r="7" spans="1:15" ht="12.75">
      <c r="A7" s="160" t="s">
        <v>69</v>
      </c>
      <c r="B7" s="161"/>
      <c r="C7" s="162" t="s">
        <v>101</v>
      </c>
      <c r="D7" s="163"/>
      <c r="E7" s="164"/>
      <c r="F7" s="164"/>
      <c r="G7" s="165"/>
      <c r="H7" s="166"/>
      <c r="I7" s="166"/>
      <c r="O7" s="167">
        <v>1</v>
      </c>
    </row>
    <row r="8" spans="1:80" ht="12.75">
      <c r="A8" s="168" t="s">
        <v>80</v>
      </c>
      <c r="B8" s="169"/>
      <c r="C8" s="170" t="s">
        <v>95</v>
      </c>
      <c r="D8" s="171" t="s">
        <v>84</v>
      </c>
      <c r="E8" s="172">
        <v>1</v>
      </c>
      <c r="F8" s="172">
        <v>27600</v>
      </c>
      <c r="G8" s="173">
        <f>E8*F8</f>
        <v>27600</v>
      </c>
      <c r="O8" s="167"/>
      <c r="CA8" s="174"/>
      <c r="CB8" s="174"/>
    </row>
    <row r="9" spans="1:80" ht="12.75">
      <c r="A9" s="168" t="s">
        <v>81</v>
      </c>
      <c r="B9" s="169"/>
      <c r="C9" s="170" t="s">
        <v>97</v>
      </c>
      <c r="D9" s="171" t="s">
        <v>84</v>
      </c>
      <c r="E9" s="172">
        <v>1</v>
      </c>
      <c r="F9" s="172">
        <v>3400</v>
      </c>
      <c r="G9" s="173">
        <f aca="true" t="shared" si="0" ref="G9">E9*F9</f>
        <v>3400</v>
      </c>
      <c r="O9" s="167"/>
      <c r="CA9" s="174"/>
      <c r="CB9" s="174"/>
    </row>
    <row r="10" spans="1:80" ht="12.75">
      <c r="A10" s="168" t="s">
        <v>82</v>
      </c>
      <c r="B10" s="169"/>
      <c r="C10" s="170"/>
      <c r="D10" s="171"/>
      <c r="E10" s="172"/>
      <c r="F10" s="172"/>
      <c r="G10" s="173"/>
      <c r="O10" s="167"/>
      <c r="CA10" s="174"/>
      <c r="CB10" s="174"/>
    </row>
    <row r="11" spans="1:80" ht="12.75">
      <c r="A11" s="168" t="s">
        <v>83</v>
      </c>
      <c r="B11" s="169"/>
      <c r="C11" s="170"/>
      <c r="D11" s="171"/>
      <c r="E11" s="172"/>
      <c r="F11" s="172"/>
      <c r="G11" s="173"/>
      <c r="O11" s="167"/>
      <c r="CA11" s="174"/>
      <c r="CB11" s="174"/>
    </row>
    <row r="12" spans="1:80" ht="12.75">
      <c r="A12" s="168" t="s">
        <v>85</v>
      </c>
      <c r="B12" s="169"/>
      <c r="C12" s="170"/>
      <c r="D12" s="171"/>
      <c r="E12" s="172"/>
      <c r="F12" s="172"/>
      <c r="G12" s="173"/>
      <c r="O12" s="167"/>
      <c r="CA12" s="174"/>
      <c r="CB12" s="174"/>
    </row>
    <row r="13" spans="1:80" ht="12.75">
      <c r="A13" s="168" t="s">
        <v>86</v>
      </c>
      <c r="B13" s="169"/>
      <c r="C13" s="170"/>
      <c r="D13" s="171"/>
      <c r="E13" s="172"/>
      <c r="F13" s="172"/>
      <c r="G13" s="173"/>
      <c r="O13" s="167"/>
      <c r="CA13" s="174"/>
      <c r="CB13" s="174"/>
    </row>
    <row r="14" spans="1:80" ht="12.75">
      <c r="A14" s="168" t="s">
        <v>87</v>
      </c>
      <c r="B14" s="169"/>
      <c r="C14" s="170"/>
      <c r="D14" s="171"/>
      <c r="E14" s="172"/>
      <c r="F14" s="172"/>
      <c r="G14" s="173"/>
      <c r="O14" s="167"/>
      <c r="CA14" s="174"/>
      <c r="CB14" s="174"/>
    </row>
    <row r="15" spans="1:57" ht="12.75">
      <c r="A15" s="181"/>
      <c r="B15" s="182"/>
      <c r="C15" s="183" t="s">
        <v>98</v>
      </c>
      <c r="D15" s="184"/>
      <c r="E15" s="185"/>
      <c r="F15" s="186"/>
      <c r="G15" s="187">
        <f>SUM(G8:G14)</f>
        <v>31000</v>
      </c>
      <c r="O15" s="167">
        <v>4</v>
      </c>
      <c r="BA15" s="188">
        <f>SUM(BA7:BA14)</f>
        <v>0</v>
      </c>
      <c r="BB15" s="188">
        <f>SUM(BB7:BB14)</f>
        <v>0</v>
      </c>
      <c r="BC15" s="188">
        <f>SUM(BC7:BC14)</f>
        <v>0</v>
      </c>
      <c r="BD15" s="188">
        <f>SUM(BD7:BD14)</f>
        <v>0</v>
      </c>
      <c r="BE15" s="188">
        <f>SUM(BE7:BE14)</f>
        <v>0</v>
      </c>
    </row>
    <row r="16" spans="1:15" ht="12.75">
      <c r="A16" s="160"/>
      <c r="B16" s="161"/>
      <c r="C16" s="162"/>
      <c r="D16" s="163"/>
      <c r="E16" s="164"/>
      <c r="F16" s="164"/>
      <c r="G16" s="165"/>
      <c r="H16" s="166"/>
      <c r="I16" s="166"/>
      <c r="O16" s="167"/>
    </row>
    <row r="17" spans="1:80" ht="12.75">
      <c r="A17" s="168"/>
      <c r="B17" s="169"/>
      <c r="C17" s="170"/>
      <c r="D17" s="171"/>
      <c r="E17" s="172"/>
      <c r="F17" s="172"/>
      <c r="G17" s="173">
        <f>E17*F17</f>
        <v>0</v>
      </c>
      <c r="O17" s="167"/>
      <c r="CA17" s="174"/>
      <c r="CB17" s="174"/>
    </row>
    <row r="18" spans="1:15" ht="12.75">
      <c r="A18" s="175"/>
      <c r="B18" s="177"/>
      <c r="C18" s="222"/>
      <c r="D18" s="223"/>
      <c r="E18" s="178"/>
      <c r="F18" s="179"/>
      <c r="G18" s="180">
        <f>E18*F18</f>
        <v>0</v>
      </c>
      <c r="M18" s="176"/>
      <c r="O18" s="167"/>
    </row>
    <row r="19" spans="1:80" ht="12.75">
      <c r="A19" s="168"/>
      <c r="B19" s="169"/>
      <c r="C19" s="170"/>
      <c r="D19" s="171"/>
      <c r="E19" s="172"/>
      <c r="F19" s="172"/>
      <c r="G19" s="173"/>
      <c r="O19" s="167"/>
      <c r="CA19" s="174"/>
      <c r="CB19" s="174"/>
    </row>
    <row r="20" spans="1:15" ht="12.75">
      <c r="A20" s="175"/>
      <c r="B20" s="177"/>
      <c r="C20" s="222"/>
      <c r="D20" s="223"/>
      <c r="E20" s="178"/>
      <c r="F20" s="179"/>
      <c r="G20" s="180"/>
      <c r="M20" s="176"/>
      <c r="O20" s="167"/>
    </row>
    <row r="21" spans="1:80" ht="12.75">
      <c r="A21" s="168"/>
      <c r="B21" s="169"/>
      <c r="C21" s="170"/>
      <c r="D21" s="171"/>
      <c r="E21" s="172"/>
      <c r="F21" s="172"/>
      <c r="G21" s="173"/>
      <c r="O21" s="167"/>
      <c r="CA21" s="174"/>
      <c r="CB21" s="174"/>
    </row>
    <row r="22" spans="1:15" ht="12.75">
      <c r="A22" s="175"/>
      <c r="B22" s="177"/>
      <c r="C22" s="222"/>
      <c r="D22" s="223"/>
      <c r="E22" s="178"/>
      <c r="F22" s="179"/>
      <c r="G22" s="180"/>
      <c r="M22" s="176"/>
      <c r="O22" s="167"/>
    </row>
    <row r="23" spans="1:57" ht="12.75">
      <c r="A23" s="181"/>
      <c r="B23" s="182"/>
      <c r="C23" s="183"/>
      <c r="D23" s="184"/>
      <c r="E23" s="185"/>
      <c r="F23" s="186"/>
      <c r="G23" s="187"/>
      <c r="O23" s="167"/>
      <c r="BA23" s="188"/>
      <c r="BB23" s="188"/>
      <c r="BC23" s="188"/>
      <c r="BD23" s="188"/>
      <c r="BE23" s="188"/>
    </row>
    <row r="24" spans="1:15" ht="12.75">
      <c r="A24" s="160"/>
      <c r="B24" s="161"/>
      <c r="C24" s="162"/>
      <c r="D24" s="163"/>
      <c r="E24" s="164"/>
      <c r="F24" s="164"/>
      <c r="G24" s="165"/>
      <c r="H24" s="166"/>
      <c r="I24" s="166"/>
      <c r="O24" s="167"/>
    </row>
    <row r="25" spans="1:80" ht="12.75">
      <c r="A25" s="168"/>
      <c r="B25" s="169"/>
      <c r="C25" s="170"/>
      <c r="D25" s="171"/>
      <c r="E25" s="172"/>
      <c r="F25" s="172"/>
      <c r="G25" s="173"/>
      <c r="O25" s="167"/>
      <c r="CA25" s="174"/>
      <c r="CB25" s="174"/>
    </row>
    <row r="26" spans="1:57" ht="12.75">
      <c r="A26" s="181"/>
      <c r="B26" s="182"/>
      <c r="C26" s="183"/>
      <c r="D26" s="184"/>
      <c r="E26" s="185"/>
      <c r="F26" s="186"/>
      <c r="G26" s="187"/>
      <c r="O26" s="167"/>
      <c r="BA26" s="188"/>
      <c r="BB26" s="188"/>
      <c r="BC26" s="188"/>
      <c r="BD26" s="188"/>
      <c r="BE26" s="188"/>
    </row>
    <row r="27" spans="1:15" ht="12.75">
      <c r="A27" s="160"/>
      <c r="B27" s="161"/>
      <c r="C27" s="162"/>
      <c r="D27" s="163"/>
      <c r="E27" s="164"/>
      <c r="F27" s="164"/>
      <c r="G27" s="165"/>
      <c r="H27" s="166"/>
      <c r="I27" s="166"/>
      <c r="O27" s="167"/>
    </row>
    <row r="28" spans="1:80" ht="12.75">
      <c r="A28" s="168"/>
      <c r="B28" s="169"/>
      <c r="C28" s="170"/>
      <c r="D28" s="171"/>
      <c r="E28" s="172"/>
      <c r="F28" s="172"/>
      <c r="G28" s="173"/>
      <c r="O28" s="167"/>
      <c r="CA28" s="174"/>
      <c r="CB28" s="174"/>
    </row>
    <row r="29" spans="1:15" ht="12.75">
      <c r="A29" s="175"/>
      <c r="B29" s="177"/>
      <c r="C29" s="222"/>
      <c r="D29" s="223"/>
      <c r="E29" s="178"/>
      <c r="F29" s="179"/>
      <c r="G29" s="180"/>
      <c r="M29" s="176"/>
      <c r="O29" s="167"/>
    </row>
    <row r="30" spans="1:80" ht="12.75">
      <c r="A30" s="168"/>
      <c r="B30" s="169"/>
      <c r="C30" s="170"/>
      <c r="D30" s="171"/>
      <c r="E30" s="172"/>
      <c r="F30" s="172"/>
      <c r="G30" s="173"/>
      <c r="O30" s="167"/>
      <c r="CA30" s="174"/>
      <c r="CB30" s="174"/>
    </row>
    <row r="31" spans="1:15" ht="12.75">
      <c r="A31" s="175"/>
      <c r="B31" s="177"/>
      <c r="C31" s="222"/>
      <c r="D31" s="223"/>
      <c r="E31" s="178"/>
      <c r="F31" s="179"/>
      <c r="G31" s="180"/>
      <c r="M31" s="176"/>
      <c r="O31" s="167"/>
    </row>
    <row r="32" spans="1:57" ht="12.75">
      <c r="A32" s="181"/>
      <c r="B32" s="182"/>
      <c r="C32" s="183"/>
      <c r="D32" s="184"/>
      <c r="E32" s="185"/>
      <c r="F32" s="186"/>
      <c r="G32" s="187"/>
      <c r="O32" s="167"/>
      <c r="BA32" s="188"/>
      <c r="BB32" s="188"/>
      <c r="BC32" s="188"/>
      <c r="BD32" s="188"/>
      <c r="BE32" s="188"/>
    </row>
    <row r="33" spans="1:15" ht="12.75">
      <c r="A33" s="160"/>
      <c r="B33" s="161"/>
      <c r="C33" s="162"/>
      <c r="D33" s="163"/>
      <c r="E33" s="164"/>
      <c r="F33" s="164"/>
      <c r="G33" s="165"/>
      <c r="H33" s="166"/>
      <c r="I33" s="166"/>
      <c r="O33" s="167"/>
    </row>
    <row r="34" spans="1:80" ht="12.75">
      <c r="A34" s="168"/>
      <c r="B34" s="169"/>
      <c r="C34" s="170"/>
      <c r="D34" s="171"/>
      <c r="E34" s="172"/>
      <c r="F34" s="172"/>
      <c r="G34" s="173"/>
      <c r="O34" s="167"/>
      <c r="CA34" s="174"/>
      <c r="CB34" s="174"/>
    </row>
    <row r="35" spans="1:57" ht="12.75">
      <c r="A35" s="181"/>
      <c r="B35" s="182"/>
      <c r="C35" s="183"/>
      <c r="D35" s="184"/>
      <c r="E35" s="185"/>
      <c r="F35" s="186"/>
      <c r="G35" s="187"/>
      <c r="O35" s="167"/>
      <c r="BA35" s="188"/>
      <c r="BB35" s="188"/>
      <c r="BC35" s="188"/>
      <c r="BD35" s="188"/>
      <c r="BE35" s="188"/>
    </row>
    <row r="36" spans="1:15" ht="12.75">
      <c r="A36" s="160"/>
      <c r="B36" s="161"/>
      <c r="C36" s="162"/>
      <c r="D36" s="163"/>
      <c r="E36" s="164"/>
      <c r="F36" s="164"/>
      <c r="G36" s="165"/>
      <c r="H36" s="166"/>
      <c r="I36" s="166"/>
      <c r="O36" s="167"/>
    </row>
    <row r="37" spans="1:80" ht="12.75">
      <c r="A37" s="168"/>
      <c r="B37" s="169"/>
      <c r="C37" s="170"/>
      <c r="D37" s="171"/>
      <c r="E37" s="172"/>
      <c r="F37" s="172"/>
      <c r="G37" s="173"/>
      <c r="O37" s="167"/>
      <c r="CA37" s="174"/>
      <c r="CB37" s="174"/>
    </row>
    <row r="38" spans="1:57" ht="12.75">
      <c r="A38" s="181"/>
      <c r="B38" s="182"/>
      <c r="C38" s="183"/>
      <c r="D38" s="184"/>
      <c r="E38" s="185"/>
      <c r="F38" s="186"/>
      <c r="G38" s="187"/>
      <c r="O38" s="167"/>
      <c r="BA38" s="188"/>
      <c r="BB38" s="188"/>
      <c r="BC38" s="188"/>
      <c r="BD38" s="188"/>
      <c r="BE38" s="188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spans="1:7" ht="12.75">
      <c r="A62" s="189"/>
      <c r="B62" s="189"/>
      <c r="C62" s="189"/>
      <c r="D62" s="189"/>
      <c r="E62" s="189"/>
      <c r="F62" s="189"/>
      <c r="G62" s="189"/>
    </row>
    <row r="63" spans="1:7" ht="12.75">
      <c r="A63" s="189"/>
      <c r="B63" s="189"/>
      <c r="C63" s="189"/>
      <c r="D63" s="189"/>
      <c r="E63" s="189"/>
      <c r="F63" s="189"/>
      <c r="G63" s="189"/>
    </row>
    <row r="64" spans="1:7" ht="12.75">
      <c r="A64" s="189"/>
      <c r="B64" s="189"/>
      <c r="C64" s="189"/>
      <c r="D64" s="189"/>
      <c r="E64" s="189"/>
      <c r="F64" s="189"/>
      <c r="G64" s="189"/>
    </row>
    <row r="65" spans="1:7" ht="12.75">
      <c r="A65" s="189"/>
      <c r="B65" s="189"/>
      <c r="C65" s="189"/>
      <c r="D65" s="189"/>
      <c r="E65" s="189"/>
      <c r="F65" s="189"/>
      <c r="G65" s="189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spans="1:2" ht="12.75">
      <c r="A97" s="190"/>
      <c r="B97" s="190"/>
    </row>
    <row r="98" spans="1:7" ht="12.75">
      <c r="A98" s="189"/>
      <c r="B98" s="189"/>
      <c r="C98" s="192"/>
      <c r="D98" s="192"/>
      <c r="E98" s="193"/>
      <c r="F98" s="192"/>
      <c r="G98" s="194"/>
    </row>
    <row r="99" spans="1:7" ht="12.75">
      <c r="A99" s="195"/>
      <c r="B99" s="195"/>
      <c r="C99" s="189"/>
      <c r="D99" s="189"/>
      <c r="E99" s="196"/>
      <c r="F99" s="189"/>
      <c r="G99" s="189"/>
    </row>
    <row r="100" spans="1:7" ht="12.75">
      <c r="A100" s="189"/>
      <c r="B100" s="189"/>
      <c r="C100" s="189"/>
      <c r="D100" s="189"/>
      <c r="E100" s="196"/>
      <c r="F100" s="189"/>
      <c r="G100" s="189"/>
    </row>
    <row r="101" spans="1:7" ht="12.75">
      <c r="A101" s="189"/>
      <c r="B101" s="189"/>
      <c r="C101" s="189"/>
      <c r="D101" s="189"/>
      <c r="E101" s="196"/>
      <c r="F101" s="189"/>
      <c r="G101" s="189"/>
    </row>
    <row r="102" spans="1:7" ht="12.75">
      <c r="A102" s="189"/>
      <c r="B102" s="189"/>
      <c r="C102" s="189"/>
      <c r="D102" s="189"/>
      <c r="E102" s="196"/>
      <c r="F102" s="189"/>
      <c r="G102" s="189"/>
    </row>
    <row r="103" spans="1:7" ht="12.75">
      <c r="A103" s="189"/>
      <c r="B103" s="189"/>
      <c r="C103" s="189"/>
      <c r="D103" s="189"/>
      <c r="E103" s="196"/>
      <c r="F103" s="189"/>
      <c r="G103" s="189"/>
    </row>
    <row r="104" spans="1:7" ht="12.75">
      <c r="A104" s="189"/>
      <c r="B104" s="189"/>
      <c r="C104" s="189"/>
      <c r="D104" s="189"/>
      <c r="E104" s="196"/>
      <c r="F104" s="189"/>
      <c r="G104" s="189"/>
    </row>
    <row r="105" spans="1:7" ht="12.75">
      <c r="A105" s="189"/>
      <c r="B105" s="189"/>
      <c r="C105" s="189"/>
      <c r="D105" s="189"/>
      <c r="E105" s="196"/>
      <c r="F105" s="189"/>
      <c r="G105" s="189"/>
    </row>
    <row r="106" spans="1:7" ht="12.75">
      <c r="A106" s="189"/>
      <c r="B106" s="189"/>
      <c r="C106" s="189"/>
      <c r="D106" s="189"/>
      <c r="E106" s="196"/>
      <c r="F106" s="189"/>
      <c r="G106" s="189"/>
    </row>
    <row r="107" spans="1:7" ht="12.75">
      <c r="A107" s="189"/>
      <c r="B107" s="189"/>
      <c r="C107" s="189"/>
      <c r="D107" s="189"/>
      <c r="E107" s="196"/>
      <c r="F107" s="189"/>
      <c r="G107" s="189"/>
    </row>
    <row r="108" spans="1:7" ht="12.75">
      <c r="A108" s="189"/>
      <c r="B108" s="189"/>
      <c r="C108" s="189"/>
      <c r="D108" s="189"/>
      <c r="E108" s="196"/>
      <c r="F108" s="189"/>
      <c r="G108" s="189"/>
    </row>
    <row r="109" spans="1:7" ht="12.75">
      <c r="A109" s="189"/>
      <c r="B109" s="189"/>
      <c r="C109" s="189"/>
      <c r="D109" s="189"/>
      <c r="E109" s="196"/>
      <c r="F109" s="189"/>
      <c r="G109" s="189"/>
    </row>
    <row r="110" spans="1:7" ht="12.75">
      <c r="A110" s="189"/>
      <c r="B110" s="189"/>
      <c r="C110" s="189"/>
      <c r="D110" s="189"/>
      <c r="E110" s="196"/>
      <c r="F110" s="189"/>
      <c r="G110" s="189"/>
    </row>
    <row r="111" spans="1:7" ht="12.75">
      <c r="A111" s="189"/>
      <c r="B111" s="189"/>
      <c r="C111" s="189"/>
      <c r="D111" s="189"/>
      <c r="E111" s="196"/>
      <c r="F111" s="189"/>
      <c r="G111" s="189"/>
    </row>
  </sheetData>
  <mergeCells count="9">
    <mergeCell ref="C31:D31"/>
    <mergeCell ref="C18:D18"/>
    <mergeCell ref="C20:D20"/>
    <mergeCell ref="C22:D22"/>
    <mergeCell ref="A1:G1"/>
    <mergeCell ref="A3:B3"/>
    <mergeCell ref="A4:B4"/>
    <mergeCell ref="E4:G4"/>
    <mergeCell ref="C29:D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Chalupová Martina</cp:lastModifiedBy>
  <dcterms:created xsi:type="dcterms:W3CDTF">2016-07-13T20:12:13Z</dcterms:created>
  <dcterms:modified xsi:type="dcterms:W3CDTF">2018-03-20T07:12:19Z</dcterms:modified>
  <cp:category/>
  <cp:version/>
  <cp:contentType/>
  <cp:contentStatus/>
</cp:coreProperties>
</file>