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0" yWindow="0" windowWidth="19200" windowHeight="6375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'Rekapitulace'!$G$13</definedName>
    <definedName name="Dodavka0">'Položky'!#REF!</definedName>
    <definedName name="HSV">'Rekapitulace'!$E$13</definedName>
    <definedName name="HSV0">'Položky'!#REF!</definedName>
    <definedName name="HZS">'Rekapitulace'!$I$13</definedName>
    <definedName name="HZS0">'Položky'!#REF!</definedName>
    <definedName name="JKSO">'Krycí list'!$G$2</definedName>
    <definedName name="MJ">'Krycí list'!$G$5</definedName>
    <definedName name="Mont">'Rekapitulace'!$H$13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Objednatel">'Krycí list'!$C$10</definedName>
    <definedName name="_xlnm.Print_Area" localSheetId="0">'Krycí list'!$A$1:$G$45</definedName>
    <definedName name="_xlnm.Print_Area" localSheetId="2">'Položky'!$A$1:$G$38</definedName>
    <definedName name="_xlnm.Print_Area" localSheetId="1">'Rekapitulace'!$A$1:$I$27</definedName>
    <definedName name="PocetMJ">'Krycí list'!$G$6</definedName>
    <definedName name="Poznamka">'Krycí list'!$B$37</definedName>
    <definedName name="Projektant">'Krycí list'!$C$8</definedName>
    <definedName name="PSV">'Rekapitulace'!$F$13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'Rekapitulace'!$H$26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  <definedName name="_xlnm.Print_Titles" localSheetId="1">'Rekapitulace'!$1:$6</definedName>
    <definedName name="_xlnm.Print_Titles" localSheetId="2">'Položky'!$1:$6</definedName>
  </definedNames>
  <calcPr calcId="162913"/>
</workbook>
</file>

<file path=xl/sharedStrings.xml><?xml version="1.0" encoding="utf-8"?>
<sst xmlns="http://schemas.openxmlformats.org/spreadsheetml/2006/main" count="141" uniqueCount="111">
  <si>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</si>
  <si>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</si>
  <si>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</si>
  <si>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</si>
  <si>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</si>
  <si>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</si>
  <si>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</si>
  <si>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</si>
  <si>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</si>
  <si>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</si>
  <si>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</si>
  <si>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</si>
  <si>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</si>
  <si>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</si>
  <si>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</si>
  <si>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</si>
  <si>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</si>
  <si>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</si>
  <si>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</si>
  <si>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</si>
  <si>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</si>
  <si>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</si>
  <si>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</si>
  <si>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</si>
  <si>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</si>
  <si>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</si>
  <si>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</si>
  <si>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</si>
  <si>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</si>
  <si>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</si>
  <si>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</si>
  <si>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</si>
  <si>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</si>
  <si>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</si>
  <si>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</si>
  <si>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</si>
  <si>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</si>
  <si>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</si>
  <si>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</si>
  <si>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</si>
  <si>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</si>
  <si>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</si>
  <si>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</si>
  <si>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</si>
  <si>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</si>
  <si>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</si>
  <si>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</si>
  <si>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</si>
  <si>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</si>
  <si>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</si>
  <si>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</si>
  <si>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</si>
  <si>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</si>
  <si>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</si>
  <si>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</si>
  <si>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</si>
  <si>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</si>
  <si>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</si>
  <si>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</si>
  <si>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</si>
  <si>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</si>
  <si>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</si>
  <si>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</si>
  <si>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</si>
  <si>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</si>
  <si>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</si>
  <si>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</si>
  <si>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</si>
  <si>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</si>
  <si>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</si>
  <si>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</si>
  <si>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</si>
  <si>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Celkem za</t>
  </si>
  <si>
    <t>BP109</t>
  </si>
  <si>
    <t>001</t>
  </si>
  <si>
    <t>3</t>
  </si>
  <si>
    <t>m2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</si>
  <si>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</si>
  <si>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</si>
  <si>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</si>
  <si>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</si>
  <si>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</si>
  <si>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</si>
  <si>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</si>
  <si>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</si>
  <si>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Demontáž dřevěného obložení</t>
  </si>
  <si>
    <t>KNAUF TL.EI 30 min-Šachtová stěna W628 2*12,5 RF RED</t>
  </si>
  <si>
    <t>Kolem obvodu celé stěny vymazání protipož.tmelem Trendvandkid</t>
  </si>
  <si>
    <t>bm</t>
  </si>
  <si>
    <t>1.</t>
  </si>
  <si>
    <t>2.</t>
  </si>
  <si>
    <t>3.</t>
  </si>
  <si>
    <t>4.</t>
  </si>
  <si>
    <t>Výmalba bílá např. Remal</t>
  </si>
  <si>
    <t>kpl</t>
  </si>
  <si>
    <t>5.</t>
  </si>
  <si>
    <t>Likvidace odpadu</t>
  </si>
  <si>
    <t>6.</t>
  </si>
  <si>
    <t>Lešení do výšky 8,5m</t>
  </si>
  <si>
    <t>7.</t>
  </si>
  <si>
    <t>Transportní náklady,doprava,přesun hmot</t>
  </si>
  <si>
    <t>MZLU Útěchov</t>
  </si>
  <si>
    <t>zak.č.200 581</t>
  </si>
  <si>
    <t>002  Laboratoře</t>
  </si>
  <si>
    <t>002 Laboratoře</t>
  </si>
  <si>
    <t>Útěchov</t>
  </si>
  <si>
    <t>Útěchov    zak.č. 200 581</t>
  </si>
  <si>
    <t>Svislé a kompl.konstrukce-SDK</t>
  </si>
  <si>
    <t>Svislé a kompletní konstrukce-SDK</t>
  </si>
  <si>
    <t>Soupis provedených prací</t>
  </si>
  <si>
    <t xml:space="preserve">Soupis provedených prací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</si>
</sst>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#,##0\ &quot;Kč&quot;"/>
  </numFmts>
  <fonts count="22">
    <font>
      <sz val="10"/>
      <name val="Arial CE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2"/>
    </font>
    <font>
      <b/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thin"/>
      <top/>
      <bottom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medium"/>
      <top style="thin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dotted"/>
      <bottom/>
    </border>
    <border>
      <left style="thin"/>
      <right style="medium"/>
      <top/>
      <bottom/>
    </border>
    <border>
      <left style="thin"/>
      <right/>
      <top style="thin"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 style="thin"/>
      <right/>
      <top style="dotted"/>
      <bottom/>
    </border>
    <border>
      <left/>
      <right style="thin"/>
      <top style="dotted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29">
    <xf numFmtId="0" fontId="0" fillId="0" borderId="0" xfId="0"/>
    <xf numFmtId="0" fontId="2" fillId="0" borderId="1" xfId="0" applyFont="1" applyBorder="1" applyAlignment="1">
      <alignment horizontal="centerContinuous" vertical="top"/>
    </xf>
    <xf numFmtId="0" fontId="1" fillId="0" borderId="1" xfId="0" applyFont="1" applyBorder="1" applyAlignment="1">
      <alignment horizontal="centerContinuous"/>
    </xf>
    <xf numFmtId="0" fontId="3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Continuous"/>
    </xf>
    <xf numFmtId="0" fontId="5" fillId="2" borderId="4" xfId="0" applyFont="1" applyFill="1" applyBorder="1" applyAlignment="1">
      <alignment horizontal="left"/>
    </xf>
    <xf numFmtId="0" fontId="4" fillId="0" borderId="5" xfId="0" applyFont="1" applyBorder="1"/>
    <xf numFmtId="49" fontId="4" fillId="0" borderId="6" xfId="0" applyNumberFormat="1" applyFont="1" applyBorder="1" applyAlignment="1">
      <alignment horizontal="left"/>
    </xf>
    <xf numFmtId="0" fontId="1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 applyAlignment="1">
      <alignment horizontal="left"/>
    </xf>
    <xf numFmtId="0" fontId="3" fillId="0" borderId="7" xfId="0" applyFont="1" applyBorder="1"/>
    <xf numFmtId="49" fontId="4" fillId="0" borderId="11" xfId="0" applyNumberFormat="1" applyFont="1" applyBorder="1" applyAlignment="1">
      <alignment horizontal="left"/>
    </xf>
    <xf numFmtId="49" fontId="3" fillId="2" borderId="7" xfId="0" applyNumberFormat="1" applyFont="1" applyFill="1" applyBorder="1"/>
    <xf numFmtId="49" fontId="1" fillId="2" borderId="8" xfId="0" applyNumberFormat="1" applyFont="1" applyFill="1" applyBorder="1"/>
    <xf numFmtId="0" fontId="3" fillId="2" borderId="9" xfId="0" applyFont="1" applyFill="1" applyBorder="1"/>
    <xf numFmtId="0" fontId="1" fillId="2" borderId="9" xfId="0" applyFont="1" applyFill="1" applyBorder="1"/>
    <xf numFmtId="0" fontId="1" fillId="2" borderId="8" xfId="0" applyFont="1" applyFill="1" applyBorder="1"/>
    <xf numFmtId="0" fontId="4" fillId="0" borderId="10" xfId="0" applyFont="1" applyFill="1" applyBorder="1"/>
    <xf numFmtId="3" fontId="4" fillId="0" borderId="11" xfId="0" applyNumberFormat="1" applyFont="1" applyBorder="1" applyAlignment="1">
      <alignment horizontal="left"/>
    </xf>
    <xf numFmtId="0" fontId="0" fillId="0" borderId="0" xfId="0" applyFill="1"/>
    <xf numFmtId="49" fontId="3" fillId="2" borderId="12" xfId="0" applyNumberFormat="1" applyFont="1" applyFill="1" applyBorder="1"/>
    <xf numFmtId="49" fontId="1" fillId="2" borderId="13" xfId="0" applyNumberFormat="1" applyFont="1" applyFill="1" applyBorder="1"/>
    <xf numFmtId="0" fontId="3" fillId="2" borderId="0" xfId="0" applyFont="1" applyFill="1" applyBorder="1"/>
    <xf numFmtId="0" fontId="1" fillId="2" borderId="0" xfId="0" applyFont="1" applyFill="1" applyBorder="1"/>
    <xf numFmtId="49" fontId="4" fillId="0" borderId="10" xfId="0" applyNumberFormat="1" applyFont="1" applyBorder="1" applyAlignment="1">
      <alignment horizontal="left"/>
    </xf>
    <xf numFmtId="0" fontId="4" fillId="0" borderId="14" xfId="0" applyFont="1" applyBorder="1"/>
    <xf numFmtId="0" fontId="4" fillId="0" borderId="10" xfId="0" applyNumberFormat="1" applyFont="1" applyBorder="1"/>
    <xf numFmtId="0" fontId="4" fillId="0" borderId="15" xfId="0" applyNumberFormat="1" applyFont="1" applyBorder="1" applyAlignment="1">
      <alignment horizontal="left"/>
    </xf>
    <xf numFmtId="0" fontId="0" fillId="0" borderId="0" xfId="0" applyNumberFormat="1" applyBorder="1"/>
    <xf numFmtId="0" fontId="0" fillId="0" borderId="0" xfId="0" applyNumberFormat="1"/>
    <xf numFmtId="0" fontId="4" fillId="0" borderId="15" xfId="0" applyFont="1" applyBorder="1" applyAlignment="1">
      <alignment horizontal="left"/>
    </xf>
    <xf numFmtId="0" fontId="0" fillId="0" borderId="0" xfId="0" applyBorder="1"/>
    <xf numFmtId="0" fontId="4" fillId="0" borderId="1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5" xfId="0" applyFont="1" applyBorder="1" applyAlignment="1">
      <alignment/>
    </xf>
    <xf numFmtId="3" fontId="0" fillId="0" borderId="0" xfId="0" applyNumberFormat="1"/>
    <xf numFmtId="0" fontId="4" fillId="0" borderId="7" xfId="0" applyFont="1" applyBorder="1"/>
    <xf numFmtId="0" fontId="4" fillId="0" borderId="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2" fillId="0" borderId="17" xfId="0" applyFont="1" applyBorder="1" applyAlignment="1">
      <alignment horizontal="centerContinuous" vertical="center"/>
    </xf>
    <xf numFmtId="0" fontId="6" fillId="0" borderId="18" xfId="0" applyFont="1" applyBorder="1" applyAlignment="1">
      <alignment horizontal="centerContinuous" vertical="center"/>
    </xf>
    <xf numFmtId="0" fontId="1" fillId="0" borderId="18" xfId="0" applyFont="1" applyBorder="1" applyAlignment="1">
      <alignment horizontal="centerContinuous" vertical="center"/>
    </xf>
    <xf numFmtId="0" fontId="1" fillId="0" borderId="19" xfId="0" applyFont="1" applyBorder="1" applyAlignment="1">
      <alignment horizontal="centerContinuous" vertical="center"/>
    </xf>
    <xf numFmtId="0" fontId="3" fillId="2" borderId="20" xfId="0" applyFont="1" applyFill="1" applyBorder="1" applyAlignment="1">
      <alignment horizontal="left"/>
    </xf>
    <xf numFmtId="0" fontId="1" fillId="2" borderId="21" xfId="0" applyFont="1" applyFill="1" applyBorder="1" applyAlignment="1">
      <alignment horizontal="left"/>
    </xf>
    <xf numFmtId="0" fontId="1" fillId="2" borderId="22" xfId="0" applyFont="1" applyFill="1" applyBorder="1" applyAlignment="1">
      <alignment horizontal="centerContinuous"/>
    </xf>
    <xf numFmtId="0" fontId="3" fillId="2" borderId="21" xfId="0" applyFont="1" applyFill="1" applyBorder="1" applyAlignment="1">
      <alignment horizontal="centerContinuous"/>
    </xf>
    <xf numFmtId="0" fontId="1" fillId="2" borderId="21" xfId="0" applyFont="1" applyFill="1" applyBorder="1" applyAlignment="1">
      <alignment horizontal="centerContinuous"/>
    </xf>
    <xf numFmtId="0" fontId="1" fillId="0" borderId="23" xfId="0" applyFont="1" applyBorder="1"/>
    <xf numFmtId="0" fontId="1" fillId="0" borderId="24" xfId="0" applyFont="1" applyBorder="1"/>
    <xf numFmtId="3" fontId="1" fillId="0" borderId="6" xfId="0" applyNumberFormat="1" applyFont="1" applyBorder="1"/>
    <xf numFmtId="0" fontId="1" fillId="0" borderId="2" xfId="0" applyFont="1" applyBorder="1"/>
    <xf numFmtId="3" fontId="1" fillId="0" borderId="4" xfId="0" applyNumberFormat="1" applyFont="1" applyBorder="1"/>
    <xf numFmtId="0" fontId="1" fillId="0" borderId="3" xfId="0" applyFont="1" applyBorder="1"/>
    <xf numFmtId="3" fontId="1" fillId="0" borderId="9" xfId="0" applyNumberFormat="1" applyFont="1" applyBorder="1"/>
    <xf numFmtId="0" fontId="1" fillId="0" borderId="8" xfId="0" applyFont="1" applyBorder="1"/>
    <xf numFmtId="0" fontId="1" fillId="0" borderId="25" xfId="0" applyFont="1" applyBorder="1"/>
    <xf numFmtId="0" fontId="1" fillId="0" borderId="24" xfId="0" applyFont="1" applyBorder="1" applyAlignment="1">
      <alignment shrinkToFit="1"/>
    </xf>
    <xf numFmtId="0" fontId="1" fillId="0" borderId="26" xfId="0" applyFont="1" applyBorder="1"/>
    <xf numFmtId="0" fontId="1" fillId="0" borderId="12" xfId="0" applyFont="1" applyBorder="1"/>
    <xf numFmtId="0" fontId="1" fillId="0" borderId="0" xfId="0" applyFont="1" applyBorder="1"/>
    <xf numFmtId="3" fontId="1" fillId="0" borderId="27" xfId="0" applyNumberFormat="1" applyFont="1" applyBorder="1"/>
    <xf numFmtId="0" fontId="1" fillId="0" borderId="28" xfId="0" applyFont="1" applyBorder="1"/>
    <xf numFmtId="3" fontId="1" fillId="0" borderId="29" xfId="0" applyNumberFormat="1" applyFont="1" applyBorder="1"/>
    <xf numFmtId="0" fontId="1" fillId="0" borderId="30" xfId="0" applyFont="1" applyBorder="1"/>
    <xf numFmtId="0" fontId="3" fillId="2" borderId="2" xfId="0" applyFont="1" applyFill="1" applyBorder="1"/>
    <xf numFmtId="0" fontId="3" fillId="2" borderId="4" xfId="0" applyFont="1" applyFill="1" applyBorder="1"/>
    <xf numFmtId="0" fontId="3" fillId="2" borderId="3" xfId="0" applyFont="1" applyFill="1" applyBorder="1"/>
    <xf numFmtId="0" fontId="3" fillId="2" borderId="31" xfId="0" applyFont="1" applyFill="1" applyBorder="1"/>
    <xf numFmtId="0" fontId="3" fillId="2" borderId="32" xfId="0" applyFont="1" applyFill="1" applyBorder="1"/>
    <xf numFmtId="0" fontId="1" fillId="0" borderId="13" xfId="0" applyFont="1" applyBorder="1"/>
    <xf numFmtId="0" fontId="1" fillId="0" borderId="0" xfId="0" applyFont="1"/>
    <xf numFmtId="0" fontId="1" fillId="0" borderId="33" xfId="0" applyFont="1" applyBorder="1"/>
    <xf numFmtId="0" fontId="1" fillId="0" borderId="34" xfId="0" applyFont="1" applyBorder="1"/>
    <xf numFmtId="0" fontId="1" fillId="0" borderId="0" xfId="0" applyFont="1" applyBorder="1" applyAlignment="1">
      <alignment horizontal="right"/>
    </xf>
    <xf numFmtId="164" fontId="1" fillId="0" borderId="0" xfId="0" applyNumberFormat="1" applyFont="1" applyBorder="1"/>
    <xf numFmtId="0" fontId="1" fillId="0" borderId="0" xfId="0" applyFont="1" applyFill="1" applyBorder="1"/>
    <xf numFmtId="0" fontId="1" fillId="0" borderId="35" xfId="0" applyFont="1" applyBorder="1"/>
    <xf numFmtId="0" fontId="1" fillId="0" borderId="36" xfId="0" applyFont="1" applyBorder="1"/>
    <xf numFmtId="0" fontId="1" fillId="0" borderId="37" xfId="0" applyFont="1" applyBorder="1"/>
    <xf numFmtId="0" fontId="1" fillId="0" borderId="38" xfId="0" applyFont="1" applyBorder="1"/>
    <xf numFmtId="165" fontId="1" fillId="0" borderId="39" xfId="0" applyNumberFormat="1" applyFont="1" applyBorder="1" applyAlignment="1">
      <alignment horizontal="right"/>
    </xf>
    <xf numFmtId="0" fontId="1" fillId="0" borderId="39" xfId="0" applyFont="1" applyBorder="1"/>
    <xf numFmtId="0" fontId="1" fillId="0" borderId="9" xfId="0" applyFont="1" applyBorder="1"/>
    <xf numFmtId="165" fontId="1" fillId="0" borderId="8" xfId="0" applyNumberFormat="1" applyFont="1" applyBorder="1" applyAlignment="1">
      <alignment horizontal="right"/>
    </xf>
    <xf numFmtId="0" fontId="6" fillId="2" borderId="28" xfId="0" applyFont="1" applyFill="1" applyBorder="1"/>
    <xf numFmtId="0" fontId="6" fillId="2" borderId="29" xfId="0" applyFont="1" applyFill="1" applyBorder="1"/>
    <xf numFmtId="0" fontId="6" fillId="2" borderId="30" xfId="0" applyFont="1" applyFill="1" applyBorder="1"/>
    <xf numFmtId="0" fontId="7" fillId="0" borderId="0" xfId="0" applyFont="1"/>
    <xf numFmtId="0" fontId="0" fillId="0" borderId="0" xfId="0" applyAlignment="1">
      <alignment/>
    </xf>
    <xf numFmtId="0" fontId="0" fillId="0" borderId="0" xfId="0" applyAlignment="1">
      <alignment vertical="justify"/>
    </xf>
    <xf numFmtId="0" fontId="3" fillId="0" borderId="40" xfId="20" applyFont="1" applyBorder="1">
      <alignment/>
      <protection/>
    </xf>
    <xf numFmtId="0" fontId="1" fillId="0" borderId="40" xfId="20" applyFont="1" applyBorder="1">
      <alignment/>
      <protection/>
    </xf>
    <xf numFmtId="0" fontId="1" fillId="0" borderId="40" xfId="20" applyFont="1" applyBorder="1" applyAlignment="1">
      <alignment horizontal="right"/>
      <protection/>
    </xf>
    <xf numFmtId="0" fontId="1" fillId="0" borderId="41" xfId="20" applyFont="1" applyBorder="1">
      <alignment/>
      <protection/>
    </xf>
    <xf numFmtId="0" fontId="1" fillId="0" borderId="40" xfId="0" applyNumberFormat="1" applyFont="1" applyBorder="1" applyAlignment="1">
      <alignment horizontal="left"/>
    </xf>
    <xf numFmtId="0" fontId="1" fillId="0" borderId="42" xfId="0" applyNumberFormat="1" applyFont="1" applyBorder="1"/>
    <xf numFmtId="0" fontId="3" fillId="0" borderId="43" xfId="20" applyFont="1" applyBorder="1">
      <alignment/>
      <protection/>
    </xf>
    <xf numFmtId="0" fontId="1" fillId="0" borderId="43" xfId="20" applyFont="1" applyBorder="1">
      <alignment/>
      <protection/>
    </xf>
    <xf numFmtId="0" fontId="1" fillId="0" borderId="43" xfId="20" applyFont="1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3" fillId="2" borderId="20" xfId="0" applyNumberFormat="1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44" xfId="0" applyFont="1" applyFill="1" applyBorder="1" applyAlignment="1">
      <alignment horizontal="center"/>
    </xf>
    <xf numFmtId="0" fontId="3" fillId="2" borderId="45" xfId="0" applyFont="1" applyFill="1" applyBorder="1" applyAlignment="1">
      <alignment horizontal="center"/>
    </xf>
    <xf numFmtId="0" fontId="3" fillId="2" borderId="46" xfId="0" applyFont="1" applyFill="1" applyBorder="1" applyAlignment="1">
      <alignment horizontal="center"/>
    </xf>
    <xf numFmtId="0" fontId="4" fillId="0" borderId="0" xfId="0" applyFont="1" applyBorder="1"/>
    <xf numFmtId="3" fontId="1" fillId="0" borderId="34" xfId="0" applyNumberFormat="1" applyFont="1" applyBorder="1"/>
    <xf numFmtId="0" fontId="3" fillId="2" borderId="20" xfId="0" applyFont="1" applyFill="1" applyBorder="1"/>
    <xf numFmtId="0" fontId="3" fillId="2" borderId="21" xfId="0" applyFont="1" applyFill="1" applyBorder="1"/>
    <xf numFmtId="3" fontId="3" fillId="2" borderId="22" xfId="0" applyNumberFormat="1" applyFont="1" applyFill="1" applyBorder="1"/>
    <xf numFmtId="3" fontId="3" fillId="2" borderId="44" xfId="0" applyNumberFormat="1" applyFont="1" applyFill="1" applyBorder="1"/>
    <xf numFmtId="3" fontId="3" fillId="2" borderId="45" xfId="0" applyNumberFormat="1" applyFont="1" applyFill="1" applyBorder="1"/>
    <xf numFmtId="3" fontId="3" fillId="2" borderId="46" xfId="0" applyNumberFormat="1" applyFont="1" applyFill="1" applyBorder="1"/>
    <xf numFmtId="0" fontId="8" fillId="0" borderId="0" xfId="0" applyFont="1"/>
    <xf numFmtId="3" fontId="2" fillId="0" borderId="0" xfId="0" applyNumberFormat="1" applyFont="1" applyAlignment="1">
      <alignment horizontal="centerContinuous"/>
    </xf>
    <xf numFmtId="0" fontId="1" fillId="2" borderId="32" xfId="0" applyFont="1" applyFill="1" applyBorder="1"/>
    <xf numFmtId="0" fontId="3" fillId="2" borderId="47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center"/>
    </xf>
    <xf numFmtId="4" fontId="5" fillId="2" borderId="4" xfId="0" applyNumberFormat="1" applyFont="1" applyFill="1" applyBorder="1" applyAlignment="1">
      <alignment horizontal="right"/>
    </xf>
    <xf numFmtId="4" fontId="5" fillId="2" borderId="32" xfId="0" applyNumberFormat="1" applyFont="1" applyFill="1" applyBorder="1" applyAlignment="1">
      <alignment horizontal="right"/>
    </xf>
    <xf numFmtId="0" fontId="1" fillId="0" borderId="16" xfId="0" applyFont="1" applyBorder="1"/>
    <xf numFmtId="3" fontId="1" fillId="0" borderId="25" xfId="0" applyNumberFormat="1" applyFont="1" applyBorder="1" applyAlignment="1">
      <alignment horizontal="right"/>
    </xf>
    <xf numFmtId="165" fontId="1" fillId="0" borderId="10" xfId="0" applyNumberFormat="1" applyFont="1" applyBorder="1" applyAlignment="1">
      <alignment horizontal="right"/>
    </xf>
    <xf numFmtId="3" fontId="1" fillId="0" borderId="35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 horizontal="right"/>
    </xf>
    <xf numFmtId="0" fontId="1" fillId="2" borderId="28" xfId="0" applyFont="1" applyFill="1" applyBorder="1"/>
    <xf numFmtId="0" fontId="3" fillId="2" borderId="29" xfId="0" applyFont="1" applyFill="1" applyBorder="1"/>
    <xf numFmtId="0" fontId="1" fillId="2" borderId="29" xfId="0" applyFont="1" applyFill="1" applyBorder="1"/>
    <xf numFmtId="4" fontId="1" fillId="2" borderId="48" xfId="0" applyNumberFormat="1" applyFont="1" applyFill="1" applyBorder="1"/>
    <xf numFmtId="4" fontId="1" fillId="2" borderId="28" xfId="0" applyNumberFormat="1" applyFont="1" applyFill="1" applyBorder="1"/>
    <xf numFmtId="4" fontId="1" fillId="2" borderId="29" xfId="0" applyNumberFormat="1" applyFont="1" applyFill="1" applyBorder="1"/>
    <xf numFmtId="3" fontId="9" fillId="0" borderId="0" xfId="0" applyNumberFormat="1" applyFont="1"/>
    <xf numFmtId="4" fontId="9" fillId="0" borderId="0" xfId="0" applyNumberFormat="1" applyFont="1"/>
    <xf numFmtId="4" fontId="0" fillId="0" borderId="0" xfId="0" applyNumberFormat="1"/>
    <xf numFmtId="0" fontId="0" fillId="0" borderId="0" xfId="20">
      <alignment/>
      <protection/>
    </xf>
    <xf numFmtId="0" fontId="1" fillId="0" borderId="0" xfId="20" applyFont="1">
      <alignment/>
      <protection/>
    </xf>
    <xf numFmtId="0" fontId="11" fillId="0" borderId="0" xfId="20" applyFont="1" applyAlignment="1">
      <alignment horizontal="centerContinuous"/>
      <protection/>
    </xf>
    <xf numFmtId="0" fontId="12" fillId="0" borderId="0" xfId="20" applyFont="1" applyAlignment="1">
      <alignment horizontal="centerContinuous"/>
      <protection/>
    </xf>
    <xf numFmtId="0" fontId="12" fillId="0" borderId="0" xfId="20" applyFont="1" applyAlignment="1">
      <alignment horizontal="right"/>
      <protection/>
    </xf>
    <xf numFmtId="0" fontId="4" fillId="0" borderId="41" xfId="20" applyFont="1" applyBorder="1" applyAlignment="1">
      <alignment horizontal="right"/>
      <protection/>
    </xf>
    <xf numFmtId="0" fontId="1" fillId="0" borderId="40" xfId="20" applyFont="1" applyBorder="1" applyAlignment="1">
      <alignment horizontal="left"/>
      <protection/>
    </xf>
    <xf numFmtId="0" fontId="1" fillId="0" borderId="42" xfId="20" applyFont="1" applyBorder="1">
      <alignment/>
      <protection/>
    </xf>
    <xf numFmtId="0" fontId="4" fillId="0" borderId="0" xfId="20" applyFont="1">
      <alignment/>
      <protection/>
    </xf>
    <xf numFmtId="0" fontId="1" fillId="0" borderId="0" xfId="20" applyFont="1" applyAlignment="1">
      <alignment horizontal="right"/>
      <protection/>
    </xf>
    <xf numFmtId="0" fontId="1" fillId="0" borderId="0" xfId="20" applyFont="1" applyAlignment="1">
      <alignment/>
      <protection/>
    </xf>
    <xf numFmtId="49" fontId="4" fillId="2" borderId="10" xfId="20" applyNumberFormat="1" applyFont="1" applyFill="1" applyBorder="1">
      <alignment/>
      <protection/>
    </xf>
    <xf numFmtId="0" fontId="4" fillId="2" borderId="8" xfId="20" applyFont="1" applyFill="1" applyBorder="1" applyAlignment="1">
      <alignment horizontal="center"/>
      <protection/>
    </xf>
    <xf numFmtId="0" fontId="4" fillId="2" borderId="8" xfId="20" applyNumberFormat="1" applyFont="1" applyFill="1" applyBorder="1" applyAlignment="1">
      <alignment horizontal="center"/>
      <protection/>
    </xf>
    <xf numFmtId="0" fontId="4" fillId="2" borderId="10" xfId="20" applyFont="1" applyFill="1" applyBorder="1" applyAlignment="1">
      <alignment horizontal="center"/>
      <protection/>
    </xf>
    <xf numFmtId="0" fontId="3" fillId="0" borderId="49" xfId="20" applyFont="1" applyBorder="1" applyAlignment="1">
      <alignment horizontal="center"/>
      <protection/>
    </xf>
    <xf numFmtId="49" fontId="3" fillId="0" borderId="49" xfId="20" applyNumberFormat="1" applyFont="1" applyBorder="1" applyAlignment="1">
      <alignment horizontal="left"/>
      <protection/>
    </xf>
    <xf numFmtId="0" fontId="3" fillId="0" borderId="50" xfId="20" applyFont="1" applyBorder="1">
      <alignment/>
      <protection/>
    </xf>
    <xf numFmtId="0" fontId="1" fillId="0" borderId="9" xfId="20" applyFont="1" applyBorder="1" applyAlignment="1">
      <alignment horizontal="center"/>
      <protection/>
    </xf>
    <xf numFmtId="0" fontId="1" fillId="0" borderId="9" xfId="20" applyNumberFormat="1" applyFont="1" applyBorder="1" applyAlignment="1">
      <alignment horizontal="right"/>
      <protection/>
    </xf>
    <xf numFmtId="0" fontId="1" fillId="0" borderId="8" xfId="20" applyNumberFormat="1" applyFont="1" applyBorder="1">
      <alignment/>
      <protection/>
    </xf>
    <xf numFmtId="0" fontId="0" fillId="0" borderId="0" xfId="20" applyNumberFormat="1">
      <alignment/>
      <protection/>
    </xf>
    <xf numFmtId="0" fontId="13" fillId="0" borderId="0" xfId="20" applyFont="1">
      <alignment/>
      <protection/>
    </xf>
    <xf numFmtId="0" fontId="14" fillId="0" borderId="51" xfId="20" applyFont="1" applyBorder="1" applyAlignment="1">
      <alignment horizontal="center" vertical="top"/>
      <protection/>
    </xf>
    <xf numFmtId="49" fontId="14" fillId="0" borderId="51" xfId="20" applyNumberFormat="1" applyFont="1" applyBorder="1" applyAlignment="1">
      <alignment horizontal="left" vertical="top"/>
      <protection/>
    </xf>
    <xf numFmtId="0" fontId="14" fillId="0" borderId="51" xfId="20" applyFont="1" applyBorder="1" applyAlignment="1">
      <alignment vertical="top" wrapText="1"/>
      <protection/>
    </xf>
    <xf numFmtId="49" fontId="14" fillId="0" borderId="51" xfId="20" applyNumberFormat="1" applyFont="1" applyBorder="1" applyAlignment="1">
      <alignment horizontal="center" shrinkToFit="1"/>
      <protection/>
    </xf>
    <xf numFmtId="4" fontId="14" fillId="0" borderId="51" xfId="20" applyNumberFormat="1" applyFont="1" applyBorder="1" applyAlignment="1">
      <alignment horizontal="right"/>
      <protection/>
    </xf>
    <xf numFmtId="4" fontId="14" fillId="0" borderId="51" xfId="20" applyNumberFormat="1" applyFont="1" applyBorder="1">
      <alignment/>
      <protection/>
    </xf>
    <xf numFmtId="0" fontId="13" fillId="0" borderId="0" xfId="20" applyFont="1">
      <alignment/>
      <protection/>
    </xf>
    <xf numFmtId="0" fontId="4" fillId="0" borderId="49" xfId="20" applyFont="1" applyBorder="1" applyAlignment="1">
      <alignment horizontal="center"/>
      <protection/>
    </xf>
    <xf numFmtId="0" fontId="15" fillId="0" borderId="0" xfId="20" applyFont="1" applyAlignment="1">
      <alignment wrapText="1"/>
      <protection/>
    </xf>
    <xf numFmtId="49" fontId="4" fillId="0" borderId="49" xfId="20" applyNumberFormat="1" applyFont="1" applyBorder="1" applyAlignment="1">
      <alignment horizontal="right"/>
      <protection/>
    </xf>
    <xf numFmtId="4" fontId="16" fillId="3" borderId="52" xfId="20" applyNumberFormat="1" applyFont="1" applyFill="1" applyBorder="1" applyAlignment="1">
      <alignment horizontal="right" wrapText="1"/>
      <protection/>
    </xf>
    <xf numFmtId="0" fontId="16" fillId="3" borderId="33" xfId="20" applyFont="1" applyFill="1" applyBorder="1" applyAlignment="1">
      <alignment horizontal="left" wrapText="1"/>
      <protection/>
    </xf>
    <xf numFmtId="0" fontId="16" fillId="0" borderId="13" xfId="0" applyFont="1" applyBorder="1" applyAlignment="1">
      <alignment horizontal="right"/>
    </xf>
    <xf numFmtId="0" fontId="1" fillId="2" borderId="10" xfId="20" applyFont="1" applyFill="1" applyBorder="1" applyAlignment="1">
      <alignment horizontal="center"/>
      <protection/>
    </xf>
    <xf numFmtId="49" fontId="18" fillId="2" borderId="10" xfId="20" applyNumberFormat="1" applyFont="1" applyFill="1" applyBorder="1" applyAlignment="1">
      <alignment horizontal="left"/>
      <protection/>
    </xf>
    <xf numFmtId="0" fontId="18" fillId="2" borderId="50" xfId="20" applyFont="1" applyFill="1" applyBorder="1">
      <alignment/>
      <protection/>
    </xf>
    <xf numFmtId="0" fontId="1" fillId="2" borderId="9" xfId="20" applyFont="1" applyFill="1" applyBorder="1" applyAlignment="1">
      <alignment horizontal="center"/>
      <protection/>
    </xf>
    <xf numFmtId="4" fontId="1" fillId="2" borderId="9" xfId="20" applyNumberFormat="1" applyFont="1" applyFill="1" applyBorder="1" applyAlignment="1">
      <alignment horizontal="right"/>
      <protection/>
    </xf>
    <xf numFmtId="4" fontId="1" fillId="2" borderId="8" xfId="20" applyNumberFormat="1" applyFont="1" applyFill="1" applyBorder="1" applyAlignment="1">
      <alignment horizontal="right"/>
      <protection/>
    </xf>
    <xf numFmtId="4" fontId="3" fillId="2" borderId="10" xfId="20" applyNumberFormat="1" applyFont="1" applyFill="1" applyBorder="1">
      <alignment/>
      <protection/>
    </xf>
    <xf numFmtId="3" fontId="0" fillId="0" borderId="0" xfId="20" applyNumberFormat="1">
      <alignment/>
      <protection/>
    </xf>
    <xf numFmtId="0" fontId="0" fillId="0" borderId="0" xfId="20" applyBorder="1">
      <alignment/>
      <protection/>
    </xf>
    <xf numFmtId="0" fontId="19" fillId="0" borderId="0" xfId="20" applyFont="1" applyAlignment="1">
      <alignment/>
      <protection/>
    </xf>
    <xf numFmtId="0" fontId="0" fillId="0" borderId="0" xfId="20" applyAlignment="1">
      <alignment horizontal="right"/>
      <protection/>
    </xf>
    <xf numFmtId="0" fontId="20" fillId="0" borderId="0" xfId="20" applyFont="1" applyBorder="1">
      <alignment/>
      <protection/>
    </xf>
    <xf numFmtId="3" fontId="20" fillId="0" borderId="0" xfId="20" applyNumberFormat="1" applyFont="1" applyBorder="1" applyAlignment="1">
      <alignment horizontal="right"/>
      <protection/>
    </xf>
    <xf numFmtId="4" fontId="20" fillId="0" borderId="0" xfId="20" applyNumberFormat="1" applyFont="1" applyBorder="1">
      <alignment/>
      <protection/>
    </xf>
    <xf numFmtId="0" fontId="19" fillId="0" borderId="0" xfId="20" applyFont="1" applyBorder="1" applyAlignment="1">
      <alignment/>
      <protection/>
    </xf>
    <xf numFmtId="0" fontId="0" fillId="0" borderId="0" xfId="20" applyBorder="1" applyAlignment="1">
      <alignment horizontal="right"/>
      <protection/>
    </xf>
    <xf numFmtId="49" fontId="4" fillId="0" borderId="12" xfId="0" applyNumberFormat="1" applyFont="1" applyBorder="1"/>
    <xf numFmtId="3" fontId="1" fillId="0" borderId="13" xfId="0" applyNumberFormat="1" applyFont="1" applyBorder="1"/>
    <xf numFmtId="3" fontId="1" fillId="0" borderId="49" xfId="0" applyNumberFormat="1" applyFont="1" applyBorder="1"/>
    <xf numFmtId="3" fontId="1" fillId="0" borderId="53" xfId="0" applyNumberFormat="1" applyFont="1" applyBorder="1"/>
    <xf numFmtId="14" fontId="1" fillId="0" borderId="0" xfId="0" applyNumberFormat="1" applyFont="1"/>
    <xf numFmtId="0" fontId="21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left"/>
    </xf>
    <xf numFmtId="0" fontId="4" fillId="0" borderId="5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1" fillId="0" borderId="28" xfId="0" applyFont="1" applyBorder="1" applyAlignment="1">
      <alignment horizontal="center" shrinkToFit="1"/>
    </xf>
    <xf numFmtId="0" fontId="1" fillId="0" borderId="30" xfId="0" applyFont="1" applyBorder="1" applyAlignment="1">
      <alignment horizontal="center" shrinkToFit="1"/>
    </xf>
    <xf numFmtId="166" fontId="1" fillId="0" borderId="50" xfId="0" applyNumberFormat="1" applyFont="1" applyBorder="1" applyAlignment="1">
      <alignment horizontal="right" indent="2"/>
    </xf>
    <xf numFmtId="166" fontId="1" fillId="0" borderId="15" xfId="0" applyNumberFormat="1" applyFont="1" applyBorder="1" applyAlignment="1">
      <alignment horizontal="right" indent="2"/>
    </xf>
    <xf numFmtId="166" fontId="6" fillId="2" borderId="54" xfId="0" applyNumberFormat="1" applyFont="1" applyFill="1" applyBorder="1" applyAlignment="1">
      <alignment horizontal="right" indent="2"/>
    </xf>
    <xf numFmtId="166" fontId="6" fillId="2" borderId="48" xfId="0" applyNumberFormat="1" applyFont="1" applyFill="1" applyBorder="1" applyAlignment="1">
      <alignment horizontal="right" indent="2"/>
    </xf>
    <xf numFmtId="0" fontId="0" fillId="0" borderId="0" xfId="0" applyAlignment="1">
      <alignment horizontal="left" wrapText="1"/>
    </xf>
    <xf numFmtId="0" fontId="1" fillId="0" borderId="55" xfId="20" applyFont="1" applyBorder="1" applyAlignment="1">
      <alignment horizontal="center"/>
      <protection/>
    </xf>
    <xf numFmtId="0" fontId="1" fillId="0" borderId="56" xfId="20" applyFont="1" applyBorder="1" applyAlignment="1">
      <alignment horizontal="center"/>
      <protection/>
    </xf>
    <xf numFmtId="0" fontId="1" fillId="0" borderId="57" xfId="20" applyFont="1" applyBorder="1" applyAlignment="1">
      <alignment horizontal="center"/>
      <protection/>
    </xf>
    <xf numFmtId="0" fontId="1" fillId="0" borderId="58" xfId="20" applyFont="1" applyBorder="1" applyAlignment="1">
      <alignment horizontal="center"/>
      <protection/>
    </xf>
    <xf numFmtId="0" fontId="1" fillId="0" borderId="59" xfId="20" applyFont="1" applyBorder="1" applyAlignment="1">
      <alignment horizontal="left"/>
      <protection/>
    </xf>
    <xf numFmtId="0" fontId="1" fillId="0" borderId="43" xfId="20" applyFont="1" applyBorder="1" applyAlignment="1">
      <alignment horizontal="left"/>
      <protection/>
    </xf>
    <xf numFmtId="0" fontId="1" fillId="0" borderId="60" xfId="20" applyFont="1" applyBorder="1" applyAlignment="1">
      <alignment horizontal="left"/>
      <protection/>
    </xf>
    <xf numFmtId="3" fontId="3" fillId="2" borderId="29" xfId="0" applyNumberFormat="1" applyFont="1" applyFill="1" applyBorder="1" applyAlignment="1">
      <alignment horizontal="right"/>
    </xf>
    <xf numFmtId="3" fontId="3" fillId="2" borderId="48" xfId="0" applyNumberFormat="1" applyFont="1" applyFill="1" applyBorder="1" applyAlignment="1">
      <alignment horizontal="right"/>
    </xf>
    <xf numFmtId="49" fontId="16" fillId="3" borderId="61" xfId="20" applyNumberFormat="1" applyFont="1" applyFill="1" applyBorder="1" applyAlignment="1">
      <alignment horizontal="left" wrapText="1"/>
      <protection/>
    </xf>
    <xf numFmtId="49" fontId="17" fillId="0" borderId="62" xfId="0" applyNumberFormat="1" applyFont="1" applyBorder="1" applyAlignment="1">
      <alignment horizontal="left" wrapText="1"/>
    </xf>
    <xf numFmtId="0" fontId="10" fillId="0" borderId="0" xfId="20" applyFont="1" applyAlignment="1">
      <alignment horizontal="center"/>
      <protection/>
    </xf>
    <xf numFmtId="49" fontId="1" fillId="0" borderId="57" xfId="20" applyNumberFormat="1" applyFont="1" applyBorder="1" applyAlignment="1">
      <alignment horizontal="center"/>
      <protection/>
    </xf>
    <xf numFmtId="0" fontId="1" fillId="0" borderId="59" xfId="20" applyFont="1" applyBorder="1" applyAlignment="1">
      <alignment horizontal="center" shrinkToFit="1"/>
      <protection/>
    </xf>
    <xf numFmtId="0" fontId="1" fillId="0" borderId="43" xfId="20" applyFont="1" applyBorder="1" applyAlignment="1">
      <alignment horizontal="center" shrinkToFit="1"/>
      <protection/>
    </xf>
    <xf numFmtId="0" fontId="1" fillId="0" borderId="60" xfId="20" applyFont="1" applyBorder="1" applyAlignment="1">
      <alignment horizontal="center" shrinkToFi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5"/>
  <sheetViews>
    <sheetView tabSelected="1" workbookViewId="0" topLeftCell="A1">
      <selection activeCell="E25" sqref="E25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110</v>
      </c>
      <c r="B1" s="2"/>
      <c r="C1" s="2"/>
      <c r="D1" s="2"/>
      <c r="E1" s="2"/>
      <c r="F1" s="2"/>
      <c r="G1" s="2"/>
    </row>
    <row r="2" spans="1:7" ht="12.75" customHeight="1">
      <c r="A2" s="3" t="s">
        <v>0</v>
      </c>
      <c r="B2" s="4"/>
      <c r="C2" s="5">
        <f>Rekapitulace!H1</f>
        <v>1</v>
      </c>
      <c r="D2" s="5" t="s">
        <v>101</v>
      </c>
      <c r="E2" s="4"/>
      <c r="F2" s="6" t="s">
        <v>1</v>
      </c>
      <c r="G2" s="7"/>
    </row>
    <row r="3" spans="1:7" ht="3" customHeight="1" hidden="1">
      <c r="A3" s="8"/>
      <c r="B3" s="9"/>
      <c r="C3" s="10"/>
      <c r="D3" s="10"/>
      <c r="E3" s="9"/>
      <c r="F3" s="11"/>
      <c r="G3" s="12"/>
    </row>
    <row r="4" spans="1:7" ht="12" customHeight="1">
      <c r="A4" s="13" t="s">
        <v>2</v>
      </c>
      <c r="B4" s="9"/>
      <c r="C4" s="10" t="s">
        <v>3</v>
      </c>
      <c r="D4" s="10" t="s">
        <v>104</v>
      </c>
      <c r="E4" s="9"/>
      <c r="F4" s="11" t="s">
        <v>4</v>
      </c>
      <c r="G4" s="14"/>
    </row>
    <row r="5" spans="1:7" ht="12.95" customHeight="1">
      <c r="A5" s="15" t="s">
        <v>74</v>
      </c>
      <c r="B5" s="16"/>
      <c r="C5" s="17" t="s">
        <v>105</v>
      </c>
      <c r="D5" s="18"/>
      <c r="E5" s="19"/>
      <c r="F5" s="11" t="s">
        <v>6</v>
      </c>
      <c r="G5" s="12"/>
    </row>
    <row r="6" spans="1:15" ht="12.95" customHeight="1">
      <c r="A6" s="13" t="s">
        <v>7</v>
      </c>
      <c r="B6" s="9"/>
      <c r="C6" s="10" t="s">
        <v>8</v>
      </c>
      <c r="D6" s="10"/>
      <c r="E6" s="9"/>
      <c r="F6" s="20" t="s">
        <v>9</v>
      </c>
      <c r="G6" s="21">
        <v>0</v>
      </c>
      <c r="O6" s="22"/>
    </row>
    <row r="7" spans="1:7" ht="12.95" customHeight="1">
      <c r="A7" s="23" t="s">
        <v>73</v>
      </c>
      <c r="B7" s="24"/>
      <c r="C7" s="25" t="s">
        <v>105</v>
      </c>
      <c r="D7" s="26"/>
      <c r="E7" s="26"/>
      <c r="F7" s="27" t="s">
        <v>10</v>
      </c>
      <c r="G7" s="21">
        <f>IF(PocetMJ=0,,ROUND((F30+F32)/PocetMJ,1))</f>
        <v>0</v>
      </c>
    </row>
    <row r="8" spans="1:9" ht="12.75">
      <c r="A8" s="28" t="s">
        <v>11</v>
      </c>
      <c r="B8" s="11"/>
      <c r="C8" s="203"/>
      <c r="D8" s="203"/>
      <c r="E8" s="204"/>
      <c r="F8" s="29" t="s">
        <v>12</v>
      </c>
      <c r="G8" s="30"/>
      <c r="H8" s="31"/>
      <c r="I8" s="32"/>
    </row>
    <row r="9" spans="1:8" ht="12.75">
      <c r="A9" s="28" t="s">
        <v>13</v>
      </c>
      <c r="B9" s="11"/>
      <c r="C9" s="203">
        <f>Projektant</f>
        <v>0</v>
      </c>
      <c r="D9" s="203"/>
      <c r="E9" s="204"/>
      <c r="F9" s="11"/>
      <c r="G9" s="33"/>
      <c r="H9" s="34"/>
    </row>
    <row r="10" spans="1:8" ht="12.75">
      <c r="A10" s="28" t="s">
        <v>14</v>
      </c>
      <c r="B10" s="11"/>
      <c r="C10" s="203"/>
      <c r="D10" s="203"/>
      <c r="E10" s="203"/>
      <c r="F10" s="35"/>
      <c r="G10" s="36"/>
      <c r="H10" s="37"/>
    </row>
    <row r="11" spans="1:57" ht="13.5" customHeight="1">
      <c r="A11" s="28" t="s">
        <v>15</v>
      </c>
      <c r="B11" s="11"/>
      <c r="C11" s="203"/>
      <c r="D11" s="203"/>
      <c r="E11" s="203"/>
      <c r="F11" s="38" t="s">
        <v>16</v>
      </c>
      <c r="G11" s="39">
        <v>200581</v>
      </c>
      <c r="H11" s="34"/>
      <c r="BA11" s="40"/>
      <c r="BB11" s="40"/>
      <c r="BC11" s="40"/>
      <c r="BD11" s="40"/>
      <c r="BE11" s="40"/>
    </row>
    <row r="12" spans="1:8" ht="12.75" customHeight="1">
      <c r="A12" s="41" t="s">
        <v>17</v>
      </c>
      <c r="B12" s="9"/>
      <c r="C12" s="205"/>
      <c r="D12" s="205"/>
      <c r="E12" s="205"/>
      <c r="F12" s="42" t="s">
        <v>18</v>
      </c>
      <c r="G12" s="43"/>
      <c r="H12" s="34"/>
    </row>
    <row r="13" spans="1:8" ht="28.5" customHeight="1" thickBot="1">
      <c r="A13" s="44" t="s">
        <v>19</v>
      </c>
      <c r="B13" s="45"/>
      <c r="C13" s="45"/>
      <c r="D13" s="45"/>
      <c r="E13" s="46"/>
      <c r="F13" s="46"/>
      <c r="G13" s="47"/>
      <c r="H13" s="34"/>
    </row>
    <row r="14" spans="1:7" ht="17.25" customHeight="1" thickBot="1">
      <c r="A14" s="48" t="s">
        <v>20</v>
      </c>
      <c r="B14" s="49"/>
      <c r="C14" s="50"/>
      <c r="D14" s="51" t="s">
        <v>21</v>
      </c>
      <c r="E14" s="52"/>
      <c r="F14" s="52"/>
      <c r="G14" s="50"/>
    </row>
    <row r="15" spans="1:7" ht="15.95" customHeight="1">
      <c r="A15" s="53"/>
      <c r="B15" s="54" t="s">
        <v>22</v>
      </c>
      <c r="C15" s="55"/>
      <c r="D15" s="56" t="str">
        <f>Rekapitulace!A18</f>
        <v>Ztížené výrobní podmínky</v>
      </c>
      <c r="E15" s="57"/>
      <c r="F15" s="58"/>
      <c r="G15" s="55"/>
    </row>
    <row r="16" spans="1:7" ht="15.95" customHeight="1">
      <c r="A16" s="53" t="s">
        <v>23</v>
      </c>
      <c r="B16" s="54" t="s">
        <v>24</v>
      </c>
      <c r="C16" s="55">
        <v>35938</v>
      </c>
      <c r="D16" s="8" t="str">
        <f>Rekapitulace!A19</f>
        <v>Oborová přirážka</v>
      </c>
      <c r="E16" s="59"/>
      <c r="F16" s="60"/>
      <c r="G16" s="55">
        <f>Rekapitulace!I19</f>
        <v>0</v>
      </c>
    </row>
    <row r="17" spans="1:7" ht="15.95" customHeight="1">
      <c r="A17" s="53" t="s">
        <v>25</v>
      </c>
      <c r="B17" s="54" t="s">
        <v>26</v>
      </c>
      <c r="C17" s="55">
        <f>Mont</f>
        <v>0</v>
      </c>
      <c r="D17" s="8" t="str">
        <f>Rekapitulace!A20</f>
        <v>Přesun stavebních kapacit</v>
      </c>
      <c r="E17" s="59"/>
      <c r="F17" s="60"/>
      <c r="G17" s="55">
        <f>Rekapitulace!I20</f>
        <v>0</v>
      </c>
    </row>
    <row r="18" spans="1:7" ht="15.95" customHeight="1">
      <c r="A18" s="61" t="s">
        <v>27</v>
      </c>
      <c r="B18" s="62" t="s">
        <v>28</v>
      </c>
      <c r="C18" s="55">
        <f>Dodavka</f>
        <v>0</v>
      </c>
      <c r="D18" s="8" t="str">
        <f>Rekapitulace!A21</f>
        <v>Mimostaveništní doprava</v>
      </c>
      <c r="E18" s="59"/>
      <c r="F18" s="60"/>
      <c r="G18" s="55">
        <f>Rekapitulace!I21</f>
        <v>0</v>
      </c>
    </row>
    <row r="19" spans="1:7" ht="15.95" customHeight="1">
      <c r="A19" s="63" t="s">
        <v>29</v>
      </c>
      <c r="B19" s="54"/>
      <c r="C19" s="55">
        <f>SUM(C15:C18)</f>
        <v>35938</v>
      </c>
      <c r="D19" s="8" t="str">
        <f>Rekapitulace!A22</f>
        <v>Zařízení staveniště</v>
      </c>
      <c r="E19" s="59"/>
      <c r="F19" s="60"/>
      <c r="G19" s="55">
        <f>Rekapitulace!I22</f>
        <v>0</v>
      </c>
    </row>
    <row r="20" spans="1:7" ht="15.95" customHeight="1">
      <c r="A20" s="63"/>
      <c r="B20" s="54"/>
      <c r="C20" s="55"/>
      <c r="D20" s="8" t="str">
        <f>Rekapitulace!A23</f>
        <v>Provoz investora</v>
      </c>
      <c r="E20" s="59"/>
      <c r="F20" s="60"/>
      <c r="G20" s="55">
        <f>Rekapitulace!I23</f>
        <v>0</v>
      </c>
    </row>
    <row r="21" spans="1:7" ht="15.95" customHeight="1">
      <c r="A21" s="63" t="s">
        <v>30</v>
      </c>
      <c r="B21" s="54"/>
      <c r="C21" s="55">
        <f>HZS</f>
        <v>0</v>
      </c>
      <c r="D21" s="8" t="str">
        <f>Rekapitulace!A24</f>
        <v>Kompletační činnost (IČD)</v>
      </c>
      <c r="E21" s="59"/>
      <c r="F21" s="60"/>
      <c r="G21" s="55">
        <f>Rekapitulace!I24</f>
        <v>0</v>
      </c>
    </row>
    <row r="22" spans="1:7" ht="15.95" customHeight="1">
      <c r="A22" s="64" t="s">
        <v>31</v>
      </c>
      <c r="B22" s="65"/>
      <c r="C22" s="55">
        <f>C19+C21</f>
        <v>35938</v>
      </c>
      <c r="D22" s="8" t="s">
        <v>32</v>
      </c>
      <c r="E22" s="59"/>
      <c r="F22" s="60"/>
      <c r="G22" s="55"/>
    </row>
    <row r="23" spans="1:7" ht="15.95" customHeight="1" thickBot="1">
      <c r="A23" s="206" t="s">
        <v>33</v>
      </c>
      <c r="B23" s="207"/>
      <c r="C23" s="66">
        <f>C22+G23</f>
        <v>35938</v>
      </c>
      <c r="D23" s="67" t="s">
        <v>34</v>
      </c>
      <c r="E23" s="68"/>
      <c r="F23" s="69"/>
      <c r="G23" s="55"/>
    </row>
    <row r="24" spans="1:7" ht="12.75">
      <c r="A24" s="70" t="s">
        <v>35</v>
      </c>
      <c r="B24" s="71"/>
      <c r="C24" s="72"/>
      <c r="D24" s="71" t="s">
        <v>36</v>
      </c>
      <c r="E24" s="71"/>
      <c r="F24" s="73" t="s">
        <v>37</v>
      </c>
      <c r="G24" s="74"/>
    </row>
    <row r="25" spans="1:7" ht="12.75">
      <c r="A25" s="64" t="s">
        <v>38</v>
      </c>
      <c r="B25" s="65"/>
      <c r="C25" s="75"/>
      <c r="D25" s="65" t="s">
        <v>38</v>
      </c>
      <c r="E25" s="76"/>
      <c r="F25" s="77" t="s">
        <v>38</v>
      </c>
      <c r="G25" s="78"/>
    </row>
    <row r="26" spans="1:7" ht="37.5" customHeight="1">
      <c r="A26" s="64" t="s">
        <v>39</v>
      </c>
      <c r="B26" s="79"/>
      <c r="C26" s="75"/>
      <c r="D26" s="65" t="s">
        <v>39</v>
      </c>
      <c r="E26" s="201"/>
      <c r="F26" s="77" t="s">
        <v>39</v>
      </c>
      <c r="G26" s="78"/>
    </row>
    <row r="27" spans="1:7" ht="12.75">
      <c r="A27" s="64"/>
      <c r="B27" s="80"/>
      <c r="C27" s="75"/>
      <c r="D27" s="65"/>
      <c r="E27" s="76"/>
      <c r="F27" s="77"/>
      <c r="G27" s="78"/>
    </row>
    <row r="28" spans="1:7" ht="12.75">
      <c r="A28" s="64" t="s">
        <v>40</v>
      </c>
      <c r="B28" s="65"/>
      <c r="C28" s="75"/>
      <c r="D28" s="77" t="s">
        <v>41</v>
      </c>
      <c r="E28" s="75"/>
      <c r="F28" s="81" t="s">
        <v>41</v>
      </c>
      <c r="G28" s="78"/>
    </row>
    <row r="29" spans="1:7" ht="69" customHeight="1">
      <c r="A29" s="64"/>
      <c r="B29" s="65"/>
      <c r="C29" s="82"/>
      <c r="D29" s="83"/>
      <c r="E29" s="82"/>
      <c r="F29" s="65"/>
      <c r="G29" s="78"/>
    </row>
    <row r="30" spans="1:7" ht="12.75">
      <c r="A30" s="84" t="s">
        <v>42</v>
      </c>
      <c r="B30" s="85"/>
      <c r="C30" s="86">
        <v>21</v>
      </c>
      <c r="D30" s="85" t="s">
        <v>43</v>
      </c>
      <c r="E30" s="87"/>
      <c r="F30" s="208">
        <f>C23-F32</f>
        <v>35938</v>
      </c>
      <c r="G30" s="209"/>
    </row>
    <row r="31" spans="1:7" ht="12.75">
      <c r="A31" s="84" t="s">
        <v>44</v>
      </c>
      <c r="B31" s="85"/>
      <c r="C31" s="86">
        <f>SazbaDPH1</f>
        <v>21</v>
      </c>
      <c r="D31" s="85" t="s">
        <v>45</v>
      </c>
      <c r="E31" s="87"/>
      <c r="F31" s="208"/>
      <c r="G31" s="209"/>
    </row>
    <row r="32" spans="1:7" ht="12.75">
      <c r="A32" s="84" t="s">
        <v>42</v>
      </c>
      <c r="B32" s="85"/>
      <c r="C32" s="86">
        <v>0</v>
      </c>
      <c r="D32" s="85" t="s">
        <v>45</v>
      </c>
      <c r="E32" s="87"/>
      <c r="F32" s="208">
        <v>0</v>
      </c>
      <c r="G32" s="209"/>
    </row>
    <row r="33" spans="1:7" ht="12.75">
      <c r="A33" s="84" t="s">
        <v>44</v>
      </c>
      <c r="B33" s="88"/>
      <c r="C33" s="89">
        <f>SazbaDPH2</f>
        <v>0</v>
      </c>
      <c r="D33" s="85" t="s">
        <v>45</v>
      </c>
      <c r="E33" s="60"/>
      <c r="F33" s="208">
        <f>ROUND(PRODUCT(F32,C33/100),0)</f>
        <v>0</v>
      </c>
      <c r="G33" s="209"/>
    </row>
    <row r="34" spans="1:7" s="93" customFormat="1" ht="19.5" customHeight="1" thickBot="1">
      <c r="A34" s="90" t="s">
        <v>46</v>
      </c>
      <c r="B34" s="91"/>
      <c r="C34" s="91"/>
      <c r="D34" s="91"/>
      <c r="E34" s="92"/>
      <c r="F34" s="210">
        <f>ROUND(SUM(F30:F33),0)</f>
        <v>35938</v>
      </c>
      <c r="G34" s="211"/>
    </row>
    <row r="36" spans="1:8" ht="12.75">
      <c r="A36" s="94" t="s">
        <v>47</v>
      </c>
      <c r="B36" s="94"/>
      <c r="C36" s="94"/>
      <c r="D36" s="94"/>
      <c r="E36" s="94"/>
      <c r="F36" s="94"/>
      <c r="G36" s="94"/>
      <c r="H36" t="s">
        <v>5</v>
      </c>
    </row>
    <row r="37" spans="1:8" ht="14.25" customHeight="1">
      <c r="A37" s="94"/>
      <c r="B37" s="202"/>
      <c r="C37" s="202"/>
      <c r="D37" s="202"/>
      <c r="E37" s="202"/>
      <c r="F37" s="202"/>
      <c r="G37" s="202"/>
      <c r="H37" t="s">
        <v>5</v>
      </c>
    </row>
    <row r="38" spans="1:8" ht="12.75" customHeight="1">
      <c r="A38" s="95"/>
      <c r="B38" s="202"/>
      <c r="C38" s="202"/>
      <c r="D38" s="202"/>
      <c r="E38" s="202"/>
      <c r="F38" s="202"/>
      <c r="G38" s="202"/>
      <c r="H38" t="s">
        <v>5</v>
      </c>
    </row>
    <row r="39" spans="1:8" ht="12.75">
      <c r="A39" s="95"/>
      <c r="B39" s="202"/>
      <c r="C39" s="202"/>
      <c r="D39" s="202"/>
      <c r="E39" s="202"/>
      <c r="F39" s="202"/>
      <c r="G39" s="202"/>
      <c r="H39" t="s">
        <v>5</v>
      </c>
    </row>
    <row r="40" spans="1:8" ht="12.75">
      <c r="A40" s="95"/>
      <c r="B40" s="202"/>
      <c r="C40" s="202"/>
      <c r="D40" s="202"/>
      <c r="E40" s="202"/>
      <c r="F40" s="202"/>
      <c r="G40" s="202"/>
      <c r="H40" t="s">
        <v>5</v>
      </c>
    </row>
    <row r="41" spans="1:8" ht="12.75">
      <c r="A41" s="95"/>
      <c r="B41" s="202"/>
      <c r="C41" s="202"/>
      <c r="D41" s="202"/>
      <c r="E41" s="202"/>
      <c r="F41" s="202"/>
      <c r="G41" s="202"/>
      <c r="H41" t="s">
        <v>5</v>
      </c>
    </row>
    <row r="42" spans="1:8" ht="12.75">
      <c r="A42" s="95"/>
      <c r="B42" s="202"/>
      <c r="C42" s="202"/>
      <c r="D42" s="202"/>
      <c r="E42" s="202"/>
      <c r="F42" s="202"/>
      <c r="G42" s="202"/>
      <c r="H42" t="s">
        <v>5</v>
      </c>
    </row>
    <row r="43" spans="1:8" ht="12.75">
      <c r="A43" s="95"/>
      <c r="B43" s="202"/>
      <c r="C43" s="202"/>
      <c r="D43" s="202"/>
      <c r="E43" s="202"/>
      <c r="F43" s="202"/>
      <c r="G43" s="202"/>
      <c r="H43" t="s">
        <v>5</v>
      </c>
    </row>
    <row r="44" spans="1:8" ht="12.75">
      <c r="A44" s="95"/>
      <c r="B44" s="202"/>
      <c r="C44" s="202"/>
      <c r="D44" s="202"/>
      <c r="E44" s="202"/>
      <c r="F44" s="202"/>
      <c r="G44" s="202"/>
      <c r="H44" t="s">
        <v>5</v>
      </c>
    </row>
    <row r="45" spans="1:8" ht="0.75" customHeight="1">
      <c r="A45" s="95"/>
      <c r="B45" s="202"/>
      <c r="C45" s="202"/>
      <c r="D45" s="202"/>
      <c r="E45" s="202"/>
      <c r="F45" s="202"/>
      <c r="G45" s="202"/>
      <c r="H45" t="s">
        <v>5</v>
      </c>
    </row>
    <row r="46" spans="2:7" ht="12.75">
      <c r="B46" s="212"/>
      <c r="C46" s="212"/>
      <c r="D46" s="212"/>
      <c r="E46" s="212"/>
      <c r="F46" s="212"/>
      <c r="G46" s="212"/>
    </row>
    <row r="47" spans="2:7" ht="12.75">
      <c r="B47" s="212"/>
      <c r="C47" s="212"/>
      <c r="D47" s="212"/>
      <c r="E47" s="212"/>
      <c r="F47" s="212"/>
      <c r="G47" s="212"/>
    </row>
    <row r="48" spans="2:7" ht="12.75">
      <c r="B48" s="212"/>
      <c r="C48" s="212"/>
      <c r="D48" s="212"/>
      <c r="E48" s="212"/>
      <c r="F48" s="212"/>
      <c r="G48" s="212"/>
    </row>
    <row r="49" spans="2:7" ht="12.75">
      <c r="B49" s="212"/>
      <c r="C49" s="212"/>
      <c r="D49" s="212"/>
      <c r="E49" s="212"/>
      <c r="F49" s="212"/>
      <c r="G49" s="212"/>
    </row>
    <row r="50" spans="2:7" ht="12.75">
      <c r="B50" s="212"/>
      <c r="C50" s="212"/>
      <c r="D50" s="212"/>
      <c r="E50" s="212"/>
      <c r="F50" s="212"/>
      <c r="G50" s="212"/>
    </row>
    <row r="51" spans="2:7" ht="12.75">
      <c r="B51" s="212"/>
      <c r="C51" s="212"/>
      <c r="D51" s="212"/>
      <c r="E51" s="212"/>
      <c r="F51" s="212"/>
      <c r="G51" s="212"/>
    </row>
    <row r="52" spans="2:7" ht="12.75">
      <c r="B52" s="212"/>
      <c r="C52" s="212"/>
      <c r="D52" s="212"/>
      <c r="E52" s="212"/>
      <c r="F52" s="212"/>
      <c r="G52" s="212"/>
    </row>
    <row r="53" spans="2:7" ht="12.75">
      <c r="B53" s="212"/>
      <c r="C53" s="212"/>
      <c r="D53" s="212"/>
      <c r="E53" s="212"/>
      <c r="F53" s="212"/>
      <c r="G53" s="212"/>
    </row>
    <row r="54" spans="2:7" ht="12.75">
      <c r="B54" s="212"/>
      <c r="C54" s="212"/>
      <c r="D54" s="212"/>
      <c r="E54" s="212"/>
      <c r="F54" s="212"/>
      <c r="G54" s="212"/>
    </row>
    <row r="55" spans="2:7" ht="12.75">
      <c r="B55" s="212"/>
      <c r="C55" s="212"/>
      <c r="D55" s="212"/>
      <c r="E55" s="212"/>
      <c r="F55" s="212"/>
      <c r="G55" s="212"/>
    </row>
  </sheetData>
  <mergeCells count="22"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  <mergeCell ref="B37:G45"/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77"/>
  <sheetViews>
    <sheetView workbookViewId="0" topLeftCell="A19">
      <selection activeCell="A7" sqref="A7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213" t="s">
        <v>48</v>
      </c>
      <c r="B1" s="214"/>
      <c r="C1" s="96" t="s">
        <v>105</v>
      </c>
      <c r="D1" s="97"/>
      <c r="E1" s="98"/>
      <c r="F1" s="97"/>
      <c r="G1" s="99" t="s">
        <v>49</v>
      </c>
      <c r="H1" s="100">
        <v>1</v>
      </c>
      <c r="I1" s="101"/>
    </row>
    <row r="2" spans="1:9" ht="13.5" thickBot="1">
      <c r="A2" s="215" t="s">
        <v>50</v>
      </c>
      <c r="B2" s="216"/>
      <c r="C2" s="102" t="s">
        <v>104</v>
      </c>
      <c r="D2" s="103"/>
      <c r="E2" s="104"/>
      <c r="F2" s="103"/>
      <c r="G2" s="217" t="s">
        <v>106</v>
      </c>
      <c r="H2" s="218"/>
      <c r="I2" s="219"/>
    </row>
    <row r="3" spans="1:9" ht="13.5" thickTop="1">
      <c r="A3" s="76"/>
      <c r="B3" s="76"/>
      <c r="C3" s="76"/>
      <c r="D3" s="76"/>
      <c r="E3" s="76"/>
      <c r="F3" s="65"/>
      <c r="G3" s="76"/>
      <c r="H3" s="76"/>
      <c r="I3" s="76"/>
    </row>
    <row r="4" spans="1:9" ht="19.5" customHeight="1">
      <c r="A4" s="105" t="s">
        <v>51</v>
      </c>
      <c r="B4" s="106"/>
      <c r="C4" s="106"/>
      <c r="D4" s="106"/>
      <c r="E4" s="107"/>
      <c r="F4" s="106"/>
      <c r="G4" s="106"/>
      <c r="H4" s="106"/>
      <c r="I4" s="106"/>
    </row>
    <row r="5" spans="1:9" ht="13.5" thickBot="1">
      <c r="A5" s="76"/>
      <c r="B5" s="76"/>
      <c r="C5" s="76"/>
      <c r="D5" s="76"/>
      <c r="E5" s="76"/>
      <c r="F5" s="76"/>
      <c r="G5" s="76"/>
      <c r="H5" s="76"/>
      <c r="I5" s="76"/>
    </row>
    <row r="6" spans="1:9" s="34" customFormat="1" ht="13.5" thickBot="1">
      <c r="A6" s="108"/>
      <c r="B6" s="109" t="s">
        <v>52</v>
      </c>
      <c r="C6" s="109"/>
      <c r="D6" s="110"/>
      <c r="E6" s="111" t="s">
        <v>53</v>
      </c>
      <c r="F6" s="112" t="s">
        <v>54</v>
      </c>
      <c r="G6" s="112" t="s">
        <v>55</v>
      </c>
      <c r="H6" s="112" t="s">
        <v>56</v>
      </c>
      <c r="I6" s="113" t="s">
        <v>30</v>
      </c>
    </row>
    <row r="7" spans="1:9" s="34" customFormat="1" ht="12.75">
      <c r="A7" s="197"/>
      <c r="B7" s="114" t="s">
        <v>107</v>
      </c>
      <c r="C7" s="65"/>
      <c r="D7" s="115"/>
      <c r="E7" s="198">
        <f>Položky!BA15</f>
        <v>0</v>
      </c>
      <c r="F7" s="199">
        <f>Položky!BB15</f>
        <v>0</v>
      </c>
      <c r="G7" s="199">
        <f>Položky!BC15</f>
        <v>0</v>
      </c>
      <c r="H7" s="199">
        <f>Položky!BD15</f>
        <v>0</v>
      </c>
      <c r="I7" s="200">
        <f>Položky!BE15</f>
        <v>0</v>
      </c>
    </row>
    <row r="8" spans="1:9" s="34" customFormat="1" ht="12.75">
      <c r="A8" s="197">
        <f>Položky!B16</f>
        <v>0</v>
      </c>
      <c r="B8" s="114">
        <f>Položky!C16</f>
        <v>0</v>
      </c>
      <c r="C8" s="65"/>
      <c r="D8" s="115"/>
      <c r="E8" s="198">
        <f>Položky!BA23</f>
        <v>0</v>
      </c>
      <c r="F8" s="199">
        <f>Položky!BB23</f>
        <v>0</v>
      </c>
      <c r="G8" s="199">
        <f>Položky!BC23</f>
        <v>0</v>
      </c>
      <c r="H8" s="199">
        <f>Položky!BD23</f>
        <v>0</v>
      </c>
      <c r="I8" s="200">
        <f>Položky!BE23</f>
        <v>0</v>
      </c>
    </row>
    <row r="9" spans="1:9" s="34" customFormat="1" ht="12.75">
      <c r="A9" s="197">
        <f>Položky!B24</f>
        <v>0</v>
      </c>
      <c r="B9" s="114">
        <f>Položky!C24</f>
        <v>0</v>
      </c>
      <c r="C9" s="65"/>
      <c r="D9" s="115"/>
      <c r="E9" s="198">
        <f>Položky!BA26</f>
        <v>0</v>
      </c>
      <c r="F9" s="199">
        <f>Položky!BB26</f>
        <v>0</v>
      </c>
      <c r="G9" s="199">
        <f>Položky!BC26</f>
        <v>0</v>
      </c>
      <c r="H9" s="199">
        <f>Položky!BD26</f>
        <v>0</v>
      </c>
      <c r="I9" s="200">
        <f>Položky!BE26</f>
        <v>0</v>
      </c>
    </row>
    <row r="10" spans="1:9" s="34" customFormat="1" ht="12.75">
      <c r="A10" s="197">
        <f>Položky!B27</f>
        <v>0</v>
      </c>
      <c r="B10" s="114">
        <f>Položky!C27</f>
        <v>0</v>
      </c>
      <c r="C10" s="65"/>
      <c r="D10" s="115"/>
      <c r="E10" s="198">
        <f>Položky!BA32</f>
        <v>0</v>
      </c>
      <c r="F10" s="199">
        <f>Položky!BB32</f>
        <v>0</v>
      </c>
      <c r="G10" s="199">
        <f>Položky!BC32</f>
        <v>0</v>
      </c>
      <c r="H10" s="199">
        <f>Položky!BD32</f>
        <v>0</v>
      </c>
      <c r="I10" s="200">
        <f>Položky!BE32</f>
        <v>0</v>
      </c>
    </row>
    <row r="11" spans="1:9" s="34" customFormat="1" ht="12.75">
      <c r="A11" s="197">
        <f>Položky!B33</f>
        <v>0</v>
      </c>
      <c r="B11" s="114">
        <f>Položky!C33</f>
        <v>0</v>
      </c>
      <c r="C11" s="65"/>
      <c r="D11" s="115"/>
      <c r="E11" s="198">
        <f>Položky!BA35</f>
        <v>0</v>
      </c>
      <c r="F11" s="199">
        <f>Položky!BB35</f>
        <v>0</v>
      </c>
      <c r="G11" s="199">
        <f>Položky!BC35</f>
        <v>0</v>
      </c>
      <c r="H11" s="199">
        <f>Položky!BD35</f>
        <v>0</v>
      </c>
      <c r="I11" s="200">
        <f>Položky!BE35</f>
        <v>0</v>
      </c>
    </row>
    <row r="12" spans="1:9" s="34" customFormat="1" ht="13.5" thickBot="1">
      <c r="A12" s="197">
        <f>Položky!B36</f>
        <v>0</v>
      </c>
      <c r="B12" s="114">
        <f>Položky!C36</f>
        <v>0</v>
      </c>
      <c r="C12" s="65"/>
      <c r="D12" s="115"/>
      <c r="E12" s="198">
        <f>Položky!BA38</f>
        <v>0</v>
      </c>
      <c r="F12" s="199">
        <f>Položky!BB38</f>
        <v>0</v>
      </c>
      <c r="G12" s="199">
        <f>Položky!BC38</f>
        <v>0</v>
      </c>
      <c r="H12" s="199">
        <f>Položky!BD38</f>
        <v>0</v>
      </c>
      <c r="I12" s="200">
        <f>Položky!BE38</f>
        <v>0</v>
      </c>
    </row>
    <row r="13" spans="1:9" s="122" customFormat="1" ht="13.5" thickBot="1">
      <c r="A13" s="116"/>
      <c r="B13" s="117" t="s">
        <v>57</v>
      </c>
      <c r="C13" s="117"/>
      <c r="D13" s="118"/>
      <c r="E13" s="119">
        <f>SUM(E7:E12)</f>
        <v>0</v>
      </c>
      <c r="F13" s="120">
        <f>SUM(F7:F12)</f>
        <v>0</v>
      </c>
      <c r="G13" s="120">
        <f>SUM(G7:G12)</f>
        <v>0</v>
      </c>
      <c r="H13" s="120">
        <f>SUM(H7:H12)</f>
        <v>0</v>
      </c>
      <c r="I13" s="121">
        <f>SUM(I7:I12)</f>
        <v>0</v>
      </c>
    </row>
    <row r="14" spans="1:9" ht="12.75">
      <c r="A14" s="65"/>
      <c r="B14" s="65"/>
      <c r="C14" s="65"/>
      <c r="D14" s="65"/>
      <c r="E14" s="65"/>
      <c r="F14" s="65"/>
      <c r="G14" s="65"/>
      <c r="H14" s="65"/>
      <c r="I14" s="65"/>
    </row>
    <row r="15" spans="1:57" ht="19.5" customHeight="1">
      <c r="A15" s="106" t="s">
        <v>58</v>
      </c>
      <c r="B15" s="106"/>
      <c r="C15" s="106"/>
      <c r="D15" s="106"/>
      <c r="E15" s="106"/>
      <c r="F15" s="106"/>
      <c r="G15" s="123"/>
      <c r="H15" s="106"/>
      <c r="I15" s="106"/>
      <c r="BA15" s="40"/>
      <c r="BB15" s="40"/>
      <c r="BC15" s="40"/>
      <c r="BD15" s="40"/>
      <c r="BE15" s="40"/>
    </row>
    <row r="16" spans="1:9" ht="13.5" thickBot="1">
      <c r="A16" s="76"/>
      <c r="B16" s="76"/>
      <c r="C16" s="76"/>
      <c r="D16" s="76"/>
      <c r="E16" s="76"/>
      <c r="F16" s="76"/>
      <c r="G16" s="76"/>
      <c r="H16" s="76"/>
      <c r="I16" s="76"/>
    </row>
    <row r="17" spans="1:9" ht="12.75">
      <c r="A17" s="70" t="s">
        <v>59</v>
      </c>
      <c r="B17" s="71"/>
      <c r="C17" s="71"/>
      <c r="D17" s="124"/>
      <c r="E17" s="125" t="s">
        <v>60</v>
      </c>
      <c r="F17" s="126" t="s">
        <v>61</v>
      </c>
      <c r="G17" s="127" t="s">
        <v>62</v>
      </c>
      <c r="H17" s="128"/>
      <c r="I17" s="129" t="s">
        <v>60</v>
      </c>
    </row>
    <row r="18" spans="1:53" ht="12.75">
      <c r="A18" s="63" t="s">
        <v>77</v>
      </c>
      <c r="B18" s="54"/>
      <c r="C18" s="54"/>
      <c r="D18" s="130"/>
      <c r="E18" s="131">
        <v>35938.3</v>
      </c>
      <c r="F18" s="132">
        <v>0</v>
      </c>
      <c r="G18" s="133">
        <f aca="true" t="shared" si="0" ref="G18:G25">CHOOSE(BA18+1,HSV+PSV,HSV+PSV+Mont,HSV+PSV+Dodavka+Mont,HSV,PSV,Mont,Dodavka,Mont+Dodavka,0)</f>
        <v>0</v>
      </c>
      <c r="H18" s="134"/>
      <c r="I18" s="135">
        <f aca="true" t="shared" si="1" ref="I18:I25">E18+F18*G18/100</f>
        <v>35938.3</v>
      </c>
      <c r="BA18">
        <v>0</v>
      </c>
    </row>
    <row r="19" spans="1:53" ht="12.75">
      <c r="A19" s="63" t="s">
        <v>78</v>
      </c>
      <c r="B19" s="54"/>
      <c r="C19" s="54"/>
      <c r="D19" s="130"/>
      <c r="E19" s="131">
        <v>0</v>
      </c>
      <c r="F19" s="132">
        <v>0</v>
      </c>
      <c r="G19" s="133">
        <f t="shared" si="0"/>
        <v>0</v>
      </c>
      <c r="H19" s="134"/>
      <c r="I19" s="135">
        <f t="shared" si="1"/>
        <v>0</v>
      </c>
      <c r="BA19">
        <v>0</v>
      </c>
    </row>
    <row r="20" spans="1:53" ht="12.75">
      <c r="A20" s="63" t="s">
        <v>79</v>
      </c>
      <c r="B20" s="54"/>
      <c r="C20" s="54"/>
      <c r="D20" s="130"/>
      <c r="E20" s="131"/>
      <c r="F20" s="132">
        <v>0</v>
      </c>
      <c r="G20" s="133">
        <f t="shared" si="0"/>
        <v>0</v>
      </c>
      <c r="H20" s="134"/>
      <c r="I20" s="135">
        <f t="shared" si="1"/>
        <v>0</v>
      </c>
      <c r="BA20">
        <v>0</v>
      </c>
    </row>
    <row r="21" spans="1:53" ht="12.75">
      <c r="A21" s="63" t="s">
        <v>80</v>
      </c>
      <c r="B21" s="54"/>
      <c r="C21" s="54"/>
      <c r="D21" s="130"/>
      <c r="E21" s="131">
        <v>0</v>
      </c>
      <c r="F21" s="132">
        <v>0</v>
      </c>
      <c r="G21" s="133">
        <f t="shared" si="0"/>
        <v>0</v>
      </c>
      <c r="H21" s="134"/>
      <c r="I21" s="135">
        <f t="shared" si="1"/>
        <v>0</v>
      </c>
      <c r="BA21">
        <v>0</v>
      </c>
    </row>
    <row r="22" spans="1:53" ht="12.75">
      <c r="A22" s="63" t="s">
        <v>81</v>
      </c>
      <c r="B22" s="54"/>
      <c r="C22" s="54"/>
      <c r="D22" s="130"/>
      <c r="E22" s="131">
        <v>0</v>
      </c>
      <c r="F22" s="132">
        <v>0</v>
      </c>
      <c r="G22" s="133">
        <f t="shared" si="0"/>
        <v>0</v>
      </c>
      <c r="H22" s="134"/>
      <c r="I22" s="135">
        <f t="shared" si="1"/>
        <v>0</v>
      </c>
      <c r="BA22">
        <v>1</v>
      </c>
    </row>
    <row r="23" spans="1:53" ht="12.75">
      <c r="A23" s="63" t="s">
        <v>82</v>
      </c>
      <c r="B23" s="54"/>
      <c r="C23" s="54"/>
      <c r="D23" s="130"/>
      <c r="E23" s="131">
        <v>0</v>
      </c>
      <c r="F23" s="132">
        <v>0</v>
      </c>
      <c r="G23" s="133">
        <f t="shared" si="0"/>
        <v>0</v>
      </c>
      <c r="H23" s="134"/>
      <c r="I23" s="135">
        <f t="shared" si="1"/>
        <v>0</v>
      </c>
      <c r="BA23">
        <v>1</v>
      </c>
    </row>
    <row r="24" spans="1:53" ht="12.75">
      <c r="A24" s="63" t="s">
        <v>83</v>
      </c>
      <c r="B24" s="54"/>
      <c r="C24" s="54"/>
      <c r="D24" s="130"/>
      <c r="E24" s="131">
        <v>0</v>
      </c>
      <c r="F24" s="132">
        <v>0</v>
      </c>
      <c r="G24" s="133">
        <f t="shared" si="0"/>
        <v>0</v>
      </c>
      <c r="H24" s="134"/>
      <c r="I24" s="135">
        <f t="shared" si="1"/>
        <v>0</v>
      </c>
      <c r="BA24">
        <v>2</v>
      </c>
    </row>
    <row r="25" spans="1:53" ht="12.75">
      <c r="A25" s="63" t="s">
        <v>84</v>
      </c>
      <c r="B25" s="54"/>
      <c r="C25" s="54"/>
      <c r="D25" s="130"/>
      <c r="E25" s="131">
        <v>0</v>
      </c>
      <c r="F25" s="132">
        <v>0</v>
      </c>
      <c r="G25" s="133">
        <f t="shared" si="0"/>
        <v>0</v>
      </c>
      <c r="H25" s="134"/>
      <c r="I25" s="135">
        <f t="shared" si="1"/>
        <v>0</v>
      </c>
      <c r="BA25">
        <v>2</v>
      </c>
    </row>
    <row r="26" spans="1:9" ht="13.5" thickBot="1">
      <c r="A26" s="136"/>
      <c r="B26" s="137" t="s">
        <v>63</v>
      </c>
      <c r="C26" s="138"/>
      <c r="D26" s="139"/>
      <c r="E26" s="140"/>
      <c r="F26" s="141"/>
      <c r="G26" s="141"/>
      <c r="H26" s="220">
        <f>SUM(I18:I25)</f>
        <v>35938.3</v>
      </c>
      <c r="I26" s="221"/>
    </row>
    <row r="28" spans="2:9" ht="12.75">
      <c r="B28" s="122"/>
      <c r="F28" s="142"/>
      <c r="G28" s="143"/>
      <c r="H28" s="143"/>
      <c r="I28" s="144"/>
    </row>
    <row r="29" spans="6:9" ht="12.75">
      <c r="F29" s="142"/>
      <c r="G29" s="143"/>
      <c r="H29" s="143"/>
      <c r="I29" s="144"/>
    </row>
    <row r="30" spans="6:9" ht="12.75">
      <c r="F30" s="142"/>
      <c r="G30" s="143"/>
      <c r="H30" s="143"/>
      <c r="I30" s="144"/>
    </row>
    <row r="31" spans="6:9" ht="12.75">
      <c r="F31" s="142"/>
      <c r="G31" s="143"/>
      <c r="H31" s="143"/>
      <c r="I31" s="144"/>
    </row>
    <row r="32" spans="6:9" ht="12.75">
      <c r="F32" s="142"/>
      <c r="G32" s="143"/>
      <c r="H32" s="143"/>
      <c r="I32" s="144"/>
    </row>
    <row r="33" spans="6:9" ht="12.75">
      <c r="F33" s="142"/>
      <c r="G33" s="143"/>
      <c r="H33" s="143"/>
      <c r="I33" s="144"/>
    </row>
    <row r="34" spans="6:9" ht="12.75">
      <c r="F34" s="142"/>
      <c r="G34" s="143"/>
      <c r="H34" s="143"/>
      <c r="I34" s="144"/>
    </row>
    <row r="35" spans="6:9" ht="12.75">
      <c r="F35" s="142"/>
      <c r="G35" s="143"/>
      <c r="H35" s="143"/>
      <c r="I35" s="144"/>
    </row>
    <row r="36" spans="6:9" ht="12.75">
      <c r="F36" s="142"/>
      <c r="G36" s="143"/>
      <c r="H36" s="143"/>
      <c r="I36" s="144"/>
    </row>
    <row r="37" spans="6:9" ht="12.75">
      <c r="F37" s="142"/>
      <c r="G37" s="143"/>
      <c r="H37" s="143"/>
      <c r="I37" s="144"/>
    </row>
    <row r="38" spans="6:9" ht="12.75">
      <c r="F38" s="142"/>
      <c r="G38" s="143"/>
      <c r="H38" s="143"/>
      <c r="I38" s="144"/>
    </row>
    <row r="39" spans="6:9" ht="12.75">
      <c r="F39" s="142"/>
      <c r="G39" s="143"/>
      <c r="H39" s="143"/>
      <c r="I39" s="144"/>
    </row>
    <row r="40" spans="6:9" ht="12.75">
      <c r="F40" s="142"/>
      <c r="G40" s="143"/>
      <c r="H40" s="143"/>
      <c r="I40" s="144"/>
    </row>
    <row r="41" spans="6:9" ht="12.75">
      <c r="F41" s="142"/>
      <c r="G41" s="143"/>
      <c r="H41" s="143"/>
      <c r="I41" s="144"/>
    </row>
    <row r="42" spans="6:9" ht="12.75">
      <c r="F42" s="142"/>
      <c r="G42" s="143"/>
      <c r="H42" s="143"/>
      <c r="I42" s="144"/>
    </row>
    <row r="43" spans="6:9" ht="12.75">
      <c r="F43" s="142"/>
      <c r="G43" s="143"/>
      <c r="H43" s="143"/>
      <c r="I43" s="144"/>
    </row>
    <row r="44" spans="6:9" ht="12.75">
      <c r="F44" s="142"/>
      <c r="G44" s="143"/>
      <c r="H44" s="143"/>
      <c r="I44" s="144"/>
    </row>
    <row r="45" spans="6:9" ht="12.75">
      <c r="F45" s="142"/>
      <c r="G45" s="143"/>
      <c r="H45" s="143"/>
      <c r="I45" s="144"/>
    </row>
    <row r="46" spans="6:9" ht="12.75">
      <c r="F46" s="142"/>
      <c r="G46" s="143"/>
      <c r="H46" s="143"/>
      <c r="I46" s="144"/>
    </row>
    <row r="47" spans="6:9" ht="12.75">
      <c r="F47" s="142"/>
      <c r="G47" s="143"/>
      <c r="H47" s="143"/>
      <c r="I47" s="144"/>
    </row>
    <row r="48" spans="6:9" ht="12.75">
      <c r="F48" s="142"/>
      <c r="G48" s="143"/>
      <c r="H48" s="143"/>
      <c r="I48" s="144"/>
    </row>
    <row r="49" spans="6:9" ht="12.75">
      <c r="F49" s="142"/>
      <c r="G49" s="143"/>
      <c r="H49" s="143"/>
      <c r="I49" s="144"/>
    </row>
    <row r="50" spans="6:9" ht="12.75">
      <c r="F50" s="142"/>
      <c r="G50" s="143"/>
      <c r="H50" s="143"/>
      <c r="I50" s="144"/>
    </row>
    <row r="51" spans="6:9" ht="12.75">
      <c r="F51" s="142"/>
      <c r="G51" s="143"/>
      <c r="H51" s="143"/>
      <c r="I51" s="144"/>
    </row>
    <row r="52" spans="6:9" ht="12.75">
      <c r="F52" s="142"/>
      <c r="G52" s="143"/>
      <c r="H52" s="143"/>
      <c r="I52" s="144"/>
    </row>
    <row r="53" spans="6:9" ht="12.75">
      <c r="F53" s="142"/>
      <c r="G53" s="143"/>
      <c r="H53" s="143"/>
      <c r="I53" s="144"/>
    </row>
    <row r="54" spans="6:9" ht="12.75">
      <c r="F54" s="142"/>
      <c r="G54" s="143"/>
      <c r="H54" s="143"/>
      <c r="I54" s="144"/>
    </row>
    <row r="55" spans="6:9" ht="12.75">
      <c r="F55" s="142"/>
      <c r="G55" s="143"/>
      <c r="H55" s="143"/>
      <c r="I55" s="144"/>
    </row>
    <row r="56" spans="6:9" ht="12.75">
      <c r="F56" s="142"/>
      <c r="G56" s="143"/>
      <c r="H56" s="143"/>
      <c r="I56" s="144"/>
    </row>
    <row r="57" spans="6:9" ht="12.75">
      <c r="F57" s="142"/>
      <c r="G57" s="143"/>
      <c r="H57" s="143"/>
      <c r="I57" s="144"/>
    </row>
    <row r="58" spans="6:9" ht="12.75">
      <c r="F58" s="142"/>
      <c r="G58" s="143"/>
      <c r="H58" s="143"/>
      <c r="I58" s="144"/>
    </row>
    <row r="59" spans="6:9" ht="12.75">
      <c r="F59" s="142"/>
      <c r="G59" s="143"/>
      <c r="H59" s="143"/>
      <c r="I59" s="144"/>
    </row>
    <row r="60" spans="6:9" ht="12.75">
      <c r="F60" s="142"/>
      <c r="G60" s="143"/>
      <c r="H60" s="143"/>
      <c r="I60" s="144"/>
    </row>
    <row r="61" spans="6:9" ht="12.75">
      <c r="F61" s="142"/>
      <c r="G61" s="143"/>
      <c r="H61" s="143"/>
      <c r="I61" s="144"/>
    </row>
    <row r="62" spans="6:9" ht="12.75">
      <c r="F62" s="142"/>
      <c r="G62" s="143"/>
      <c r="H62" s="143"/>
      <c r="I62" s="144"/>
    </row>
    <row r="63" spans="6:9" ht="12.75">
      <c r="F63" s="142"/>
      <c r="G63" s="143"/>
      <c r="H63" s="143"/>
      <c r="I63" s="144"/>
    </row>
    <row r="64" spans="6:9" ht="12.75">
      <c r="F64" s="142"/>
      <c r="G64" s="143"/>
      <c r="H64" s="143"/>
      <c r="I64" s="144"/>
    </row>
    <row r="65" spans="6:9" ht="12.75">
      <c r="F65" s="142"/>
      <c r="G65" s="143"/>
      <c r="H65" s="143"/>
      <c r="I65" s="144"/>
    </row>
    <row r="66" spans="6:9" ht="12.75">
      <c r="F66" s="142"/>
      <c r="G66" s="143"/>
      <c r="H66" s="143"/>
      <c r="I66" s="144"/>
    </row>
    <row r="67" spans="6:9" ht="12.75">
      <c r="F67" s="142"/>
      <c r="G67" s="143"/>
      <c r="H67" s="143"/>
      <c r="I67" s="144"/>
    </row>
    <row r="68" spans="6:9" ht="12.75">
      <c r="F68" s="142"/>
      <c r="G68" s="143"/>
      <c r="H68" s="143"/>
      <c r="I68" s="144"/>
    </row>
    <row r="69" spans="6:9" ht="12.75">
      <c r="F69" s="142"/>
      <c r="G69" s="143"/>
      <c r="H69" s="143"/>
      <c r="I69" s="144"/>
    </row>
    <row r="70" spans="6:9" ht="12.75">
      <c r="F70" s="142"/>
      <c r="G70" s="143"/>
      <c r="H70" s="143"/>
      <c r="I70" s="144"/>
    </row>
    <row r="71" spans="6:9" ht="12.75">
      <c r="F71" s="142"/>
      <c r="G71" s="143"/>
      <c r="H71" s="143"/>
      <c r="I71" s="144"/>
    </row>
    <row r="72" spans="6:9" ht="12.75">
      <c r="F72" s="142"/>
      <c r="G72" s="143"/>
      <c r="H72" s="143"/>
      <c r="I72" s="144"/>
    </row>
    <row r="73" spans="6:9" ht="12.75">
      <c r="F73" s="142"/>
      <c r="G73" s="143"/>
      <c r="H73" s="143"/>
      <c r="I73" s="144"/>
    </row>
    <row r="74" spans="6:9" ht="12.75">
      <c r="F74" s="142"/>
      <c r="G74" s="143"/>
      <c r="H74" s="143"/>
      <c r="I74" s="144"/>
    </row>
    <row r="75" spans="6:9" ht="12.75">
      <c r="F75" s="142"/>
      <c r="G75" s="143"/>
      <c r="H75" s="143"/>
      <c r="I75" s="144"/>
    </row>
    <row r="76" spans="6:9" ht="12.75">
      <c r="F76" s="142"/>
      <c r="G76" s="143"/>
      <c r="H76" s="143"/>
      <c r="I76" s="144"/>
    </row>
    <row r="77" spans="6:9" ht="12.75">
      <c r="F77" s="142"/>
      <c r="G77" s="143"/>
      <c r="H77" s="143"/>
      <c r="I77" s="144"/>
    </row>
  </sheetData>
  <mergeCells count="4">
    <mergeCell ref="A1:B1"/>
    <mergeCell ref="A2:B2"/>
    <mergeCell ref="G2:I2"/>
    <mergeCell ref="H26:I26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11"/>
  <sheetViews>
    <sheetView showGridLines="0" showZeros="0" workbookViewId="0" topLeftCell="A1">
      <selection activeCell="A1" sqref="A1:G1"/>
    </sheetView>
  </sheetViews>
  <sheetFormatPr defaultColWidth="9.125" defaultRowHeight="12.75"/>
  <cols>
    <col min="1" max="1" width="4.375" style="145" customWidth="1"/>
    <col min="2" max="2" width="11.625" style="145" customWidth="1"/>
    <col min="3" max="3" width="40.375" style="145" customWidth="1"/>
    <col min="4" max="4" width="5.625" style="145" customWidth="1"/>
    <col min="5" max="5" width="8.625" style="191" customWidth="1"/>
    <col min="6" max="6" width="9.875" style="145" customWidth="1"/>
    <col min="7" max="7" width="13.875" style="145" customWidth="1"/>
    <col min="8" max="11" width="9.125" style="145" customWidth="1"/>
    <col min="12" max="12" width="75.375" style="145" customWidth="1"/>
    <col min="13" max="13" width="45.25390625" style="145" customWidth="1"/>
    <col min="14" max="16384" width="9.125" style="145" customWidth="1"/>
  </cols>
  <sheetData>
    <row r="1" spans="1:7" ht="15.75">
      <c r="A1" s="224" t="s">
        <v>109</v>
      </c>
      <c r="B1" s="224"/>
      <c r="C1" s="224"/>
      <c r="D1" s="224"/>
      <c r="E1" s="224"/>
      <c r="F1" s="224"/>
      <c r="G1" s="224"/>
    </row>
    <row r="2" spans="1:7" ht="14.25" customHeight="1" thickBot="1">
      <c r="A2" s="146"/>
      <c r="B2" s="147"/>
      <c r="C2" s="148"/>
      <c r="D2" s="148"/>
      <c r="E2" s="149"/>
      <c r="F2" s="148"/>
      <c r="G2" s="148"/>
    </row>
    <row r="3" spans="1:7" ht="13.5" thickTop="1">
      <c r="A3" s="213" t="s">
        <v>48</v>
      </c>
      <c r="B3" s="214"/>
      <c r="C3" s="96" t="s">
        <v>101</v>
      </c>
      <c r="D3" s="97"/>
      <c r="E3" s="150"/>
      <c r="F3" s="151"/>
      <c r="G3" s="152"/>
    </row>
    <row r="4" spans="1:7" ht="13.5" thickBot="1">
      <c r="A4" s="225" t="s">
        <v>50</v>
      </c>
      <c r="B4" s="216"/>
      <c r="C4" s="102" t="s">
        <v>103</v>
      </c>
      <c r="D4" s="103"/>
      <c r="E4" s="226" t="s">
        <v>102</v>
      </c>
      <c r="F4" s="227"/>
      <c r="G4" s="228"/>
    </row>
    <row r="5" spans="1:7" ht="13.5" thickTop="1">
      <c r="A5" s="153"/>
      <c r="B5" s="146"/>
      <c r="C5" s="146"/>
      <c r="D5" s="146"/>
      <c r="E5" s="154"/>
      <c r="F5" s="146"/>
      <c r="G5" s="155"/>
    </row>
    <row r="6" spans="1:7" ht="12.75">
      <c r="A6" s="156" t="s">
        <v>64</v>
      </c>
      <c r="B6" s="157" t="s">
        <v>65</v>
      </c>
      <c r="C6" s="157" t="s">
        <v>66</v>
      </c>
      <c r="D6" s="157" t="s">
        <v>67</v>
      </c>
      <c r="E6" s="158" t="s">
        <v>68</v>
      </c>
      <c r="F6" s="157" t="s">
        <v>69</v>
      </c>
      <c r="G6" s="159" t="s">
        <v>70</v>
      </c>
    </row>
    <row r="7" spans="1:15" ht="12.75">
      <c r="A7" s="160" t="s">
        <v>71</v>
      </c>
      <c r="B7" s="161" t="s">
        <v>75</v>
      </c>
      <c r="C7" s="162" t="s">
        <v>108</v>
      </c>
      <c r="D7" s="163"/>
      <c r="E7" s="164"/>
      <c r="F7" s="164"/>
      <c r="G7" s="165"/>
      <c r="H7" s="166"/>
      <c r="I7" s="166"/>
      <c r="O7" s="167">
        <v>1</v>
      </c>
    </row>
    <row r="8" spans="1:80" ht="12.75">
      <c r="A8" s="168" t="s">
        <v>89</v>
      </c>
      <c r="B8" s="169"/>
      <c r="C8" s="170" t="s">
        <v>85</v>
      </c>
      <c r="D8" s="171" t="s">
        <v>76</v>
      </c>
      <c r="E8" s="172">
        <v>22.6</v>
      </c>
      <c r="F8" s="172">
        <v>138</v>
      </c>
      <c r="G8" s="173">
        <f>E8*F8</f>
        <v>3118.8</v>
      </c>
      <c r="O8" s="167"/>
      <c r="CA8" s="174"/>
      <c r="CB8" s="174"/>
    </row>
    <row r="9" spans="1:80" ht="22.5">
      <c r="A9" s="168" t="s">
        <v>90</v>
      </c>
      <c r="B9" s="169"/>
      <c r="C9" s="170" t="s">
        <v>86</v>
      </c>
      <c r="D9" s="171" t="s">
        <v>76</v>
      </c>
      <c r="E9" s="172">
        <v>22.6</v>
      </c>
      <c r="F9" s="172">
        <v>885</v>
      </c>
      <c r="G9" s="173">
        <f aca="true" t="shared" si="0" ref="G9:G14">E9*F9</f>
        <v>20001</v>
      </c>
      <c r="O9" s="167"/>
      <c r="CA9" s="174"/>
      <c r="CB9" s="174"/>
    </row>
    <row r="10" spans="1:80" ht="22.5">
      <c r="A10" s="168" t="s">
        <v>91</v>
      </c>
      <c r="B10" s="169"/>
      <c r="C10" s="170" t="s">
        <v>87</v>
      </c>
      <c r="D10" s="171" t="s">
        <v>88</v>
      </c>
      <c r="E10" s="172">
        <v>28.3</v>
      </c>
      <c r="F10" s="172">
        <v>95</v>
      </c>
      <c r="G10" s="173">
        <f t="shared" si="0"/>
        <v>2688.5</v>
      </c>
      <c r="O10" s="167"/>
      <c r="CA10" s="174"/>
      <c r="CB10" s="174"/>
    </row>
    <row r="11" spans="1:80" ht="12.75">
      <c r="A11" s="168" t="s">
        <v>92</v>
      </c>
      <c r="B11" s="169"/>
      <c r="C11" s="170" t="s">
        <v>93</v>
      </c>
      <c r="D11" s="171" t="s">
        <v>94</v>
      </c>
      <c r="E11" s="172">
        <v>1</v>
      </c>
      <c r="F11" s="172">
        <v>1840</v>
      </c>
      <c r="G11" s="173">
        <f t="shared" si="0"/>
        <v>1840</v>
      </c>
      <c r="O11" s="167"/>
      <c r="CA11" s="174"/>
      <c r="CB11" s="174"/>
    </row>
    <row r="12" spans="1:80" ht="12.75">
      <c r="A12" s="168" t="s">
        <v>95</v>
      </c>
      <c r="B12" s="169"/>
      <c r="C12" s="170" t="s">
        <v>96</v>
      </c>
      <c r="D12" s="171" t="s">
        <v>94</v>
      </c>
      <c r="E12" s="172">
        <v>1</v>
      </c>
      <c r="F12" s="172">
        <v>2540</v>
      </c>
      <c r="G12" s="173">
        <f t="shared" si="0"/>
        <v>2540</v>
      </c>
      <c r="O12" s="167"/>
      <c r="CA12" s="174"/>
      <c r="CB12" s="174"/>
    </row>
    <row r="13" spans="1:80" ht="12.75">
      <c r="A13" s="168" t="s">
        <v>97</v>
      </c>
      <c r="B13" s="169"/>
      <c r="C13" s="170" t="s">
        <v>98</v>
      </c>
      <c r="D13" s="171" t="s">
        <v>94</v>
      </c>
      <c r="E13" s="172">
        <v>1</v>
      </c>
      <c r="F13" s="172">
        <v>2300</v>
      </c>
      <c r="G13" s="173">
        <f t="shared" si="0"/>
        <v>2300</v>
      </c>
      <c r="O13" s="167"/>
      <c r="CA13" s="174"/>
      <c r="CB13" s="174"/>
    </row>
    <row r="14" spans="1:80" ht="12.75">
      <c r="A14" s="168" t="s">
        <v>99</v>
      </c>
      <c r="B14" s="169"/>
      <c r="C14" s="170" t="s">
        <v>100</v>
      </c>
      <c r="D14" s="171" t="s">
        <v>94</v>
      </c>
      <c r="E14" s="172">
        <v>1</v>
      </c>
      <c r="F14" s="172">
        <v>3450</v>
      </c>
      <c r="G14" s="173">
        <f t="shared" si="0"/>
        <v>3450</v>
      </c>
      <c r="O14" s="167"/>
      <c r="CA14" s="174"/>
      <c r="CB14" s="174"/>
    </row>
    <row r="15" spans="1:57" ht="12.75">
      <c r="A15" s="181"/>
      <c r="B15" s="182" t="s">
        <v>72</v>
      </c>
      <c r="C15" s="183" t="str">
        <f>CONCATENATE(B7," ",C7)</f>
        <v>3 Svislé a kompletní konstrukce-SDK</v>
      </c>
      <c r="D15" s="184"/>
      <c r="E15" s="185"/>
      <c r="F15" s="186"/>
      <c r="G15" s="187">
        <f>SUM(G7:G14)</f>
        <v>35938.3</v>
      </c>
      <c r="O15" s="167">
        <v>4</v>
      </c>
      <c r="BA15" s="188">
        <f>SUM(BA7:BA14)</f>
        <v>0</v>
      </c>
      <c r="BB15" s="188">
        <f>SUM(BB7:BB14)</f>
        <v>0</v>
      </c>
      <c r="BC15" s="188">
        <f>SUM(BC7:BC14)</f>
        <v>0</v>
      </c>
      <c r="BD15" s="188">
        <f>SUM(BD7:BD14)</f>
        <v>0</v>
      </c>
      <c r="BE15" s="188">
        <f>SUM(BE7:BE14)</f>
        <v>0</v>
      </c>
    </row>
    <row r="16" spans="1:15" ht="12.75">
      <c r="A16" s="160"/>
      <c r="B16" s="161"/>
      <c r="C16" s="162"/>
      <c r="D16" s="163"/>
      <c r="E16" s="164"/>
      <c r="F16" s="164"/>
      <c r="G16" s="165"/>
      <c r="H16" s="166"/>
      <c r="I16" s="166"/>
      <c r="O16" s="167"/>
    </row>
    <row r="17" spans="1:80" ht="12.75">
      <c r="A17" s="168"/>
      <c r="B17" s="169"/>
      <c r="C17" s="170"/>
      <c r="D17" s="171"/>
      <c r="E17" s="172"/>
      <c r="F17" s="172"/>
      <c r="G17" s="173"/>
      <c r="O17" s="167"/>
      <c r="CA17" s="174"/>
      <c r="CB17" s="174"/>
    </row>
    <row r="18" spans="1:15" ht="12.75">
      <c r="A18" s="175"/>
      <c r="B18" s="177"/>
      <c r="C18" s="222"/>
      <c r="D18" s="223"/>
      <c r="E18" s="178"/>
      <c r="F18" s="179"/>
      <c r="G18" s="180"/>
      <c r="M18" s="176"/>
      <c r="O18" s="167"/>
    </row>
    <row r="19" spans="1:80" ht="12.75">
      <c r="A19" s="168"/>
      <c r="B19" s="169"/>
      <c r="C19" s="170"/>
      <c r="D19" s="171"/>
      <c r="E19" s="172"/>
      <c r="F19" s="172"/>
      <c r="G19" s="173"/>
      <c r="O19" s="167"/>
      <c r="CA19" s="174"/>
      <c r="CB19" s="174"/>
    </row>
    <row r="20" spans="1:15" ht="12.75">
      <c r="A20" s="175"/>
      <c r="B20" s="177"/>
      <c r="C20" s="222"/>
      <c r="D20" s="223"/>
      <c r="E20" s="178"/>
      <c r="F20" s="179"/>
      <c r="G20" s="180"/>
      <c r="M20" s="176"/>
      <c r="O20" s="167"/>
    </row>
    <row r="21" spans="1:80" ht="12.75">
      <c r="A21" s="168"/>
      <c r="B21" s="169"/>
      <c r="C21" s="170"/>
      <c r="D21" s="171"/>
      <c r="E21" s="172"/>
      <c r="F21" s="172"/>
      <c r="G21" s="173"/>
      <c r="O21" s="167"/>
      <c r="CA21" s="174"/>
      <c r="CB21" s="174"/>
    </row>
    <row r="22" spans="1:15" ht="12.75">
      <c r="A22" s="175"/>
      <c r="B22" s="177"/>
      <c r="C22" s="222"/>
      <c r="D22" s="223"/>
      <c r="E22" s="178"/>
      <c r="F22" s="179"/>
      <c r="G22" s="180"/>
      <c r="M22" s="176"/>
      <c r="O22" s="167"/>
    </row>
    <row r="23" spans="1:57" ht="12.75">
      <c r="A23" s="181"/>
      <c r="B23" s="182"/>
      <c r="C23" s="183"/>
      <c r="D23" s="184"/>
      <c r="E23" s="185"/>
      <c r="F23" s="186"/>
      <c r="G23" s="187"/>
      <c r="O23" s="167"/>
      <c r="BA23" s="188"/>
      <c r="BB23" s="188"/>
      <c r="BC23" s="188"/>
      <c r="BD23" s="188"/>
      <c r="BE23" s="188"/>
    </row>
    <row r="24" spans="1:15" ht="12.75">
      <c r="A24" s="160"/>
      <c r="B24" s="161"/>
      <c r="C24" s="162"/>
      <c r="D24" s="163"/>
      <c r="E24" s="164"/>
      <c r="F24" s="164"/>
      <c r="G24" s="165"/>
      <c r="H24" s="166"/>
      <c r="I24" s="166"/>
      <c r="O24" s="167"/>
    </row>
    <row r="25" spans="1:80" ht="12.75">
      <c r="A25" s="168"/>
      <c r="B25" s="169"/>
      <c r="C25" s="170"/>
      <c r="D25" s="171"/>
      <c r="E25" s="172"/>
      <c r="F25" s="172"/>
      <c r="G25" s="173"/>
      <c r="O25" s="167"/>
      <c r="CA25" s="174"/>
      <c r="CB25" s="174"/>
    </row>
    <row r="26" spans="1:57" ht="12.75">
      <c r="A26" s="181"/>
      <c r="B26" s="182"/>
      <c r="C26" s="183"/>
      <c r="D26" s="184"/>
      <c r="E26" s="185"/>
      <c r="F26" s="186"/>
      <c r="G26" s="187"/>
      <c r="O26" s="167"/>
      <c r="BA26" s="188"/>
      <c r="BB26" s="188"/>
      <c r="BC26" s="188"/>
      <c r="BD26" s="188"/>
      <c r="BE26" s="188"/>
    </row>
    <row r="27" spans="1:15" ht="12.75">
      <c r="A27" s="160"/>
      <c r="B27" s="161"/>
      <c r="C27" s="162"/>
      <c r="D27" s="163"/>
      <c r="E27" s="164"/>
      <c r="F27" s="164"/>
      <c r="G27" s="165"/>
      <c r="H27" s="166"/>
      <c r="I27" s="166"/>
      <c r="O27" s="167"/>
    </row>
    <row r="28" spans="1:80" ht="12.75">
      <c r="A28" s="168"/>
      <c r="B28" s="169"/>
      <c r="C28" s="170"/>
      <c r="D28" s="171"/>
      <c r="E28" s="172"/>
      <c r="F28" s="172"/>
      <c r="G28" s="173"/>
      <c r="O28" s="167"/>
      <c r="CA28" s="174"/>
      <c r="CB28" s="174"/>
    </row>
    <row r="29" spans="1:15" ht="12.75">
      <c r="A29" s="175"/>
      <c r="B29" s="177"/>
      <c r="C29" s="222"/>
      <c r="D29" s="223"/>
      <c r="E29" s="178"/>
      <c r="F29" s="179"/>
      <c r="G29" s="180"/>
      <c r="M29" s="176"/>
      <c r="O29" s="167"/>
    </row>
    <row r="30" spans="1:80" ht="12.75">
      <c r="A30" s="168"/>
      <c r="B30" s="169"/>
      <c r="C30" s="170"/>
      <c r="D30" s="171"/>
      <c r="E30" s="172"/>
      <c r="F30" s="172"/>
      <c r="G30" s="173"/>
      <c r="O30" s="167"/>
      <c r="CA30" s="174"/>
      <c r="CB30" s="174"/>
    </row>
    <row r="31" spans="1:15" ht="12.75">
      <c r="A31" s="175"/>
      <c r="B31" s="177"/>
      <c r="C31" s="222"/>
      <c r="D31" s="223"/>
      <c r="E31" s="178"/>
      <c r="F31" s="179"/>
      <c r="G31" s="180"/>
      <c r="M31" s="176"/>
      <c r="O31" s="167"/>
    </row>
    <row r="32" spans="1:57" ht="12.75">
      <c r="A32" s="181"/>
      <c r="B32" s="182"/>
      <c r="C32" s="183"/>
      <c r="D32" s="184"/>
      <c r="E32" s="185"/>
      <c r="F32" s="186"/>
      <c r="G32" s="187"/>
      <c r="O32" s="167"/>
      <c r="BA32" s="188"/>
      <c r="BB32" s="188"/>
      <c r="BC32" s="188"/>
      <c r="BD32" s="188"/>
      <c r="BE32" s="188"/>
    </row>
    <row r="33" spans="1:15" ht="12.75">
      <c r="A33" s="160"/>
      <c r="B33" s="161"/>
      <c r="C33" s="162"/>
      <c r="D33" s="163"/>
      <c r="E33" s="164"/>
      <c r="F33" s="164"/>
      <c r="G33" s="165"/>
      <c r="H33" s="166"/>
      <c r="I33" s="166"/>
      <c r="O33" s="167"/>
    </row>
    <row r="34" spans="1:80" ht="12.75">
      <c r="A34" s="168"/>
      <c r="B34" s="169"/>
      <c r="C34" s="170"/>
      <c r="D34" s="171"/>
      <c r="E34" s="172"/>
      <c r="F34" s="172"/>
      <c r="G34" s="173"/>
      <c r="O34" s="167"/>
      <c r="CA34" s="174"/>
      <c r="CB34" s="174"/>
    </row>
    <row r="35" spans="1:57" ht="12.75">
      <c r="A35" s="181"/>
      <c r="B35" s="182"/>
      <c r="C35" s="183"/>
      <c r="D35" s="184"/>
      <c r="E35" s="185"/>
      <c r="F35" s="186"/>
      <c r="G35" s="187"/>
      <c r="O35" s="167"/>
      <c r="BA35" s="188"/>
      <c r="BB35" s="188"/>
      <c r="BC35" s="188"/>
      <c r="BD35" s="188"/>
      <c r="BE35" s="188"/>
    </row>
    <row r="36" spans="1:15" ht="12.75">
      <c r="A36" s="160"/>
      <c r="B36" s="161"/>
      <c r="C36" s="162"/>
      <c r="D36" s="163"/>
      <c r="E36" s="164"/>
      <c r="F36" s="164"/>
      <c r="G36" s="165"/>
      <c r="H36" s="166"/>
      <c r="I36" s="166"/>
      <c r="O36" s="167"/>
    </row>
    <row r="37" spans="1:80" ht="12.75">
      <c r="A37" s="168"/>
      <c r="B37" s="169"/>
      <c r="C37" s="170"/>
      <c r="D37" s="171"/>
      <c r="E37" s="172"/>
      <c r="F37" s="172"/>
      <c r="G37" s="173"/>
      <c r="O37" s="167"/>
      <c r="CA37" s="174"/>
      <c r="CB37" s="174"/>
    </row>
    <row r="38" spans="1:57" ht="12.75">
      <c r="A38" s="181"/>
      <c r="B38" s="182"/>
      <c r="C38" s="183"/>
      <c r="D38" s="184"/>
      <c r="E38" s="185"/>
      <c r="F38" s="186"/>
      <c r="G38" s="187"/>
      <c r="O38" s="167"/>
      <c r="BA38" s="188"/>
      <c r="BB38" s="188"/>
      <c r="BC38" s="188"/>
      <c r="BD38" s="188"/>
      <c r="BE38" s="188"/>
    </row>
    <row r="39" ht="12.75">
      <c r="E39" s="145"/>
    </row>
    <row r="40" ht="12.75">
      <c r="E40" s="145"/>
    </row>
    <row r="41" ht="12.75">
      <c r="E41" s="145"/>
    </row>
    <row r="42" ht="12.75">
      <c r="E42" s="145"/>
    </row>
    <row r="43" ht="12.75">
      <c r="E43" s="145"/>
    </row>
    <row r="44" ht="12.75">
      <c r="E44" s="145"/>
    </row>
    <row r="45" ht="12.75">
      <c r="E45" s="145"/>
    </row>
    <row r="46" ht="12.75">
      <c r="E46" s="145"/>
    </row>
    <row r="47" ht="12.75">
      <c r="E47" s="145"/>
    </row>
    <row r="48" ht="12.75">
      <c r="E48" s="145"/>
    </row>
    <row r="49" ht="12.75">
      <c r="E49" s="145"/>
    </row>
    <row r="50" ht="12.75">
      <c r="E50" s="145"/>
    </row>
    <row r="51" ht="12.75">
      <c r="E51" s="145"/>
    </row>
    <row r="52" ht="12.75">
      <c r="E52" s="145"/>
    </row>
    <row r="53" ht="12.75">
      <c r="E53" s="145"/>
    </row>
    <row r="54" ht="12.75">
      <c r="E54" s="145"/>
    </row>
    <row r="55" ht="12.75">
      <c r="E55" s="145"/>
    </row>
    <row r="56" ht="12.75">
      <c r="E56" s="145"/>
    </row>
    <row r="57" ht="12.75">
      <c r="E57" s="145"/>
    </row>
    <row r="58" ht="12.75">
      <c r="E58" s="145"/>
    </row>
    <row r="59" ht="12.75">
      <c r="E59" s="145"/>
    </row>
    <row r="60" ht="12.75">
      <c r="E60" s="145"/>
    </row>
    <row r="61" ht="12.75">
      <c r="E61" s="145"/>
    </row>
    <row r="62" spans="1:7" ht="12.75">
      <c r="A62" s="189"/>
      <c r="B62" s="189"/>
      <c r="C62" s="189"/>
      <c r="D62" s="189"/>
      <c r="E62" s="189"/>
      <c r="F62" s="189"/>
      <c r="G62" s="189"/>
    </row>
    <row r="63" spans="1:7" ht="12.75">
      <c r="A63" s="189"/>
      <c r="B63" s="189"/>
      <c r="C63" s="189"/>
      <c r="D63" s="189"/>
      <c r="E63" s="189"/>
      <c r="F63" s="189"/>
      <c r="G63" s="189"/>
    </row>
    <row r="64" spans="1:7" ht="12.75">
      <c r="A64" s="189"/>
      <c r="B64" s="189"/>
      <c r="C64" s="189"/>
      <c r="D64" s="189"/>
      <c r="E64" s="189"/>
      <c r="F64" s="189"/>
      <c r="G64" s="189"/>
    </row>
    <row r="65" spans="1:7" ht="12.75">
      <c r="A65" s="189"/>
      <c r="B65" s="189"/>
      <c r="C65" s="189"/>
      <c r="D65" s="189"/>
      <c r="E65" s="189"/>
      <c r="F65" s="189"/>
      <c r="G65" s="189"/>
    </row>
    <row r="66" ht="12.75">
      <c r="E66" s="145"/>
    </row>
    <row r="67" ht="12.75">
      <c r="E67" s="145"/>
    </row>
    <row r="68" ht="12.75">
      <c r="E68" s="145"/>
    </row>
    <row r="69" ht="12.75">
      <c r="E69" s="145"/>
    </row>
    <row r="70" ht="12.75">
      <c r="E70" s="145"/>
    </row>
    <row r="71" ht="12.75">
      <c r="E71" s="145"/>
    </row>
    <row r="72" ht="12.75">
      <c r="E72" s="145"/>
    </row>
    <row r="73" ht="12.75">
      <c r="E73" s="145"/>
    </row>
    <row r="74" ht="12.75">
      <c r="E74" s="145"/>
    </row>
    <row r="75" ht="12.75">
      <c r="E75" s="145"/>
    </row>
    <row r="76" ht="12.75">
      <c r="E76" s="145"/>
    </row>
    <row r="77" ht="12.75">
      <c r="E77" s="145"/>
    </row>
    <row r="78" ht="12.75">
      <c r="E78" s="145"/>
    </row>
    <row r="79" ht="12.75">
      <c r="E79" s="145"/>
    </row>
    <row r="80" ht="12.75">
      <c r="E80" s="145"/>
    </row>
    <row r="81" ht="12.75">
      <c r="E81" s="145"/>
    </row>
    <row r="82" ht="12.75">
      <c r="E82" s="145"/>
    </row>
    <row r="83" ht="12.75">
      <c r="E83" s="145"/>
    </row>
    <row r="84" ht="12.75">
      <c r="E84" s="145"/>
    </row>
    <row r="85" ht="12.75">
      <c r="E85" s="145"/>
    </row>
    <row r="86" ht="12.75">
      <c r="E86" s="145"/>
    </row>
    <row r="87" ht="12.75">
      <c r="E87" s="145"/>
    </row>
    <row r="88" ht="12.75">
      <c r="E88" s="145"/>
    </row>
    <row r="89" ht="12.75">
      <c r="E89" s="145"/>
    </row>
    <row r="90" ht="12.75">
      <c r="E90" s="145"/>
    </row>
    <row r="91" ht="12.75">
      <c r="E91" s="145"/>
    </row>
    <row r="92" ht="12.75">
      <c r="E92" s="145"/>
    </row>
    <row r="93" ht="12.75">
      <c r="E93" s="145"/>
    </row>
    <row r="94" ht="12.75">
      <c r="E94" s="145"/>
    </row>
    <row r="95" ht="12.75">
      <c r="E95" s="145"/>
    </row>
    <row r="96" ht="12.75">
      <c r="E96" s="145"/>
    </row>
    <row r="97" spans="1:2" ht="12.75">
      <c r="A97" s="190"/>
      <c r="B97" s="190"/>
    </row>
    <row r="98" spans="1:7" ht="12.75">
      <c r="A98" s="189"/>
      <c r="B98" s="189"/>
      <c r="C98" s="192"/>
      <c r="D98" s="192"/>
      <c r="E98" s="193"/>
      <c r="F98" s="192"/>
      <c r="G98" s="194"/>
    </row>
    <row r="99" spans="1:7" ht="12.75">
      <c r="A99" s="195"/>
      <c r="B99" s="195"/>
      <c r="C99" s="189"/>
      <c r="D99" s="189"/>
      <c r="E99" s="196"/>
      <c r="F99" s="189"/>
      <c r="G99" s="189"/>
    </row>
    <row r="100" spans="1:7" ht="12.75">
      <c r="A100" s="189"/>
      <c r="B100" s="189"/>
      <c r="C100" s="189"/>
      <c r="D100" s="189"/>
      <c r="E100" s="196"/>
      <c r="F100" s="189"/>
      <c r="G100" s="189"/>
    </row>
    <row r="101" spans="1:7" ht="12.75">
      <c r="A101" s="189"/>
      <c r="B101" s="189"/>
      <c r="C101" s="189"/>
      <c r="D101" s="189"/>
      <c r="E101" s="196"/>
      <c r="F101" s="189"/>
      <c r="G101" s="189"/>
    </row>
    <row r="102" spans="1:7" ht="12.75">
      <c r="A102" s="189"/>
      <c r="B102" s="189"/>
      <c r="C102" s="189"/>
      <c r="D102" s="189"/>
      <c r="E102" s="196"/>
      <c r="F102" s="189"/>
      <c r="G102" s="189"/>
    </row>
    <row r="103" spans="1:7" ht="12.75">
      <c r="A103" s="189"/>
      <c r="B103" s="189"/>
      <c r="C103" s="189"/>
      <c r="D103" s="189"/>
      <c r="E103" s="196"/>
      <c r="F103" s="189"/>
      <c r="G103" s="189"/>
    </row>
    <row r="104" spans="1:7" ht="12.75">
      <c r="A104" s="189"/>
      <c r="B104" s="189"/>
      <c r="C104" s="189"/>
      <c r="D104" s="189"/>
      <c r="E104" s="196"/>
      <c r="F104" s="189"/>
      <c r="G104" s="189"/>
    </row>
    <row r="105" spans="1:7" ht="12.75">
      <c r="A105" s="189"/>
      <c r="B105" s="189"/>
      <c r="C105" s="189"/>
      <c r="D105" s="189"/>
      <c r="E105" s="196"/>
      <c r="F105" s="189"/>
      <c r="G105" s="189"/>
    </row>
    <row r="106" spans="1:7" ht="12.75">
      <c r="A106" s="189"/>
      <c r="B106" s="189"/>
      <c r="C106" s="189"/>
      <c r="D106" s="189"/>
      <c r="E106" s="196"/>
      <c r="F106" s="189"/>
      <c r="G106" s="189"/>
    </row>
    <row r="107" spans="1:7" ht="12.75">
      <c r="A107" s="189"/>
      <c r="B107" s="189"/>
      <c r="C107" s="189"/>
      <c r="D107" s="189"/>
      <c r="E107" s="196"/>
      <c r="F107" s="189"/>
      <c r="G107" s="189"/>
    </row>
    <row r="108" spans="1:7" ht="12.75">
      <c r="A108" s="189"/>
      <c r="B108" s="189"/>
      <c r="C108" s="189"/>
      <c r="D108" s="189"/>
      <c r="E108" s="196"/>
      <c r="F108" s="189"/>
      <c r="G108" s="189"/>
    </row>
    <row r="109" spans="1:7" ht="12.75">
      <c r="A109" s="189"/>
      <c r="B109" s="189"/>
      <c r="C109" s="189"/>
      <c r="D109" s="189"/>
      <c r="E109" s="196"/>
      <c r="F109" s="189"/>
      <c r="G109" s="189"/>
    </row>
    <row r="110" spans="1:7" ht="12.75">
      <c r="A110" s="189"/>
      <c r="B110" s="189"/>
      <c r="C110" s="189"/>
      <c r="D110" s="189"/>
      <c r="E110" s="196"/>
      <c r="F110" s="189"/>
      <c r="G110" s="189"/>
    </row>
    <row r="111" spans="1:7" ht="12.75">
      <c r="A111" s="189"/>
      <c r="B111" s="189"/>
      <c r="C111" s="189"/>
      <c r="D111" s="189"/>
      <c r="E111" s="196"/>
      <c r="F111" s="189"/>
      <c r="G111" s="189"/>
    </row>
  </sheetData>
  <mergeCells count="9">
    <mergeCell ref="C31:D31"/>
    <mergeCell ref="C18:D18"/>
    <mergeCell ref="C20:D20"/>
    <mergeCell ref="C22:D22"/>
    <mergeCell ref="A1:G1"/>
    <mergeCell ref="A3:B3"/>
    <mergeCell ref="A4:B4"/>
    <mergeCell ref="E4:G4"/>
    <mergeCell ref="C29:D29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</dc:creator>
  <cp:keywords/>
  <dc:description/>
  <cp:lastModifiedBy>Chalupová Martina</cp:lastModifiedBy>
  <dcterms:created xsi:type="dcterms:W3CDTF">2016-07-13T20:12:13Z</dcterms:created>
  <dcterms:modified xsi:type="dcterms:W3CDTF">2018-03-20T07:11:19Z</dcterms:modified>
  <cp:category/>
  <cp:version/>
  <cp:contentType/>
  <cp:contentStatus/>
</cp:coreProperties>
</file>