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637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Položky!$A$1:$G$38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G14" i="3" l="1"/>
  <c r="G13" i="3"/>
  <c r="G12" i="3"/>
  <c r="G11" i="3"/>
  <c r="G10" i="3"/>
  <c r="G9" i="3"/>
  <c r="G8" i="3"/>
  <c r="D21" i="1"/>
  <c r="D20" i="1"/>
  <c r="D19" i="1"/>
  <c r="D18" i="1"/>
  <c r="D17" i="1"/>
  <c r="D16" i="1"/>
  <c r="D15" i="1"/>
  <c r="G12" i="2"/>
  <c r="F12" i="2"/>
  <c r="E12" i="2"/>
  <c r="B12" i="2"/>
  <c r="A12" i="2"/>
  <c r="I12" i="2"/>
  <c r="H12" i="2"/>
  <c r="H11" i="2"/>
  <c r="G11" i="2"/>
  <c r="F11" i="2"/>
  <c r="B11" i="2"/>
  <c r="A11" i="2"/>
  <c r="I11" i="2"/>
  <c r="E11" i="2"/>
  <c r="I10" i="2"/>
  <c r="E10" i="2"/>
  <c r="F10" i="2"/>
  <c r="B10" i="2"/>
  <c r="A10" i="2"/>
  <c r="H10" i="2"/>
  <c r="G10" i="2"/>
  <c r="G9" i="2"/>
  <c r="F9" i="2"/>
  <c r="E9" i="2"/>
  <c r="B9" i="2"/>
  <c r="A9" i="2"/>
  <c r="I9" i="2"/>
  <c r="H9" i="2"/>
  <c r="G8" i="2"/>
  <c r="I8" i="2"/>
  <c r="F8" i="2"/>
  <c r="E8" i="2"/>
  <c r="B8" i="2"/>
  <c r="A8" i="2"/>
  <c r="H8" i="2"/>
  <c r="BB15" i="3"/>
  <c r="F7" i="2" s="1"/>
  <c r="BE15" i="3"/>
  <c r="I7" i="2" s="1"/>
  <c r="BD15" i="3"/>
  <c r="H7" i="2" s="1"/>
  <c r="BC15" i="3"/>
  <c r="G7" i="2" s="1"/>
  <c r="C15" i="3"/>
  <c r="C33" i="1"/>
  <c r="F33" i="1" s="1"/>
  <c r="C31" i="1"/>
  <c r="C9" i="1"/>
  <c r="G7" i="1"/>
  <c r="C2" i="1"/>
  <c r="I13" i="2" l="1"/>
  <c r="C21" i="1" s="1"/>
  <c r="H13" i="2"/>
  <c r="C17" i="1" s="1"/>
  <c r="F13" i="2"/>
  <c r="G15" i="3"/>
  <c r="G13" i="2"/>
  <c r="C18" i="1" s="1"/>
  <c r="BA15" i="3"/>
  <c r="E7" i="2" s="1"/>
  <c r="E13" i="2" s="1"/>
  <c r="G25" i="2" l="1"/>
  <c r="I25" i="2" s="1"/>
  <c r="G19" i="2"/>
  <c r="I19" i="2" s="1"/>
  <c r="G16" i="1" s="1"/>
  <c r="G23" i="2"/>
  <c r="I23" i="2" s="1"/>
  <c r="G20" i="1" s="1"/>
  <c r="C19" i="1"/>
  <c r="C22" i="1" s="1"/>
  <c r="G21" i="2"/>
  <c r="I21" i="2" s="1"/>
  <c r="G18" i="1" s="1"/>
  <c r="G18" i="2"/>
  <c r="I18" i="2" s="1"/>
  <c r="G22" i="2"/>
  <c r="I22" i="2" s="1"/>
  <c r="G19" i="1" s="1"/>
  <c r="G20" i="2"/>
  <c r="I20" i="2" s="1"/>
  <c r="G17" i="1" s="1"/>
  <c r="G24" i="2"/>
  <c r="I24" i="2" s="1"/>
  <c r="G21" i="1" s="1"/>
  <c r="H26" i="2" l="1"/>
  <c r="C23" i="1" s="1"/>
  <c r="F30" i="1" s="1"/>
  <c r="F34" i="1" s="1"/>
</calcChain>
</file>

<file path=xl/sharedStrings.xml><?xml version="1.0" encoding="utf-8"?>
<sst xmlns="http://schemas.openxmlformats.org/spreadsheetml/2006/main" count="141" uniqueCount="111">
  <si>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</si>
  <si>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</si>
  <si>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</si>
  <si>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</si>
  <si>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</si>
  <si>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</si>
  <si>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</si>
  <si>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</si>
  <si>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</si>
  <si>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</si>
  <si>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</si>
  <si>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</si>
  <si>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</si>
  <si>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</si>
  <si>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</si>
  <si>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</si>
  <si>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</si>
  <si>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</si>
  <si>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</si>
  <si>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</si>
  <si>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</si>
  <si>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</si>
  <si>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</si>
  <si>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</si>
  <si>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</si>
  <si>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</si>
  <si>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</si>
  <si>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</si>
  <si>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</si>
  <si>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</si>
  <si>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</si>
  <si>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</si>
  <si>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</si>
  <si>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</si>
  <si>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</si>
  <si>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</si>
  <si>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</si>
  <si>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</si>
  <si>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</si>
  <si>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</si>
  <si>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</si>
  <si>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</si>
  <si>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</si>
  <si>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</si>
  <si>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</si>
  <si>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</si>
  <si>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</si>
  <si>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</si>
  <si>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</si>
  <si>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</si>
  <si>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</si>
  <si>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</si>
  <si>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</si>
  <si>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</si>
  <si>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</si>
  <si>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</si>
  <si>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</si>
  <si>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</si>
  <si>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</si>
  <si>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</si>
  <si>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</si>
  <si>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</si>
  <si>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</si>
  <si>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</si>
  <si>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</si>
  <si>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</si>
  <si>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</si>
  <si>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</si>
  <si>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</si>
  <si>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</si>
  <si>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</si>
  <si>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</si>
  <si>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</si>
  <si>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BP109</t>
  </si>
  <si>
    <t>001</t>
  </si>
  <si>
    <t>3</t>
  </si>
  <si>
    <t>m2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</si>
  <si>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</si>
  <si>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</si>
  <si>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</si>
  <si>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</si>
  <si>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</si>
  <si>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</si>
  <si>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</si>
  <si>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</si>
  <si>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Demontáž dřevěného obložení</t>
  </si>
  <si>
    <t>KNAUF TL.EI 30 min-Šachtová stěna W628 2*12,5 RF RED</t>
  </si>
  <si>
    <t>Kolem obvodu celé stěny vymazání protipož.tmelem Trendvandkid</t>
  </si>
  <si>
    <t>bm</t>
  </si>
  <si>
    <t>1.</t>
  </si>
  <si>
    <t>2.</t>
  </si>
  <si>
    <t>3.</t>
  </si>
  <si>
    <t>4.</t>
  </si>
  <si>
    <t>Výmalba bílá např. Remal</t>
  </si>
  <si>
    <t>kpl</t>
  </si>
  <si>
    <t>5.</t>
  </si>
  <si>
    <t>Likvidace odpadu</t>
  </si>
  <si>
    <t>6.</t>
  </si>
  <si>
    <t>Lešení do výšky 8,5m</t>
  </si>
  <si>
    <t>7.</t>
  </si>
  <si>
    <t>Transportní náklady,doprava,přesun hmot</t>
  </si>
  <si>
    <t>MZLU Útěchov</t>
  </si>
  <si>
    <t>zak.č.200 581</t>
  </si>
  <si>
    <t>002  Laboratoře</t>
  </si>
  <si>
    <t>002 Laboratoře</t>
  </si>
  <si>
    <t>Útěchov</t>
  </si>
  <si>
    <t>Útěchov    zak.č. 200 581</t>
  </si>
  <si>
    <t>Svislé a kompl.konstrukce-SDK</t>
  </si>
  <si>
    <t>Svislé a kompletní konstrukce-SDK</t>
  </si>
  <si>
    <t>Soupis provedených prací</t>
  </si>
  <si>
    <t xml:space="preserve">Soupis provedených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</si>
</sst>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9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9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17" fillId="0" borderId="0" xfId="1" applyFont="1"/>
    <xf numFmtId="0" fontId="5" fillId="0" borderId="56" xfId="1" applyFont="1" applyBorder="1" applyAlignment="1">
      <alignment horizontal="center"/>
    </xf>
    <xf numFmtId="0" fontId="18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9" fillId="3" borderId="62" xfId="1" applyNumberFormat="1" applyFont="1" applyFill="1" applyBorder="1" applyAlignment="1">
      <alignment horizontal="right" wrapText="1"/>
    </xf>
    <xf numFmtId="0" fontId="19" fillId="3" borderId="34" xfId="1" applyFont="1" applyFill="1" applyBorder="1" applyAlignment="1">
      <alignment horizontal="left" wrapText="1"/>
    </xf>
    <xf numFmtId="0" fontId="19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1" fillId="2" borderId="10" xfId="1" applyNumberFormat="1" applyFont="1" applyFill="1" applyBorder="1" applyAlignment="1">
      <alignment horizontal="left"/>
    </xf>
    <xf numFmtId="0" fontId="21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2" fillId="0" borderId="0" xfId="1" applyFont="1" applyAlignment="1"/>
    <xf numFmtId="0" fontId="9" fillId="0" borderId="0" xfId="1" applyAlignment="1">
      <alignment horizontal="right"/>
    </xf>
    <xf numFmtId="0" fontId="23" fillId="0" borderId="0" xfId="1" applyFont="1" applyBorder="1"/>
    <xf numFmtId="3" fontId="23" fillId="0" borderId="0" xfId="1" applyNumberFormat="1" applyFont="1" applyBorder="1" applyAlignment="1">
      <alignment horizontal="right"/>
    </xf>
    <xf numFmtId="4" fontId="23" fillId="0" borderId="0" xfId="1" applyNumberFormat="1" applyFont="1" applyBorder="1"/>
    <xf numFmtId="0" fontId="22" fillId="0" borderId="0" xfId="1" applyFont="1" applyBorder="1" applyAlignment="1"/>
    <xf numFmtId="0" fontId="9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14" fontId="3" fillId="0" borderId="0" xfId="0" applyNumberFormat="1" applyFont="1"/>
    <xf numFmtId="0" fontId="24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9" fillId="3" borderId="60" xfId="1" applyNumberFormat="1" applyFont="1" applyFill="1" applyBorder="1" applyAlignment="1">
      <alignment horizontal="left" wrapText="1"/>
    </xf>
    <xf numFmtId="49" fontId="20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E25" sqref="E2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110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1</v>
      </c>
      <c r="D2" s="5" t="s">
        <v>101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 t="s">
        <v>104</v>
      </c>
      <c r="E4" s="9"/>
      <c r="F4" s="11" t="s">
        <v>4</v>
      </c>
      <c r="G4" s="14"/>
    </row>
    <row r="5" spans="1:57" ht="12.95" customHeight="1" x14ac:dyDescent="0.2">
      <c r="A5" s="15" t="s">
        <v>74</v>
      </c>
      <c r="B5" s="16"/>
      <c r="C5" s="17" t="s">
        <v>105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>
        <v>0</v>
      </c>
      <c r="O6" s="22"/>
    </row>
    <row r="7" spans="1:57" ht="12.95" customHeight="1" x14ac:dyDescent="0.2">
      <c r="A7" s="23" t="s">
        <v>73</v>
      </c>
      <c r="B7" s="24"/>
      <c r="C7" s="25" t="s">
        <v>105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3"/>
      <c r="D8" s="203"/>
      <c r="E8" s="204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3">
        <f>Projektant</f>
        <v>0</v>
      </c>
      <c r="D9" s="203"/>
      <c r="E9" s="204"/>
      <c r="F9" s="11"/>
      <c r="G9" s="33"/>
      <c r="H9" s="34"/>
    </row>
    <row r="10" spans="1:57" x14ac:dyDescent="0.2">
      <c r="A10" s="28" t="s">
        <v>14</v>
      </c>
      <c r="B10" s="11"/>
      <c r="C10" s="203"/>
      <c r="D10" s="203"/>
      <c r="E10" s="203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3"/>
      <c r="D11" s="203"/>
      <c r="E11" s="203"/>
      <c r="F11" s="38" t="s">
        <v>16</v>
      </c>
      <c r="G11" s="39">
        <v>200581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5"/>
      <c r="D12" s="205"/>
      <c r="E12" s="205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/>
      <c r="D15" s="56" t="str">
        <f>Rekapitulace!A18</f>
        <v>Ztížené výrobní podmínky</v>
      </c>
      <c r="E15" s="57"/>
      <c r="F15" s="58"/>
      <c r="G15" s="55"/>
    </row>
    <row r="16" spans="1:57" ht="15.95" customHeight="1" x14ac:dyDescent="0.2">
      <c r="A16" s="53" t="s">
        <v>23</v>
      </c>
      <c r="B16" s="54" t="s">
        <v>24</v>
      </c>
      <c r="C16" s="55">
        <v>35938</v>
      </c>
      <c r="D16" s="8" t="str">
        <f>Rekapitulace!A19</f>
        <v>Oborová přirážka</v>
      </c>
      <c r="E16" s="59"/>
      <c r="F16" s="60"/>
      <c r="G16" s="55">
        <f>Rekapitulace!I19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Rekapitulace!A20</f>
        <v>Přesun stavebních kapacit</v>
      </c>
      <c r="E17" s="59"/>
      <c r="F17" s="60"/>
      <c r="G17" s="55">
        <f>Rekapitulace!I20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 t="str">
        <f>Rekapitulace!A21</f>
        <v>Mimostaveništní doprava</v>
      </c>
      <c r="E18" s="59"/>
      <c r="F18" s="60"/>
      <c r="G18" s="55">
        <f>Rekapitulace!I21</f>
        <v>0</v>
      </c>
    </row>
    <row r="19" spans="1:7" ht="15.95" customHeight="1" x14ac:dyDescent="0.2">
      <c r="A19" s="63" t="s">
        <v>29</v>
      </c>
      <c r="B19" s="54"/>
      <c r="C19" s="55">
        <f>SUM(C15:C18)</f>
        <v>35938</v>
      </c>
      <c r="D19" s="8" t="str">
        <f>Rekapitulace!A22</f>
        <v>Zařízení staveniště</v>
      </c>
      <c r="E19" s="59"/>
      <c r="F19" s="60"/>
      <c r="G19" s="55">
        <f>Rekapitulace!I22</f>
        <v>0</v>
      </c>
    </row>
    <row r="20" spans="1:7" ht="15.95" customHeight="1" x14ac:dyDescent="0.2">
      <c r="A20" s="63"/>
      <c r="B20" s="54"/>
      <c r="C20" s="55"/>
      <c r="D20" s="8" t="str">
        <f>Rekapitulace!A23</f>
        <v>Provoz investora</v>
      </c>
      <c r="E20" s="59"/>
      <c r="F20" s="60"/>
      <c r="G20" s="55">
        <f>Rekapitulace!I23</f>
        <v>0</v>
      </c>
    </row>
    <row r="21" spans="1:7" ht="15.95" customHeight="1" x14ac:dyDescent="0.2">
      <c r="A21" s="63" t="s">
        <v>30</v>
      </c>
      <c r="B21" s="54"/>
      <c r="C21" s="55">
        <f>HZS</f>
        <v>0</v>
      </c>
      <c r="D21" s="8" t="str">
        <f>Rekapitulace!A24</f>
        <v>Kompletační činnost (IČD)</v>
      </c>
      <c r="E21" s="59"/>
      <c r="F21" s="60"/>
      <c r="G21" s="55">
        <f>Rekapitulace!I24</f>
        <v>0</v>
      </c>
    </row>
    <row r="22" spans="1:7" ht="15.95" customHeight="1" x14ac:dyDescent="0.2">
      <c r="A22" s="64" t="s">
        <v>31</v>
      </c>
      <c r="B22" s="65"/>
      <c r="C22" s="55">
        <f>C19+C21</f>
        <v>35938</v>
      </c>
      <c r="D22" s="8" t="s">
        <v>32</v>
      </c>
      <c r="E22" s="59"/>
      <c r="F22" s="60"/>
      <c r="G22" s="55"/>
    </row>
    <row r="23" spans="1:7" ht="15.95" customHeight="1" thickBot="1" x14ac:dyDescent="0.25">
      <c r="A23" s="206" t="s">
        <v>33</v>
      </c>
      <c r="B23" s="207"/>
      <c r="C23" s="66">
        <f>C22+G23</f>
        <v>35938</v>
      </c>
      <c r="D23" s="67" t="s">
        <v>34</v>
      </c>
      <c r="E23" s="68"/>
      <c r="F23" s="69"/>
      <c r="G23" s="55"/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201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8">
        <f>C23-F32</f>
        <v>35938</v>
      </c>
      <c r="G30" s="209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8"/>
      <c r="G31" s="209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8">
        <v>0</v>
      </c>
      <c r="G32" s="209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8">
        <f>ROUND(PRODUCT(F32,C33/100),0)</f>
        <v>0</v>
      </c>
      <c r="G33" s="209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10">
        <f>ROUND(SUM(F30:F33),0)</f>
        <v>35938</v>
      </c>
      <c r="G34" s="211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2"/>
      <c r="C37" s="202"/>
      <c r="D37" s="202"/>
      <c r="E37" s="202"/>
      <c r="F37" s="202"/>
      <c r="G37" s="202"/>
      <c r="H37" t="s">
        <v>5</v>
      </c>
    </row>
    <row r="38" spans="1:8" ht="12.75" customHeight="1" x14ac:dyDescent="0.2">
      <c r="A38" s="95"/>
      <c r="B38" s="202"/>
      <c r="C38" s="202"/>
      <c r="D38" s="202"/>
      <c r="E38" s="202"/>
      <c r="F38" s="202"/>
      <c r="G38" s="202"/>
      <c r="H38" t="s">
        <v>5</v>
      </c>
    </row>
    <row r="39" spans="1:8" x14ac:dyDescent="0.2">
      <c r="A39" s="95"/>
      <c r="B39" s="202"/>
      <c r="C39" s="202"/>
      <c r="D39" s="202"/>
      <c r="E39" s="202"/>
      <c r="F39" s="202"/>
      <c r="G39" s="202"/>
      <c r="H39" t="s">
        <v>5</v>
      </c>
    </row>
    <row r="40" spans="1:8" x14ac:dyDescent="0.2">
      <c r="A40" s="95"/>
      <c r="B40" s="202"/>
      <c r="C40" s="202"/>
      <c r="D40" s="202"/>
      <c r="E40" s="202"/>
      <c r="F40" s="202"/>
      <c r="G40" s="202"/>
      <c r="H40" t="s">
        <v>5</v>
      </c>
    </row>
    <row r="41" spans="1:8" x14ac:dyDescent="0.2">
      <c r="A41" s="95"/>
      <c r="B41" s="202"/>
      <c r="C41" s="202"/>
      <c r="D41" s="202"/>
      <c r="E41" s="202"/>
      <c r="F41" s="202"/>
      <c r="G41" s="202"/>
      <c r="H41" t="s">
        <v>5</v>
      </c>
    </row>
    <row r="42" spans="1:8" x14ac:dyDescent="0.2">
      <c r="A42" s="95"/>
      <c r="B42" s="202"/>
      <c r="C42" s="202"/>
      <c r="D42" s="202"/>
      <c r="E42" s="202"/>
      <c r="F42" s="202"/>
      <c r="G42" s="202"/>
      <c r="H42" t="s">
        <v>5</v>
      </c>
    </row>
    <row r="43" spans="1:8" x14ac:dyDescent="0.2">
      <c r="A43" s="95"/>
      <c r="B43" s="202"/>
      <c r="C43" s="202"/>
      <c r="D43" s="202"/>
      <c r="E43" s="202"/>
      <c r="F43" s="202"/>
      <c r="G43" s="202"/>
      <c r="H43" t="s">
        <v>5</v>
      </c>
    </row>
    <row r="44" spans="1:8" x14ac:dyDescent="0.2">
      <c r="A44" s="95"/>
      <c r="B44" s="202"/>
      <c r="C44" s="202"/>
      <c r="D44" s="202"/>
      <c r="E44" s="202"/>
      <c r="F44" s="202"/>
      <c r="G44" s="202"/>
      <c r="H44" t="s">
        <v>5</v>
      </c>
    </row>
    <row r="45" spans="1:8" ht="0.75" customHeight="1" x14ac:dyDescent="0.2">
      <c r="A45" s="95"/>
      <c r="B45" s="202"/>
      <c r="C45" s="202"/>
      <c r="D45" s="202"/>
      <c r="E45" s="202"/>
      <c r="F45" s="202"/>
      <c r="G45" s="202"/>
      <c r="H45" t="s">
        <v>5</v>
      </c>
    </row>
    <row r="46" spans="1:8" x14ac:dyDescent="0.2">
      <c r="B46" s="212"/>
      <c r="C46" s="212"/>
      <c r="D46" s="212"/>
      <c r="E46" s="212"/>
      <c r="F46" s="212"/>
      <c r="G46" s="212"/>
    </row>
    <row r="47" spans="1:8" x14ac:dyDescent="0.2">
      <c r="B47" s="212"/>
      <c r="C47" s="212"/>
      <c r="D47" s="212"/>
      <c r="E47" s="212"/>
      <c r="F47" s="212"/>
      <c r="G47" s="212"/>
    </row>
    <row r="48" spans="1:8" x14ac:dyDescent="0.2">
      <c r="B48" s="212"/>
      <c r="C48" s="212"/>
      <c r="D48" s="212"/>
      <c r="E48" s="212"/>
      <c r="F48" s="212"/>
      <c r="G48" s="212"/>
    </row>
    <row r="49" spans="2:7" x14ac:dyDescent="0.2">
      <c r="B49" s="212"/>
      <c r="C49" s="212"/>
      <c r="D49" s="212"/>
      <c r="E49" s="212"/>
      <c r="F49" s="212"/>
      <c r="G49" s="212"/>
    </row>
    <row r="50" spans="2:7" x14ac:dyDescent="0.2">
      <c r="B50" s="212"/>
      <c r="C50" s="212"/>
      <c r="D50" s="212"/>
      <c r="E50" s="212"/>
      <c r="F50" s="212"/>
      <c r="G50" s="212"/>
    </row>
    <row r="51" spans="2:7" x14ac:dyDescent="0.2">
      <c r="B51" s="212"/>
      <c r="C51" s="212"/>
      <c r="D51" s="212"/>
      <c r="E51" s="212"/>
      <c r="F51" s="212"/>
      <c r="G51" s="212"/>
    </row>
    <row r="52" spans="2:7" x14ac:dyDescent="0.2">
      <c r="B52" s="212"/>
      <c r="C52" s="212"/>
      <c r="D52" s="212"/>
      <c r="E52" s="212"/>
      <c r="F52" s="212"/>
      <c r="G52" s="212"/>
    </row>
    <row r="53" spans="2:7" x14ac:dyDescent="0.2">
      <c r="B53" s="212"/>
      <c r="C53" s="212"/>
      <c r="D53" s="212"/>
      <c r="E53" s="212"/>
      <c r="F53" s="212"/>
      <c r="G53" s="212"/>
    </row>
    <row r="54" spans="2:7" x14ac:dyDescent="0.2">
      <c r="B54" s="212"/>
      <c r="C54" s="212"/>
      <c r="D54" s="212"/>
      <c r="E54" s="212"/>
      <c r="F54" s="212"/>
      <c r="G54" s="212"/>
    </row>
    <row r="55" spans="2:7" x14ac:dyDescent="0.2">
      <c r="B55" s="212"/>
      <c r="C55" s="212"/>
      <c r="D55" s="212"/>
      <c r="E55" s="212"/>
      <c r="F55" s="212"/>
      <c r="G55" s="21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7"/>
  <sheetViews>
    <sheetView topLeftCell="A19" workbookViewId="0">
      <selection activeCell="A7" sqref="A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3" t="s">
        <v>48</v>
      </c>
      <c r="B1" s="214"/>
      <c r="C1" s="96" t="s">
        <v>105</v>
      </c>
      <c r="D1" s="97"/>
      <c r="E1" s="98"/>
      <c r="F1" s="97"/>
      <c r="G1" s="99" t="s">
        <v>49</v>
      </c>
      <c r="H1" s="100">
        <v>1</v>
      </c>
      <c r="I1" s="101"/>
    </row>
    <row r="2" spans="1:57" ht="13.5" thickBot="1" x14ac:dyDescent="0.25">
      <c r="A2" s="215" t="s">
        <v>50</v>
      </c>
      <c r="B2" s="216"/>
      <c r="C2" s="102" t="s">
        <v>104</v>
      </c>
      <c r="D2" s="103"/>
      <c r="E2" s="104"/>
      <c r="F2" s="103"/>
      <c r="G2" s="217" t="s">
        <v>106</v>
      </c>
      <c r="H2" s="218"/>
      <c r="I2" s="219"/>
    </row>
    <row r="3" spans="1:57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57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57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57" s="34" customFormat="1" x14ac:dyDescent="0.2">
      <c r="A7" s="197"/>
      <c r="B7" s="114" t="s">
        <v>107</v>
      </c>
      <c r="C7" s="65"/>
      <c r="D7" s="115"/>
      <c r="E7" s="198">
        <f>Položky!BA15</f>
        <v>0</v>
      </c>
      <c r="F7" s="199">
        <f>Položky!BB15</f>
        <v>0</v>
      </c>
      <c r="G7" s="199">
        <f>Položky!BC15</f>
        <v>0</v>
      </c>
      <c r="H7" s="199">
        <f>Položky!BD15</f>
        <v>0</v>
      </c>
      <c r="I7" s="200">
        <f>Položky!BE15</f>
        <v>0</v>
      </c>
    </row>
    <row r="8" spans="1:57" s="34" customFormat="1" x14ac:dyDescent="0.2">
      <c r="A8" s="197">
        <f>Položky!B16</f>
        <v>0</v>
      </c>
      <c r="B8" s="114">
        <f>Položky!C16</f>
        <v>0</v>
      </c>
      <c r="C8" s="65"/>
      <c r="D8" s="115"/>
      <c r="E8" s="198">
        <f>Položky!BA23</f>
        <v>0</v>
      </c>
      <c r="F8" s="199">
        <f>Položky!BB23</f>
        <v>0</v>
      </c>
      <c r="G8" s="199">
        <f>Položky!BC23</f>
        <v>0</v>
      </c>
      <c r="H8" s="199">
        <f>Položky!BD23</f>
        <v>0</v>
      </c>
      <c r="I8" s="200">
        <f>Položky!BE23</f>
        <v>0</v>
      </c>
    </row>
    <row r="9" spans="1:57" s="34" customFormat="1" x14ac:dyDescent="0.2">
      <c r="A9" s="197">
        <f>Položky!B24</f>
        <v>0</v>
      </c>
      <c r="B9" s="114">
        <f>Položky!C24</f>
        <v>0</v>
      </c>
      <c r="C9" s="65"/>
      <c r="D9" s="115"/>
      <c r="E9" s="198">
        <f>Položky!BA26</f>
        <v>0</v>
      </c>
      <c r="F9" s="199">
        <f>Položky!BB26</f>
        <v>0</v>
      </c>
      <c r="G9" s="199">
        <f>Položky!BC26</f>
        <v>0</v>
      </c>
      <c r="H9" s="199">
        <f>Položky!BD26</f>
        <v>0</v>
      </c>
      <c r="I9" s="200">
        <f>Položky!BE26</f>
        <v>0</v>
      </c>
    </row>
    <row r="10" spans="1:57" s="34" customFormat="1" x14ac:dyDescent="0.2">
      <c r="A10" s="197">
        <f>Položky!B27</f>
        <v>0</v>
      </c>
      <c r="B10" s="114">
        <f>Položky!C27</f>
        <v>0</v>
      </c>
      <c r="C10" s="65"/>
      <c r="D10" s="115"/>
      <c r="E10" s="198">
        <f>Položky!BA32</f>
        <v>0</v>
      </c>
      <c r="F10" s="199">
        <f>Položky!BB32</f>
        <v>0</v>
      </c>
      <c r="G10" s="199">
        <f>Položky!BC32</f>
        <v>0</v>
      </c>
      <c r="H10" s="199">
        <f>Položky!BD32</f>
        <v>0</v>
      </c>
      <c r="I10" s="200">
        <f>Položky!BE32</f>
        <v>0</v>
      </c>
    </row>
    <row r="11" spans="1:57" s="34" customFormat="1" x14ac:dyDescent="0.2">
      <c r="A11" s="197">
        <f>Položky!B33</f>
        <v>0</v>
      </c>
      <c r="B11" s="114">
        <f>Položky!C33</f>
        <v>0</v>
      </c>
      <c r="C11" s="65"/>
      <c r="D11" s="115"/>
      <c r="E11" s="198">
        <f>Položky!BA35</f>
        <v>0</v>
      </c>
      <c r="F11" s="199">
        <f>Položky!BB35</f>
        <v>0</v>
      </c>
      <c r="G11" s="199">
        <f>Položky!BC35</f>
        <v>0</v>
      </c>
      <c r="H11" s="199">
        <f>Položky!BD35</f>
        <v>0</v>
      </c>
      <c r="I11" s="200">
        <f>Položky!BE35</f>
        <v>0</v>
      </c>
    </row>
    <row r="12" spans="1:57" s="34" customFormat="1" ht="13.5" thickBot="1" x14ac:dyDescent="0.25">
      <c r="A12" s="197">
        <f>Položky!B36</f>
        <v>0</v>
      </c>
      <c r="B12" s="114">
        <f>Položky!C36</f>
        <v>0</v>
      </c>
      <c r="C12" s="65"/>
      <c r="D12" s="115"/>
      <c r="E12" s="198">
        <f>Položky!BA38</f>
        <v>0</v>
      </c>
      <c r="F12" s="199">
        <f>Položky!BB38</f>
        <v>0</v>
      </c>
      <c r="G12" s="199">
        <f>Položky!BC38</f>
        <v>0</v>
      </c>
      <c r="H12" s="199">
        <f>Položky!BD38</f>
        <v>0</v>
      </c>
      <c r="I12" s="200">
        <f>Položky!BE38</f>
        <v>0</v>
      </c>
    </row>
    <row r="13" spans="1:57" s="122" customFormat="1" ht="13.5" thickBot="1" x14ac:dyDescent="0.25">
      <c r="A13" s="116"/>
      <c r="B13" s="117" t="s">
        <v>57</v>
      </c>
      <c r="C13" s="117"/>
      <c r="D13" s="118"/>
      <c r="E13" s="119">
        <f>SUM(E7:E12)</f>
        <v>0</v>
      </c>
      <c r="F13" s="120">
        <f>SUM(F7:F12)</f>
        <v>0</v>
      </c>
      <c r="G13" s="120">
        <f>SUM(G7:G12)</f>
        <v>0</v>
      </c>
      <c r="H13" s="120">
        <f>SUM(H7:H12)</f>
        <v>0</v>
      </c>
      <c r="I13" s="121">
        <f>SUM(I7:I12)</f>
        <v>0</v>
      </c>
    </row>
    <row r="14" spans="1:57" x14ac:dyDescent="0.2">
      <c r="A14" s="65"/>
      <c r="B14" s="65"/>
      <c r="C14" s="65"/>
      <c r="D14" s="65"/>
      <c r="E14" s="65"/>
      <c r="F14" s="65"/>
      <c r="G14" s="65"/>
      <c r="H14" s="65"/>
      <c r="I14" s="65"/>
    </row>
    <row r="15" spans="1:57" ht="19.5" customHeight="1" x14ac:dyDescent="0.25">
      <c r="A15" s="106" t="s">
        <v>58</v>
      </c>
      <c r="B15" s="106"/>
      <c r="C15" s="106"/>
      <c r="D15" s="106"/>
      <c r="E15" s="106"/>
      <c r="F15" s="106"/>
      <c r="G15" s="123"/>
      <c r="H15" s="106"/>
      <c r="I15" s="106"/>
      <c r="BA15" s="40"/>
      <c r="BB15" s="40"/>
      <c r="BC15" s="40"/>
      <c r="BD15" s="40"/>
      <c r="BE15" s="40"/>
    </row>
    <row r="16" spans="1:57" ht="13.5" thickBot="1" x14ac:dyDescent="0.25">
      <c r="A16" s="76"/>
      <c r="B16" s="76"/>
      <c r="C16" s="76"/>
      <c r="D16" s="76"/>
      <c r="E16" s="76"/>
      <c r="F16" s="76"/>
      <c r="G16" s="76"/>
      <c r="H16" s="76"/>
      <c r="I16" s="76"/>
    </row>
    <row r="17" spans="1:53" x14ac:dyDescent="0.2">
      <c r="A17" s="70" t="s">
        <v>59</v>
      </c>
      <c r="B17" s="71"/>
      <c r="C17" s="71"/>
      <c r="D17" s="124"/>
      <c r="E17" s="125" t="s">
        <v>60</v>
      </c>
      <c r="F17" s="126" t="s">
        <v>61</v>
      </c>
      <c r="G17" s="127" t="s">
        <v>62</v>
      </c>
      <c r="H17" s="128"/>
      <c r="I17" s="129" t="s">
        <v>60</v>
      </c>
    </row>
    <row r="18" spans="1:53" x14ac:dyDescent="0.2">
      <c r="A18" s="63" t="s">
        <v>77</v>
      </c>
      <c r="B18" s="54"/>
      <c r="C18" s="54"/>
      <c r="D18" s="130"/>
      <c r="E18" s="131">
        <v>35938.300000000003</v>
      </c>
      <c r="F18" s="132">
        <v>0</v>
      </c>
      <c r="G18" s="133">
        <f t="shared" ref="G18:G25" si="0">CHOOSE(BA18+1,HSV+PSV,HSV+PSV+Mont,HSV+PSV+Dodavka+Mont,HSV,PSV,Mont,Dodavka,Mont+Dodavka,0)</f>
        <v>0</v>
      </c>
      <c r="H18" s="134"/>
      <c r="I18" s="135">
        <f t="shared" ref="I18:I25" si="1">E18+F18*G18/100</f>
        <v>35938.300000000003</v>
      </c>
      <c r="BA18">
        <v>0</v>
      </c>
    </row>
    <row r="19" spans="1:53" x14ac:dyDescent="0.2">
      <c r="A19" s="63" t="s">
        <v>78</v>
      </c>
      <c r="B19" s="54"/>
      <c r="C19" s="54"/>
      <c r="D19" s="130"/>
      <c r="E19" s="131">
        <v>0</v>
      </c>
      <c r="F19" s="132">
        <v>0</v>
      </c>
      <c r="G19" s="133">
        <f t="shared" si="0"/>
        <v>0</v>
      </c>
      <c r="H19" s="134"/>
      <c r="I19" s="135">
        <f t="shared" si="1"/>
        <v>0</v>
      </c>
      <c r="BA19">
        <v>0</v>
      </c>
    </row>
    <row r="20" spans="1:53" x14ac:dyDescent="0.2">
      <c r="A20" s="63" t="s">
        <v>79</v>
      </c>
      <c r="B20" s="54"/>
      <c r="C20" s="54"/>
      <c r="D20" s="130"/>
      <c r="E20" s="131"/>
      <c r="F20" s="132">
        <v>0</v>
      </c>
      <c r="G20" s="133">
        <f t="shared" si="0"/>
        <v>0</v>
      </c>
      <c r="H20" s="134"/>
      <c r="I20" s="135">
        <f t="shared" si="1"/>
        <v>0</v>
      </c>
      <c r="BA20">
        <v>0</v>
      </c>
    </row>
    <row r="21" spans="1:53" x14ac:dyDescent="0.2">
      <c r="A21" s="63" t="s">
        <v>80</v>
      </c>
      <c r="B21" s="54"/>
      <c r="C21" s="54"/>
      <c r="D21" s="130"/>
      <c r="E21" s="131">
        <v>0</v>
      </c>
      <c r="F21" s="132">
        <v>0</v>
      </c>
      <c r="G21" s="133">
        <f t="shared" si="0"/>
        <v>0</v>
      </c>
      <c r="H21" s="134"/>
      <c r="I21" s="135">
        <f t="shared" si="1"/>
        <v>0</v>
      </c>
      <c r="BA21">
        <v>0</v>
      </c>
    </row>
    <row r="22" spans="1:53" x14ac:dyDescent="0.2">
      <c r="A22" s="63" t="s">
        <v>81</v>
      </c>
      <c r="B22" s="54"/>
      <c r="C22" s="54"/>
      <c r="D22" s="130"/>
      <c r="E22" s="131">
        <v>0</v>
      </c>
      <c r="F22" s="132">
        <v>0</v>
      </c>
      <c r="G22" s="133">
        <f t="shared" si="0"/>
        <v>0</v>
      </c>
      <c r="H22" s="134"/>
      <c r="I22" s="135">
        <f t="shared" si="1"/>
        <v>0</v>
      </c>
      <c r="BA22">
        <v>1</v>
      </c>
    </row>
    <row r="23" spans="1:53" x14ac:dyDescent="0.2">
      <c r="A23" s="63" t="s">
        <v>82</v>
      </c>
      <c r="B23" s="54"/>
      <c r="C23" s="54"/>
      <c r="D23" s="130"/>
      <c r="E23" s="131">
        <v>0</v>
      </c>
      <c r="F23" s="132">
        <v>0</v>
      </c>
      <c r="G23" s="133">
        <f t="shared" si="0"/>
        <v>0</v>
      </c>
      <c r="H23" s="134"/>
      <c r="I23" s="135">
        <f t="shared" si="1"/>
        <v>0</v>
      </c>
      <c r="BA23">
        <v>1</v>
      </c>
    </row>
    <row r="24" spans="1:53" x14ac:dyDescent="0.2">
      <c r="A24" s="63" t="s">
        <v>83</v>
      </c>
      <c r="B24" s="54"/>
      <c r="C24" s="54"/>
      <c r="D24" s="130"/>
      <c r="E24" s="131">
        <v>0</v>
      </c>
      <c r="F24" s="132">
        <v>0</v>
      </c>
      <c r="G24" s="133">
        <f t="shared" si="0"/>
        <v>0</v>
      </c>
      <c r="H24" s="134"/>
      <c r="I24" s="135">
        <f t="shared" si="1"/>
        <v>0</v>
      </c>
      <c r="BA24">
        <v>2</v>
      </c>
    </row>
    <row r="25" spans="1:53" x14ac:dyDescent="0.2">
      <c r="A25" s="63" t="s">
        <v>84</v>
      </c>
      <c r="B25" s="54"/>
      <c r="C25" s="54"/>
      <c r="D25" s="130"/>
      <c r="E25" s="131">
        <v>0</v>
      </c>
      <c r="F25" s="132">
        <v>0</v>
      </c>
      <c r="G25" s="133">
        <f t="shared" si="0"/>
        <v>0</v>
      </c>
      <c r="H25" s="134"/>
      <c r="I25" s="135">
        <f t="shared" si="1"/>
        <v>0</v>
      </c>
      <c r="BA25">
        <v>2</v>
      </c>
    </row>
    <row r="26" spans="1:53" ht="13.5" thickBot="1" x14ac:dyDescent="0.25">
      <c r="A26" s="136"/>
      <c r="B26" s="137" t="s">
        <v>63</v>
      </c>
      <c r="C26" s="138"/>
      <c r="D26" s="139"/>
      <c r="E26" s="140"/>
      <c r="F26" s="141"/>
      <c r="G26" s="141"/>
      <c r="H26" s="220">
        <f>SUM(I18:I25)</f>
        <v>35938.300000000003</v>
      </c>
      <c r="I26" s="221"/>
    </row>
    <row r="28" spans="1:53" x14ac:dyDescent="0.2">
      <c r="B28" s="122"/>
      <c r="F28" s="142"/>
      <c r="G28" s="143"/>
      <c r="H28" s="143"/>
      <c r="I28" s="144"/>
    </row>
    <row r="29" spans="1:53" x14ac:dyDescent="0.2">
      <c r="F29" s="142"/>
      <c r="G29" s="143"/>
      <c r="H29" s="143"/>
      <c r="I29" s="144"/>
    </row>
    <row r="30" spans="1:53" x14ac:dyDescent="0.2">
      <c r="F30" s="142"/>
      <c r="G30" s="143"/>
      <c r="H30" s="143"/>
      <c r="I30" s="144"/>
    </row>
    <row r="31" spans="1:53" x14ac:dyDescent="0.2">
      <c r="F31" s="142"/>
      <c r="G31" s="143"/>
      <c r="H31" s="143"/>
      <c r="I31" s="144"/>
    </row>
    <row r="32" spans="1:53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11"/>
  <sheetViews>
    <sheetView showGridLines="0" showZeros="0" workbookViewId="0">
      <selection sqref="A1:G1"/>
    </sheetView>
  </sheetViews>
  <sheetFormatPr defaultColWidth="9.140625"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80" ht="15.75" x14ac:dyDescent="0.25">
      <c r="A1" s="224" t="s">
        <v>109</v>
      </c>
      <c r="B1" s="224"/>
      <c r="C1" s="224"/>
      <c r="D1" s="224"/>
      <c r="E1" s="224"/>
      <c r="F1" s="224"/>
      <c r="G1" s="224"/>
    </row>
    <row r="2" spans="1:80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80" ht="13.5" thickTop="1" x14ac:dyDescent="0.2">
      <c r="A3" s="213" t="s">
        <v>48</v>
      </c>
      <c r="B3" s="214"/>
      <c r="C3" s="96" t="s">
        <v>101</v>
      </c>
      <c r="D3" s="97"/>
      <c r="E3" s="150"/>
      <c r="F3" s="151"/>
      <c r="G3" s="152"/>
    </row>
    <row r="4" spans="1:80" ht="13.5" thickBot="1" x14ac:dyDescent="0.25">
      <c r="A4" s="225" t="s">
        <v>50</v>
      </c>
      <c r="B4" s="216"/>
      <c r="C4" s="102" t="s">
        <v>103</v>
      </c>
      <c r="D4" s="103"/>
      <c r="E4" s="226" t="s">
        <v>102</v>
      </c>
      <c r="F4" s="227"/>
      <c r="G4" s="228"/>
    </row>
    <row r="5" spans="1:80" ht="13.5" thickTop="1" x14ac:dyDescent="0.2">
      <c r="A5" s="153"/>
      <c r="B5" s="146"/>
      <c r="C5" s="146"/>
      <c r="D5" s="146"/>
      <c r="E5" s="154"/>
      <c r="F5" s="146"/>
      <c r="G5" s="155"/>
    </row>
    <row r="6" spans="1:80" x14ac:dyDescent="0.2">
      <c r="A6" s="156" t="s">
        <v>64</v>
      </c>
      <c r="B6" s="157" t="s">
        <v>65</v>
      </c>
      <c r="C6" s="157" t="s">
        <v>66</v>
      </c>
      <c r="D6" s="157" t="s">
        <v>67</v>
      </c>
      <c r="E6" s="158" t="s">
        <v>68</v>
      </c>
      <c r="F6" s="157" t="s">
        <v>69</v>
      </c>
      <c r="G6" s="159" t="s">
        <v>70</v>
      </c>
    </row>
    <row r="7" spans="1:80" x14ac:dyDescent="0.2">
      <c r="A7" s="160" t="s">
        <v>71</v>
      </c>
      <c r="B7" s="161" t="s">
        <v>75</v>
      </c>
      <c r="C7" s="162" t="s">
        <v>108</v>
      </c>
      <c r="D7" s="163"/>
      <c r="E7" s="164"/>
      <c r="F7" s="164"/>
      <c r="G7" s="165"/>
      <c r="H7" s="166"/>
      <c r="I7" s="166"/>
      <c r="O7" s="167">
        <v>1</v>
      </c>
    </row>
    <row r="8" spans="1:80" x14ac:dyDescent="0.2">
      <c r="A8" s="168" t="s">
        <v>89</v>
      </c>
      <c r="B8" s="169"/>
      <c r="C8" s="170" t="s">
        <v>85</v>
      </c>
      <c r="D8" s="171" t="s">
        <v>76</v>
      </c>
      <c r="E8" s="172">
        <v>22.6</v>
      </c>
      <c r="F8" s="172">
        <v>138</v>
      </c>
      <c r="G8" s="173">
        <f>E8*F8</f>
        <v>3118.8</v>
      </c>
      <c r="O8" s="167"/>
      <c r="CA8" s="174"/>
      <c r="CB8" s="174"/>
    </row>
    <row r="9" spans="1:80" ht="22.5" x14ac:dyDescent="0.2">
      <c r="A9" s="168" t="s">
        <v>90</v>
      </c>
      <c r="B9" s="169"/>
      <c r="C9" s="170" t="s">
        <v>86</v>
      </c>
      <c r="D9" s="171" t="s">
        <v>76</v>
      </c>
      <c r="E9" s="172">
        <v>22.6</v>
      </c>
      <c r="F9" s="172">
        <v>885</v>
      </c>
      <c r="G9" s="173">
        <f t="shared" ref="G9:G14" si="0">E9*F9</f>
        <v>20001</v>
      </c>
      <c r="O9" s="167"/>
      <c r="CA9" s="174"/>
      <c r="CB9" s="174"/>
    </row>
    <row r="10" spans="1:80" ht="22.5" x14ac:dyDescent="0.2">
      <c r="A10" s="168" t="s">
        <v>91</v>
      </c>
      <c r="B10" s="169"/>
      <c r="C10" s="170" t="s">
        <v>87</v>
      </c>
      <c r="D10" s="171" t="s">
        <v>88</v>
      </c>
      <c r="E10" s="172">
        <v>28.3</v>
      </c>
      <c r="F10" s="172">
        <v>95</v>
      </c>
      <c r="G10" s="173">
        <f t="shared" si="0"/>
        <v>2688.5</v>
      </c>
      <c r="O10" s="167"/>
      <c r="CA10" s="174"/>
      <c r="CB10" s="174"/>
    </row>
    <row r="11" spans="1:80" x14ac:dyDescent="0.2">
      <c r="A11" s="168" t="s">
        <v>92</v>
      </c>
      <c r="B11" s="169"/>
      <c r="C11" s="170" t="s">
        <v>93</v>
      </c>
      <c r="D11" s="171" t="s">
        <v>94</v>
      </c>
      <c r="E11" s="172">
        <v>1</v>
      </c>
      <c r="F11" s="172">
        <v>1840</v>
      </c>
      <c r="G11" s="173">
        <f t="shared" si="0"/>
        <v>1840</v>
      </c>
      <c r="O11" s="167"/>
      <c r="CA11" s="174"/>
      <c r="CB11" s="174"/>
    </row>
    <row r="12" spans="1:80" x14ac:dyDescent="0.2">
      <c r="A12" s="168" t="s">
        <v>95</v>
      </c>
      <c r="B12" s="169"/>
      <c r="C12" s="170" t="s">
        <v>96</v>
      </c>
      <c r="D12" s="171" t="s">
        <v>94</v>
      </c>
      <c r="E12" s="172">
        <v>1</v>
      </c>
      <c r="F12" s="172">
        <v>2540</v>
      </c>
      <c r="G12" s="173">
        <f t="shared" si="0"/>
        <v>2540</v>
      </c>
      <c r="O12" s="167"/>
      <c r="CA12" s="174"/>
      <c r="CB12" s="174"/>
    </row>
    <row r="13" spans="1:80" x14ac:dyDescent="0.2">
      <c r="A13" s="168" t="s">
        <v>97</v>
      </c>
      <c r="B13" s="169"/>
      <c r="C13" s="170" t="s">
        <v>98</v>
      </c>
      <c r="D13" s="171" t="s">
        <v>94</v>
      </c>
      <c r="E13" s="172">
        <v>1</v>
      </c>
      <c r="F13" s="172">
        <v>2300</v>
      </c>
      <c r="G13" s="173">
        <f t="shared" si="0"/>
        <v>2300</v>
      </c>
      <c r="O13" s="167"/>
      <c r="CA13" s="174"/>
      <c r="CB13" s="174"/>
    </row>
    <row r="14" spans="1:80" x14ac:dyDescent="0.2">
      <c r="A14" s="168" t="s">
        <v>99</v>
      </c>
      <c r="B14" s="169"/>
      <c r="C14" s="170" t="s">
        <v>100</v>
      </c>
      <c r="D14" s="171" t="s">
        <v>94</v>
      </c>
      <c r="E14" s="172">
        <v>1</v>
      </c>
      <c r="F14" s="172">
        <v>3450</v>
      </c>
      <c r="G14" s="173">
        <f t="shared" si="0"/>
        <v>3450</v>
      </c>
      <c r="O14" s="167"/>
      <c r="CA14" s="174"/>
      <c r="CB14" s="174"/>
    </row>
    <row r="15" spans="1:80" x14ac:dyDescent="0.2">
      <c r="A15" s="181"/>
      <c r="B15" s="182" t="s">
        <v>72</v>
      </c>
      <c r="C15" s="183" t="str">
        <f>CONCATENATE(B7," ",C7)</f>
        <v>3 Svislé a kompletní konstrukce-SDK</v>
      </c>
      <c r="D15" s="184"/>
      <c r="E15" s="185"/>
      <c r="F15" s="186"/>
      <c r="G15" s="187">
        <f>SUM(G7:G14)</f>
        <v>35938.300000000003</v>
      </c>
      <c r="O15" s="167">
        <v>4</v>
      </c>
      <c r="BA15" s="188">
        <f>SUM(BA7:BA14)</f>
        <v>0</v>
      </c>
      <c r="BB15" s="188">
        <f>SUM(BB7:BB14)</f>
        <v>0</v>
      </c>
      <c r="BC15" s="188">
        <f>SUM(BC7:BC14)</f>
        <v>0</v>
      </c>
      <c r="BD15" s="188">
        <f>SUM(BD7:BD14)</f>
        <v>0</v>
      </c>
      <c r="BE15" s="188">
        <f>SUM(BE7:BE14)</f>
        <v>0</v>
      </c>
    </row>
    <row r="16" spans="1:80" x14ac:dyDescent="0.2">
      <c r="A16" s="160"/>
      <c r="B16" s="161"/>
      <c r="C16" s="162"/>
      <c r="D16" s="163"/>
      <c r="E16" s="164"/>
      <c r="F16" s="164"/>
      <c r="G16" s="165"/>
      <c r="H16" s="166"/>
      <c r="I16" s="166"/>
      <c r="O16" s="167"/>
    </row>
    <row r="17" spans="1:80" x14ac:dyDescent="0.2">
      <c r="A17" s="168"/>
      <c r="B17" s="169"/>
      <c r="C17" s="170"/>
      <c r="D17" s="171"/>
      <c r="E17" s="172"/>
      <c r="F17" s="172"/>
      <c r="G17" s="173"/>
      <c r="O17" s="167"/>
      <c r="CA17" s="174"/>
      <c r="CB17" s="174"/>
    </row>
    <row r="18" spans="1:80" x14ac:dyDescent="0.2">
      <c r="A18" s="175"/>
      <c r="B18" s="177"/>
      <c r="C18" s="222"/>
      <c r="D18" s="223"/>
      <c r="E18" s="178"/>
      <c r="F18" s="179"/>
      <c r="G18" s="180"/>
      <c r="M18" s="176"/>
      <c r="O18" s="167"/>
    </row>
    <row r="19" spans="1:80" x14ac:dyDescent="0.2">
      <c r="A19" s="168"/>
      <c r="B19" s="169"/>
      <c r="C19" s="170"/>
      <c r="D19" s="171"/>
      <c r="E19" s="172"/>
      <c r="F19" s="172"/>
      <c r="G19" s="173"/>
      <c r="O19" s="167"/>
      <c r="CA19" s="174"/>
      <c r="CB19" s="174"/>
    </row>
    <row r="20" spans="1:80" x14ac:dyDescent="0.2">
      <c r="A20" s="175"/>
      <c r="B20" s="177"/>
      <c r="C20" s="222"/>
      <c r="D20" s="223"/>
      <c r="E20" s="178"/>
      <c r="F20" s="179"/>
      <c r="G20" s="180"/>
      <c r="M20" s="176"/>
      <c r="O20" s="167"/>
    </row>
    <row r="21" spans="1:80" x14ac:dyDescent="0.2">
      <c r="A21" s="168"/>
      <c r="B21" s="169"/>
      <c r="C21" s="170"/>
      <c r="D21" s="171"/>
      <c r="E21" s="172"/>
      <c r="F21" s="172"/>
      <c r="G21" s="173"/>
      <c r="O21" s="167"/>
      <c r="CA21" s="174"/>
      <c r="CB21" s="174"/>
    </row>
    <row r="22" spans="1:80" x14ac:dyDescent="0.2">
      <c r="A22" s="175"/>
      <c r="B22" s="177"/>
      <c r="C22" s="222"/>
      <c r="D22" s="223"/>
      <c r="E22" s="178"/>
      <c r="F22" s="179"/>
      <c r="G22" s="180"/>
      <c r="M22" s="176"/>
      <c r="O22" s="167"/>
    </row>
    <row r="23" spans="1:80" x14ac:dyDescent="0.2">
      <c r="A23" s="181"/>
      <c r="B23" s="182"/>
      <c r="C23" s="183"/>
      <c r="D23" s="184"/>
      <c r="E23" s="185"/>
      <c r="F23" s="186"/>
      <c r="G23" s="187"/>
      <c r="O23" s="167"/>
      <c r="BA23" s="188"/>
      <c r="BB23" s="188"/>
      <c r="BC23" s="188"/>
      <c r="BD23" s="188"/>
      <c r="BE23" s="188"/>
    </row>
    <row r="24" spans="1:80" x14ac:dyDescent="0.2">
      <c r="A24" s="160"/>
      <c r="B24" s="161"/>
      <c r="C24" s="162"/>
      <c r="D24" s="163"/>
      <c r="E24" s="164"/>
      <c r="F24" s="164"/>
      <c r="G24" s="165"/>
      <c r="H24" s="166"/>
      <c r="I24" s="166"/>
      <c r="O24" s="167"/>
    </row>
    <row r="25" spans="1:80" x14ac:dyDescent="0.2">
      <c r="A25" s="168"/>
      <c r="B25" s="169"/>
      <c r="C25" s="170"/>
      <c r="D25" s="171"/>
      <c r="E25" s="172"/>
      <c r="F25" s="172"/>
      <c r="G25" s="173"/>
      <c r="O25" s="167"/>
      <c r="CA25" s="174"/>
      <c r="CB25" s="174"/>
    </row>
    <row r="26" spans="1:80" x14ac:dyDescent="0.2">
      <c r="A26" s="181"/>
      <c r="B26" s="182"/>
      <c r="C26" s="183"/>
      <c r="D26" s="184"/>
      <c r="E26" s="185"/>
      <c r="F26" s="186"/>
      <c r="G26" s="187"/>
      <c r="O26" s="167"/>
      <c r="BA26" s="188"/>
      <c r="BB26" s="188"/>
      <c r="BC26" s="188"/>
      <c r="BD26" s="188"/>
      <c r="BE26" s="188"/>
    </row>
    <row r="27" spans="1:80" x14ac:dyDescent="0.2">
      <c r="A27" s="160"/>
      <c r="B27" s="161"/>
      <c r="C27" s="162"/>
      <c r="D27" s="163"/>
      <c r="E27" s="164"/>
      <c r="F27" s="164"/>
      <c r="G27" s="165"/>
      <c r="H27" s="166"/>
      <c r="I27" s="166"/>
      <c r="O27" s="167"/>
    </row>
    <row r="28" spans="1:80" x14ac:dyDescent="0.2">
      <c r="A28" s="168"/>
      <c r="B28" s="169"/>
      <c r="C28" s="170"/>
      <c r="D28" s="171"/>
      <c r="E28" s="172"/>
      <c r="F28" s="172"/>
      <c r="G28" s="173"/>
      <c r="O28" s="167"/>
      <c r="CA28" s="174"/>
      <c r="CB28" s="174"/>
    </row>
    <row r="29" spans="1:80" x14ac:dyDescent="0.2">
      <c r="A29" s="175"/>
      <c r="B29" s="177"/>
      <c r="C29" s="222"/>
      <c r="D29" s="223"/>
      <c r="E29" s="178"/>
      <c r="F29" s="179"/>
      <c r="G29" s="180"/>
      <c r="M29" s="176"/>
      <c r="O29" s="167"/>
    </row>
    <row r="30" spans="1:80" x14ac:dyDescent="0.2">
      <c r="A30" s="168"/>
      <c r="B30" s="169"/>
      <c r="C30" s="170"/>
      <c r="D30" s="171"/>
      <c r="E30" s="172"/>
      <c r="F30" s="172"/>
      <c r="G30" s="173"/>
      <c r="O30" s="167"/>
      <c r="CA30" s="174"/>
      <c r="CB30" s="174"/>
    </row>
    <row r="31" spans="1:80" x14ac:dyDescent="0.2">
      <c r="A31" s="175"/>
      <c r="B31" s="177"/>
      <c r="C31" s="222"/>
      <c r="D31" s="223"/>
      <c r="E31" s="178"/>
      <c r="F31" s="179"/>
      <c r="G31" s="180"/>
      <c r="M31" s="176"/>
      <c r="O31" s="167"/>
    </row>
    <row r="32" spans="1:80" x14ac:dyDescent="0.2">
      <c r="A32" s="181"/>
      <c r="B32" s="182"/>
      <c r="C32" s="183"/>
      <c r="D32" s="184"/>
      <c r="E32" s="185"/>
      <c r="F32" s="186"/>
      <c r="G32" s="187"/>
      <c r="O32" s="167"/>
      <c r="BA32" s="188"/>
      <c r="BB32" s="188"/>
      <c r="BC32" s="188"/>
      <c r="BD32" s="188"/>
      <c r="BE32" s="188"/>
    </row>
    <row r="33" spans="1:80" x14ac:dyDescent="0.2">
      <c r="A33" s="160"/>
      <c r="B33" s="161"/>
      <c r="C33" s="162"/>
      <c r="D33" s="163"/>
      <c r="E33" s="164"/>
      <c r="F33" s="164"/>
      <c r="G33" s="165"/>
      <c r="H33" s="166"/>
      <c r="I33" s="166"/>
      <c r="O33" s="167"/>
    </row>
    <row r="34" spans="1:80" x14ac:dyDescent="0.2">
      <c r="A34" s="168"/>
      <c r="B34" s="169"/>
      <c r="C34" s="170"/>
      <c r="D34" s="171"/>
      <c r="E34" s="172"/>
      <c r="F34" s="172"/>
      <c r="G34" s="173"/>
      <c r="O34" s="167"/>
      <c r="CA34" s="174"/>
      <c r="CB34" s="174"/>
    </row>
    <row r="35" spans="1:80" x14ac:dyDescent="0.2">
      <c r="A35" s="181"/>
      <c r="B35" s="182"/>
      <c r="C35" s="183"/>
      <c r="D35" s="184"/>
      <c r="E35" s="185"/>
      <c r="F35" s="186"/>
      <c r="G35" s="187"/>
      <c r="O35" s="167"/>
      <c r="BA35" s="188"/>
      <c r="BB35" s="188"/>
      <c r="BC35" s="188"/>
      <c r="BD35" s="188"/>
      <c r="BE35" s="188"/>
    </row>
    <row r="36" spans="1:80" x14ac:dyDescent="0.2">
      <c r="A36" s="160"/>
      <c r="B36" s="161"/>
      <c r="C36" s="162"/>
      <c r="D36" s="163"/>
      <c r="E36" s="164"/>
      <c r="F36" s="164"/>
      <c r="G36" s="165"/>
      <c r="H36" s="166"/>
      <c r="I36" s="166"/>
      <c r="O36" s="167"/>
    </row>
    <row r="37" spans="1:80" x14ac:dyDescent="0.2">
      <c r="A37" s="168"/>
      <c r="B37" s="169"/>
      <c r="C37" s="170"/>
      <c r="D37" s="171"/>
      <c r="E37" s="172"/>
      <c r="F37" s="172"/>
      <c r="G37" s="173"/>
      <c r="O37" s="167"/>
      <c r="CA37" s="174"/>
      <c r="CB37" s="174"/>
    </row>
    <row r="38" spans="1:80" x14ac:dyDescent="0.2">
      <c r="A38" s="181"/>
      <c r="B38" s="182"/>
      <c r="C38" s="183"/>
      <c r="D38" s="184"/>
      <c r="E38" s="185"/>
      <c r="F38" s="186"/>
      <c r="G38" s="187"/>
      <c r="O38" s="167"/>
      <c r="BA38" s="188"/>
      <c r="BB38" s="188"/>
      <c r="BC38" s="188"/>
      <c r="BD38" s="188"/>
      <c r="BE38" s="188"/>
    </row>
    <row r="39" spans="1:80" x14ac:dyDescent="0.2">
      <c r="E39" s="145"/>
    </row>
    <row r="40" spans="1:80" x14ac:dyDescent="0.2">
      <c r="E40" s="145"/>
    </row>
    <row r="41" spans="1:80" x14ac:dyDescent="0.2">
      <c r="E41" s="145"/>
    </row>
    <row r="42" spans="1:80" x14ac:dyDescent="0.2">
      <c r="E42" s="145"/>
    </row>
    <row r="43" spans="1:80" x14ac:dyDescent="0.2">
      <c r="E43" s="145"/>
    </row>
    <row r="44" spans="1:80" x14ac:dyDescent="0.2">
      <c r="E44" s="145"/>
    </row>
    <row r="45" spans="1:80" x14ac:dyDescent="0.2">
      <c r="E45" s="145"/>
    </row>
    <row r="46" spans="1:80" x14ac:dyDescent="0.2">
      <c r="E46" s="145"/>
    </row>
    <row r="47" spans="1:80" x14ac:dyDescent="0.2">
      <c r="E47" s="145"/>
    </row>
    <row r="48" spans="1:80" x14ac:dyDescent="0.2">
      <c r="E48" s="145"/>
    </row>
    <row r="49" spans="1:7" x14ac:dyDescent="0.2">
      <c r="E49" s="145"/>
    </row>
    <row r="50" spans="1:7" x14ac:dyDescent="0.2">
      <c r="E50" s="145"/>
    </row>
    <row r="51" spans="1:7" x14ac:dyDescent="0.2">
      <c r="E51" s="145"/>
    </row>
    <row r="52" spans="1:7" x14ac:dyDescent="0.2">
      <c r="E52" s="145"/>
    </row>
    <row r="53" spans="1:7" x14ac:dyDescent="0.2">
      <c r="E53" s="145"/>
    </row>
    <row r="54" spans="1:7" x14ac:dyDescent="0.2">
      <c r="E54" s="145"/>
    </row>
    <row r="55" spans="1:7" x14ac:dyDescent="0.2">
      <c r="E55" s="145"/>
    </row>
    <row r="56" spans="1:7" x14ac:dyDescent="0.2">
      <c r="E56" s="145"/>
    </row>
    <row r="57" spans="1:7" x14ac:dyDescent="0.2">
      <c r="E57" s="145"/>
    </row>
    <row r="58" spans="1:7" x14ac:dyDescent="0.2">
      <c r="E58" s="145"/>
    </row>
    <row r="59" spans="1:7" x14ac:dyDescent="0.2">
      <c r="E59" s="145"/>
    </row>
    <row r="60" spans="1:7" x14ac:dyDescent="0.2">
      <c r="E60" s="145"/>
    </row>
    <row r="61" spans="1:7" x14ac:dyDescent="0.2">
      <c r="E61" s="145"/>
    </row>
    <row r="62" spans="1:7" x14ac:dyDescent="0.2">
      <c r="A62" s="189"/>
      <c r="B62" s="189"/>
      <c r="C62" s="189"/>
      <c r="D62" s="189"/>
      <c r="E62" s="189"/>
      <c r="F62" s="189"/>
      <c r="G62" s="189"/>
    </row>
    <row r="63" spans="1:7" x14ac:dyDescent="0.2">
      <c r="A63" s="189"/>
      <c r="B63" s="189"/>
      <c r="C63" s="189"/>
      <c r="D63" s="189"/>
      <c r="E63" s="189"/>
      <c r="F63" s="189"/>
      <c r="G63" s="189"/>
    </row>
    <row r="64" spans="1:7" x14ac:dyDescent="0.2">
      <c r="A64" s="189"/>
      <c r="B64" s="189"/>
      <c r="C64" s="189"/>
      <c r="D64" s="189"/>
      <c r="E64" s="189"/>
      <c r="F64" s="189"/>
      <c r="G64" s="189"/>
    </row>
    <row r="65" spans="1:7" x14ac:dyDescent="0.2">
      <c r="A65" s="189"/>
      <c r="B65" s="189"/>
      <c r="C65" s="189"/>
      <c r="D65" s="189"/>
      <c r="E65" s="189"/>
      <c r="F65" s="189"/>
      <c r="G65" s="189"/>
    </row>
    <row r="66" spans="1:7" x14ac:dyDescent="0.2">
      <c r="E66" s="145"/>
    </row>
    <row r="67" spans="1:7" x14ac:dyDescent="0.2">
      <c r="E67" s="145"/>
    </row>
    <row r="68" spans="1:7" x14ac:dyDescent="0.2">
      <c r="E68" s="145"/>
    </row>
    <row r="69" spans="1:7" x14ac:dyDescent="0.2">
      <c r="E69" s="145"/>
    </row>
    <row r="70" spans="1:7" x14ac:dyDescent="0.2">
      <c r="E70" s="145"/>
    </row>
    <row r="71" spans="1:7" x14ac:dyDescent="0.2">
      <c r="E71" s="145"/>
    </row>
    <row r="72" spans="1:7" x14ac:dyDescent="0.2">
      <c r="E72" s="145"/>
    </row>
    <row r="73" spans="1:7" x14ac:dyDescent="0.2">
      <c r="E73" s="145"/>
    </row>
    <row r="74" spans="1:7" x14ac:dyDescent="0.2">
      <c r="E74" s="145"/>
    </row>
    <row r="75" spans="1:7" x14ac:dyDescent="0.2">
      <c r="E75" s="145"/>
    </row>
    <row r="76" spans="1:7" x14ac:dyDescent="0.2">
      <c r="E76" s="145"/>
    </row>
    <row r="77" spans="1:7" x14ac:dyDescent="0.2">
      <c r="E77" s="145"/>
    </row>
    <row r="78" spans="1:7" x14ac:dyDescent="0.2">
      <c r="E78" s="145"/>
    </row>
    <row r="79" spans="1:7" x14ac:dyDescent="0.2">
      <c r="E79" s="145"/>
    </row>
    <row r="80" spans="1:7" x14ac:dyDescent="0.2">
      <c r="E80" s="145"/>
    </row>
    <row r="81" spans="5:5" x14ac:dyDescent="0.2">
      <c r="E81" s="145"/>
    </row>
    <row r="82" spans="5:5" x14ac:dyDescent="0.2">
      <c r="E82" s="145"/>
    </row>
    <row r="83" spans="5:5" x14ac:dyDescent="0.2">
      <c r="E83" s="145"/>
    </row>
    <row r="84" spans="5:5" x14ac:dyDescent="0.2">
      <c r="E84" s="145"/>
    </row>
    <row r="85" spans="5:5" x14ac:dyDescent="0.2">
      <c r="E85" s="145"/>
    </row>
    <row r="86" spans="5:5" x14ac:dyDescent="0.2">
      <c r="E86" s="145"/>
    </row>
    <row r="87" spans="5:5" x14ac:dyDescent="0.2">
      <c r="E87" s="145"/>
    </row>
    <row r="88" spans="5:5" x14ac:dyDescent="0.2">
      <c r="E88" s="145"/>
    </row>
    <row r="89" spans="5:5" x14ac:dyDescent="0.2">
      <c r="E89" s="145"/>
    </row>
    <row r="90" spans="5:5" x14ac:dyDescent="0.2">
      <c r="E90" s="145"/>
    </row>
    <row r="91" spans="5:5" x14ac:dyDescent="0.2">
      <c r="E91" s="145"/>
    </row>
    <row r="92" spans="5:5" x14ac:dyDescent="0.2">
      <c r="E92" s="145"/>
    </row>
    <row r="93" spans="5:5" x14ac:dyDescent="0.2">
      <c r="E93" s="145"/>
    </row>
    <row r="94" spans="5:5" x14ac:dyDescent="0.2">
      <c r="E94" s="145"/>
    </row>
    <row r="95" spans="5:5" x14ac:dyDescent="0.2">
      <c r="E95" s="145"/>
    </row>
    <row r="96" spans="5:5" x14ac:dyDescent="0.2">
      <c r="E96" s="145"/>
    </row>
    <row r="97" spans="1:7" x14ac:dyDescent="0.2">
      <c r="A97" s="190"/>
      <c r="B97" s="190"/>
    </row>
    <row r="98" spans="1:7" x14ac:dyDescent="0.2">
      <c r="A98" s="189"/>
      <c r="B98" s="189"/>
      <c r="C98" s="192"/>
      <c r="D98" s="192"/>
      <c r="E98" s="193"/>
      <c r="F98" s="192"/>
      <c r="G98" s="194"/>
    </row>
    <row r="99" spans="1:7" x14ac:dyDescent="0.2">
      <c r="A99" s="195"/>
      <c r="B99" s="195"/>
      <c r="C99" s="189"/>
      <c r="D99" s="189"/>
      <c r="E99" s="196"/>
      <c r="F99" s="189"/>
      <c r="G99" s="189"/>
    </row>
    <row r="100" spans="1:7" x14ac:dyDescent="0.2">
      <c r="A100" s="189"/>
      <c r="B100" s="189"/>
      <c r="C100" s="189"/>
      <c r="D100" s="189"/>
      <c r="E100" s="196"/>
      <c r="F100" s="189"/>
      <c r="G100" s="189"/>
    </row>
    <row r="101" spans="1:7" x14ac:dyDescent="0.2">
      <c r="A101" s="189"/>
      <c r="B101" s="189"/>
      <c r="C101" s="189"/>
      <c r="D101" s="189"/>
      <c r="E101" s="196"/>
      <c r="F101" s="189"/>
      <c r="G101" s="189"/>
    </row>
    <row r="102" spans="1:7" x14ac:dyDescent="0.2">
      <c r="A102" s="189"/>
      <c r="B102" s="189"/>
      <c r="C102" s="189"/>
      <c r="D102" s="189"/>
      <c r="E102" s="196"/>
      <c r="F102" s="189"/>
      <c r="G102" s="189"/>
    </row>
    <row r="103" spans="1:7" x14ac:dyDescent="0.2">
      <c r="A103" s="189"/>
      <c r="B103" s="189"/>
      <c r="C103" s="189"/>
      <c r="D103" s="189"/>
      <c r="E103" s="196"/>
      <c r="F103" s="189"/>
      <c r="G103" s="189"/>
    </row>
    <row r="104" spans="1:7" x14ac:dyDescent="0.2">
      <c r="A104" s="189"/>
      <c r="B104" s="189"/>
      <c r="C104" s="189"/>
      <c r="D104" s="189"/>
      <c r="E104" s="196"/>
      <c r="F104" s="189"/>
      <c r="G104" s="189"/>
    </row>
    <row r="105" spans="1:7" x14ac:dyDescent="0.2">
      <c r="A105" s="189"/>
      <c r="B105" s="189"/>
      <c r="C105" s="189"/>
      <c r="D105" s="189"/>
      <c r="E105" s="196"/>
      <c r="F105" s="189"/>
      <c r="G105" s="189"/>
    </row>
    <row r="106" spans="1:7" x14ac:dyDescent="0.2">
      <c r="A106" s="189"/>
      <c r="B106" s="189"/>
      <c r="C106" s="189"/>
      <c r="D106" s="189"/>
      <c r="E106" s="196"/>
      <c r="F106" s="189"/>
      <c r="G106" s="189"/>
    </row>
    <row r="107" spans="1:7" x14ac:dyDescent="0.2">
      <c r="A107" s="189"/>
      <c r="B107" s="189"/>
      <c r="C107" s="189"/>
      <c r="D107" s="189"/>
      <c r="E107" s="196"/>
      <c r="F107" s="189"/>
      <c r="G107" s="189"/>
    </row>
    <row r="108" spans="1:7" x14ac:dyDescent="0.2">
      <c r="A108" s="189"/>
      <c r="B108" s="189"/>
      <c r="C108" s="189"/>
      <c r="D108" s="189"/>
      <c r="E108" s="196"/>
      <c r="F108" s="189"/>
      <c r="G108" s="189"/>
    </row>
    <row r="109" spans="1:7" x14ac:dyDescent="0.2">
      <c r="A109" s="189"/>
      <c r="B109" s="189"/>
      <c r="C109" s="189"/>
      <c r="D109" s="189"/>
      <c r="E109" s="196"/>
      <c r="F109" s="189"/>
      <c r="G109" s="189"/>
    </row>
    <row r="110" spans="1:7" x14ac:dyDescent="0.2">
      <c r="A110" s="189"/>
      <c r="B110" s="189"/>
      <c r="C110" s="189"/>
      <c r="D110" s="189"/>
      <c r="E110" s="196"/>
      <c r="F110" s="189"/>
      <c r="G110" s="189"/>
    </row>
    <row r="111" spans="1:7" x14ac:dyDescent="0.2">
      <c r="A111" s="189"/>
      <c r="B111" s="189"/>
      <c r="C111" s="189"/>
      <c r="D111" s="189"/>
      <c r="E111" s="196"/>
      <c r="F111" s="189"/>
      <c r="G111" s="189"/>
    </row>
  </sheetData>
  <mergeCells count="9">
    <mergeCell ref="C31:D31"/>
    <mergeCell ref="C18:D18"/>
    <mergeCell ref="C20:D20"/>
    <mergeCell ref="C22:D22"/>
    <mergeCell ref="A1:G1"/>
    <mergeCell ref="A3:B3"/>
    <mergeCell ref="A4:B4"/>
    <mergeCell ref="E4:G4"/>
    <mergeCell ref="C29:D2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Chalupová Martina</cp:lastModifiedBy>
  <dcterms:created xsi:type="dcterms:W3CDTF">2016-07-13T20:12:13Z</dcterms:created>
  <dcterms:modified xsi:type="dcterms:W3CDTF">2018-03-20T07:11:19Z</dcterms:modified>
</cp:coreProperties>
</file>