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385" activeTab="0"/>
  </bookViews>
  <sheets>
    <sheet name="celkem titiulní lis" sheetId="8" r:id="rId1"/>
    <sheet name="levé křídlo" sheetId="5" r:id="rId2"/>
    <sheet name="pravé křídlo" sheetId="7" r:id="rId3"/>
    <sheet name="vedlejší náklady" sheetId="9" r:id="rId4"/>
  </sheets>
  <definedNames>
    <definedName name="_xlnm.Print_Area" localSheetId="1">'levé křídlo'!$A$1:$H$70</definedName>
    <definedName name="_xlnm.Print_Area" localSheetId="2">'pravé křídlo'!$A$1:$H$54</definedName>
    <definedName name="_xlnm.Print_Titles" localSheetId="1">'levé křídlo'!$2:$7</definedName>
    <definedName name="_xlnm.Print_Titles" localSheetId="2">'pravé křídlo'!$1:$6</definedName>
  </definedNames>
  <calcPr calcId="152511"/>
</workbook>
</file>

<file path=xl/sharedStrings.xml><?xml version="1.0" encoding="utf-8"?>
<sst xmlns="http://schemas.openxmlformats.org/spreadsheetml/2006/main" count="286" uniqueCount="216">
  <si>
    <t>polička</t>
  </si>
  <si>
    <t xml:space="preserve">pracovní stůl L </t>
  </si>
  <si>
    <t>přidaný stůl</t>
  </si>
  <si>
    <t>600/750/600</t>
  </si>
  <si>
    <t>polička na stole</t>
  </si>
  <si>
    <t>800/180/150</t>
  </si>
  <si>
    <t>800/400/300</t>
  </si>
  <si>
    <t>skříň</t>
  </si>
  <si>
    <t>kuchyňská linka s obkladem</t>
  </si>
  <si>
    <t>1500/950/500</t>
  </si>
  <si>
    <t>1500/400/300</t>
  </si>
  <si>
    <t>500/1800/600</t>
  </si>
  <si>
    <t>stůl</t>
  </si>
  <si>
    <t>1350/750/800</t>
  </si>
  <si>
    <t>stolek</t>
  </si>
  <si>
    <t>2000/850/1700 (800,800)</t>
  </si>
  <si>
    <t>500/850/800</t>
  </si>
  <si>
    <t>1700/300/250</t>
  </si>
  <si>
    <t>500/250/180</t>
  </si>
  <si>
    <t>pracovní stůl</t>
  </si>
  <si>
    <t>2000/750/800</t>
  </si>
  <si>
    <t>1250/750/800</t>
  </si>
  <si>
    <t>1500/750/500</t>
  </si>
  <si>
    <t>skříňka</t>
  </si>
  <si>
    <t>1000/750/500</t>
  </si>
  <si>
    <t>stůl pracovní</t>
  </si>
  <si>
    <t>1500/750/700</t>
  </si>
  <si>
    <t>stůl pracovní L</t>
  </si>
  <si>
    <t>2900/750/1500 (600,700)</t>
  </si>
  <si>
    <t xml:space="preserve">věšák </t>
  </si>
  <si>
    <t>koš</t>
  </si>
  <si>
    <t>židle pracovní</t>
  </si>
  <si>
    <t>židle jednací</t>
  </si>
  <si>
    <t>600/850/500</t>
  </si>
  <si>
    <t>600/400/300</t>
  </si>
  <si>
    <t xml:space="preserve">pracovní sůl L </t>
  </si>
  <si>
    <t>2000/750/1700 (800,700)</t>
  </si>
  <si>
    <t xml:space="preserve">přidaný stůl </t>
  </si>
  <si>
    <t>2000/750/1350 (800,700)</t>
  </si>
  <si>
    <t xml:space="preserve">věšák se zrcadlem </t>
  </si>
  <si>
    <t>600/1750</t>
  </si>
  <si>
    <t>900/400/300</t>
  </si>
  <si>
    <t>900/850/500</t>
  </si>
  <si>
    <t xml:space="preserve">šatní skříň </t>
  </si>
  <si>
    <t>600/1800/400</t>
  </si>
  <si>
    <t>800/900+800+800/400</t>
  </si>
  <si>
    <t>700/750/600</t>
  </si>
  <si>
    <t>ks</t>
  </si>
  <si>
    <t>Celková cena (Kč)</t>
  </si>
  <si>
    <t>Jednotková cena (Kč)</t>
  </si>
  <si>
    <t>š/v/h (cm)</t>
  </si>
  <si>
    <t>1200/2400/600</t>
  </si>
  <si>
    <t>regálový systém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</si>
  <si>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</si>
  <si>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</si>
  <si>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</si>
  <si>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</si>
  <si>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</si>
  <si>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</si>
  <si>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</si>
  <si>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</si>
  <si>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</si>
  <si>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</si>
  <si>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</si>
  <si>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</si>
  <si>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</si>
  <si>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</si>
  <si>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</si>
  <si>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</si>
  <si>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</si>
  <si>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</si>
  <si>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</si>
  <si>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</si>
  <si>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</si>
  <si>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</si>
  <si>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</si>
  <si>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</si>
  <si>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Z1</t>
  </si>
  <si>
    <t>židle</t>
  </si>
  <si>
    <t>věšák na kolečkách</t>
  </si>
  <si>
    <t>přídavný stůl</t>
  </si>
  <si>
    <t>1700/1800/500</t>
  </si>
  <si>
    <t>skříň pro AV techniku</t>
  </si>
  <si>
    <t>1000/600/600</t>
  </si>
  <si>
    <t>2300/750/400</t>
  </si>
  <si>
    <t>skříň s dveřmi</t>
  </si>
  <si>
    <t>1200/2100/400</t>
  </si>
  <si>
    <t>šatní skříň</t>
  </si>
  <si>
    <t>600/2100/400</t>
  </si>
  <si>
    <t>skříň s ledničkou</t>
  </si>
  <si>
    <t>600/750/900</t>
  </si>
  <si>
    <t>2650/750/1200</t>
  </si>
  <si>
    <t>konferenční stůl</t>
  </si>
  <si>
    <t>rohová sedací souprava</t>
  </si>
  <si>
    <t>nízká skříňka</t>
  </si>
  <si>
    <t>věšáková stěna</t>
  </si>
  <si>
    <t>1000/2100</t>
  </si>
  <si>
    <t>křeslo</t>
  </si>
  <si>
    <t>skříňová sestava</t>
  </si>
  <si>
    <t>obklad stěny kompaktními deskami</t>
  </si>
  <si>
    <t>kuch.linka vč. horních skříněk, ledničky a myčky</t>
  </si>
  <si>
    <t>kuch linka vč. horních skříněk a ledničky</t>
  </si>
  <si>
    <t xml:space="preserve">skříň kombinovaná </t>
  </si>
  <si>
    <t>policová skříň</t>
  </si>
  <si>
    <t>závěsná police</t>
  </si>
  <si>
    <t xml:space="preserve">kontejner na počítač </t>
  </si>
  <si>
    <t>350/550/500</t>
  </si>
  <si>
    <t>kontejner na počítač</t>
  </si>
  <si>
    <t xml:space="preserve">kontejner zásuvkový </t>
  </si>
  <si>
    <t>450/650/500</t>
  </si>
  <si>
    <t>kontejner zásuvkový</t>
  </si>
  <si>
    <t>zásuvky pevné</t>
  </si>
  <si>
    <t>police nádstavec</t>
  </si>
  <si>
    <t>podstavec pod monitor</t>
  </si>
  <si>
    <t>skříňka se zásuvkami</t>
  </si>
  <si>
    <t>kancelářská židle</t>
  </si>
  <si>
    <t>800/900+900/400</t>
  </si>
  <si>
    <t xml:space="preserve">skříňová sestava </t>
  </si>
  <si>
    <t>500/2500/400</t>
  </si>
  <si>
    <t>nástěnka</t>
  </si>
  <si>
    <t>úprava skříní</t>
  </si>
  <si>
    <t>1200/2500/500</t>
  </si>
  <si>
    <t>1200/800/500</t>
  </si>
  <si>
    <t>1880/750/1800 (800,600)</t>
  </si>
  <si>
    <t>600/750/700</t>
  </si>
  <si>
    <t>1790/750/600</t>
  </si>
  <si>
    <t>cca 450/900+900/400</t>
  </si>
  <si>
    <t>450/600</t>
  </si>
  <si>
    <t>800/2400/400</t>
  </si>
  <si>
    <t>1200/750/600</t>
  </si>
  <si>
    <t>schůdky</t>
  </si>
  <si>
    <t>kuch.linka s obkladem</t>
  </si>
  <si>
    <t>cca800/950+1250/400</t>
  </si>
  <si>
    <t>cenová soustava vlastní</t>
  </si>
  <si>
    <t>cenová úroveň 09/2017</t>
  </si>
  <si>
    <t>CELKEM Kč bez DPH</t>
  </si>
  <si>
    <t>STAVEBNÍ ÚPRAVY DĚKANÁTU AF - II. ETAPA</t>
  </si>
  <si>
    <t xml:space="preserve">INTERIÉR - levé křídlo </t>
  </si>
  <si>
    <t>1850/750/800</t>
  </si>
  <si>
    <t>1850/300/200</t>
  </si>
  <si>
    <t>přídavný stolek</t>
  </si>
  <si>
    <t>1100/750/400</t>
  </si>
  <si>
    <t>500/750/600</t>
  </si>
  <si>
    <t>800/800/400</t>
  </si>
  <si>
    <t>skříň nádstavba</t>
  </si>
  <si>
    <t>600/800/400</t>
  </si>
  <si>
    <t>skříňka pod umyvadlo</t>
  </si>
  <si>
    <t>800/600/400</t>
  </si>
  <si>
    <t>B1</t>
  </si>
  <si>
    <t>B2</t>
  </si>
  <si>
    <t>B3</t>
  </si>
  <si>
    <t>stůl s přívodní nohou</t>
  </si>
  <si>
    <t>G1</t>
  </si>
  <si>
    <t>trezor</t>
  </si>
  <si>
    <t>480/200/350</t>
  </si>
  <si>
    <t>G2</t>
  </si>
  <si>
    <t>850+1250/2100/600</t>
  </si>
  <si>
    <t>2100/750/900</t>
  </si>
  <si>
    <t>J1</t>
  </si>
  <si>
    <t>J2</t>
  </si>
  <si>
    <t>J3</t>
  </si>
  <si>
    <t>stůl se zásuvkami a policemi</t>
  </si>
  <si>
    <t>1000/750/900</t>
  </si>
  <si>
    <t>přídavný stůl pro AV</t>
  </si>
  <si>
    <t>police na stole</t>
  </si>
  <si>
    <t>900+1000+2100+600/200/200</t>
  </si>
  <si>
    <t>J4</t>
  </si>
  <si>
    <t>J5</t>
  </si>
  <si>
    <t>vinotéka</t>
  </si>
  <si>
    <t>255/667/515</t>
  </si>
  <si>
    <t>prosklenná vitrína</t>
  </si>
  <si>
    <t>K1</t>
  </si>
  <si>
    <t>1000/450/800</t>
  </si>
  <si>
    <t>1800/750/1700 (800,600)</t>
  </si>
  <si>
    <t>P1</t>
  </si>
  <si>
    <t>P2</t>
  </si>
  <si>
    <t>1000/900+1200+800/400</t>
  </si>
  <si>
    <t>šatní skříň s nádstavcem</t>
  </si>
  <si>
    <t>600/2100+800/400</t>
  </si>
  <si>
    <t>4850/3000</t>
  </si>
  <si>
    <t>délky 2400</t>
  </si>
  <si>
    <t>délky 2800</t>
  </si>
  <si>
    <t>cca1400/900</t>
  </si>
  <si>
    <t>skříň s policí na klíče</t>
  </si>
  <si>
    <t>CENA CELKEM INTERIÉR</t>
  </si>
  <si>
    <t>DPH</t>
  </si>
  <si>
    <t>CENA CELKEM S DPH</t>
  </si>
  <si>
    <t>INTERIÉR levé křídlo CELKEM</t>
  </si>
  <si>
    <t>INTERIÉR pravé křídlo CELKEM</t>
  </si>
  <si>
    <t xml:space="preserve">INTERIÉR - pravé křídlo </t>
  </si>
  <si>
    <t>doplňovat modře podbarvené políčka</t>
  </si>
  <si>
    <t>2100/750/1200</t>
  </si>
  <si>
    <t>1500/750/1200</t>
  </si>
  <si>
    <t>1700/750/1000</t>
  </si>
  <si>
    <t>500/1984/400</t>
  </si>
  <si>
    <t>cca 2700/1900</t>
  </si>
  <si>
    <t>Firma:</t>
  </si>
  <si>
    <t>Dne:</t>
  </si>
  <si>
    <t>POLOŽKOVÝ SOUPIS PRACÍ A DODÁVEK</t>
  </si>
  <si>
    <t>Areál MENDELU - budova C, Zemědělská 1, Brno 613 00</t>
  </si>
  <si>
    <t>Název položky</t>
  </si>
  <si>
    <t>Ozn. pol.</t>
  </si>
  <si>
    <t>výrobní výkresy</t>
  </si>
  <si>
    <t>projektová dokumentace skutečného provedení stavby</t>
  </si>
  <si>
    <t>zařízení staveniště</t>
  </si>
  <si>
    <t>kompletační činnost</t>
  </si>
  <si>
    <t>dodávka a montáž nábytku</t>
  </si>
  <si>
    <t>vedlejší rozpočtové náklady CELKEM</t>
  </si>
  <si>
    <t xml:space="preserve">Vedlejší rozpočtové náklady </t>
  </si>
  <si>
    <t>INVESTICE</t>
  </si>
  <si>
    <t>NEINVESTICE</t>
  </si>
  <si>
    <t>investiční a neinvestiční položky budou fakturované samostatně</t>
  </si>
  <si>
    <t>celková cena</t>
  </si>
  <si>
    <t>investice</t>
  </si>
  <si>
    <t>neinvestice</t>
  </si>
  <si>
    <t>INTERIÉR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</si>
</sst>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medium"/>
      <top style="thin"/>
      <bottom style="thick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/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3" fontId="0" fillId="2" borderId="13" xfId="0" applyNumberFormat="1" applyFill="1" applyBorder="1" applyAlignment="1" applyProtection="1">
      <alignment horizontal="center" vertical="center"/>
      <protection locked="0"/>
    </xf>
    <xf numFmtId="3" fontId="0" fillId="2" borderId="7" xfId="0" applyNumberFormat="1" applyFill="1" applyBorder="1" applyAlignment="1" applyProtection="1">
      <alignment horizontal="center" vertical="center"/>
      <protection locked="0"/>
    </xf>
    <xf numFmtId="3" fontId="0" fillId="2" borderId="10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Border="1"/>
    <xf numFmtId="0" fontId="0" fillId="0" borderId="19" xfId="0" applyBorder="1"/>
    <xf numFmtId="0" fontId="0" fillId="0" borderId="19" xfId="0" applyFill="1" applyBorder="1"/>
    <xf numFmtId="0" fontId="0" fillId="0" borderId="24" xfId="0" applyBorder="1"/>
    <xf numFmtId="0" fontId="0" fillId="0" borderId="24" xfId="0" applyFill="1" applyBorder="1"/>
    <xf numFmtId="0" fontId="0" fillId="0" borderId="25" xfId="0" applyFill="1" applyBorder="1"/>
    <xf numFmtId="164" fontId="0" fillId="0" borderId="19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/>
    </xf>
    <xf numFmtId="164" fontId="2" fillId="4" borderId="26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/>
    <xf numFmtId="164" fontId="2" fillId="4" borderId="0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0" xfId="0" applyFill="1" applyProtection="1">
      <protection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2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tabSelected="1" workbookViewId="0" topLeftCell="A1">
      <selection activeCell="D24" sqref="D24"/>
    </sheetView>
  </sheetViews>
  <sheetFormatPr defaultColWidth="9.140625" defaultRowHeight="15"/>
  <cols>
    <col min="2" max="2" width="43.8515625" style="0" customWidth="1"/>
    <col min="3" max="3" width="13.8515625" style="0" customWidth="1"/>
    <col min="4" max="4" width="27.28125" style="0" customWidth="1"/>
  </cols>
  <sheetData>
    <row r="2" spans="2:3" ht="18.75">
      <c r="B2" s="15" t="s">
        <v>136</v>
      </c>
      <c r="C2" s="16"/>
    </row>
    <row r="3" spans="2:3" ht="26.25">
      <c r="B3" s="30" t="s">
        <v>215</v>
      </c>
      <c r="C3" s="16"/>
    </row>
    <row r="4" ht="18.75">
      <c r="B4" s="27" t="s">
        <v>199</v>
      </c>
    </row>
    <row r="5" ht="18.75">
      <c r="B5" s="16" t="s">
        <v>198</v>
      </c>
    </row>
    <row r="6" ht="18.75">
      <c r="B6" s="16"/>
    </row>
    <row r="8" spans="2:4" ht="15">
      <c r="B8" t="s">
        <v>187</v>
      </c>
      <c r="D8" s="68">
        <f>'levé křídlo'!F65</f>
        <v>0</v>
      </c>
    </row>
    <row r="10" spans="2:4" ht="15">
      <c r="B10" t="s">
        <v>188</v>
      </c>
      <c r="D10" s="68">
        <f>'pravé křídlo'!F48</f>
        <v>0</v>
      </c>
    </row>
    <row r="11" ht="15">
      <c r="D11" s="20"/>
    </row>
    <row r="12" spans="2:4" ht="15">
      <c r="B12" t="s">
        <v>207</v>
      </c>
      <c r="D12" s="68">
        <f>'vedlejší náklady'!F15</f>
        <v>0</v>
      </c>
    </row>
    <row r="13" ht="15.75" thickBot="1"/>
    <row r="14" spans="2:4" ht="60" customHeight="1" thickBot="1">
      <c r="B14" s="72" t="s">
        <v>184</v>
      </c>
      <c r="D14" s="71">
        <f>SUM(D8:D13)</f>
        <v>0</v>
      </c>
    </row>
    <row r="15" spans="2:4" ht="39.95" customHeight="1">
      <c r="B15" s="17" t="s">
        <v>185</v>
      </c>
      <c r="D15" s="18">
        <f>SUM(D14*0.21)</f>
        <v>0</v>
      </c>
    </row>
    <row r="16" spans="2:4" ht="39.95" customHeight="1">
      <c r="B16" s="17" t="s">
        <v>186</v>
      </c>
      <c r="D16" s="19">
        <f>SUM(D14*1.21)</f>
        <v>0</v>
      </c>
    </row>
    <row r="18" spans="2:3" ht="15">
      <c r="B18" s="10"/>
      <c r="C18" s="10"/>
    </row>
    <row r="19" spans="2:3" ht="15">
      <c r="B19" t="s">
        <v>190</v>
      </c>
      <c r="C19" s="10"/>
    </row>
    <row r="20" spans="2:3" ht="15">
      <c r="B20" s="11" t="s">
        <v>133</v>
      </c>
      <c r="C20" s="10"/>
    </row>
    <row r="21" spans="2:3" ht="15">
      <c r="B21" s="74" t="s">
        <v>134</v>
      </c>
      <c r="C21" s="74"/>
    </row>
    <row r="23" spans="2:4" ht="15">
      <c r="B23" t="s">
        <v>196</v>
      </c>
      <c r="D23" t="s">
        <v>197</v>
      </c>
    </row>
    <row r="24" spans="2:4" ht="15">
      <c r="B24" s="26"/>
      <c r="D24" s="26"/>
    </row>
    <row r="25" spans="2:4" ht="15">
      <c r="B25" s="26"/>
      <c r="D25" s="26"/>
    </row>
    <row r="26" ht="15">
      <c r="B26" s="73"/>
    </row>
    <row r="27" ht="15">
      <c r="B27" s="73"/>
    </row>
    <row r="28" ht="15">
      <c r="B28" s="73"/>
    </row>
    <row r="29" ht="15">
      <c r="B29" s="73"/>
    </row>
    <row r="30" ht="15">
      <c r="B30" s="73"/>
    </row>
  </sheetData>
  <sheetProtection algorithmName="SHA-512" hashValue="enbad1BEH6c7IAjVJd7Vf6ycKRA8Jv8IkcPZmhaKhpVYCFPGX30wN7N7WaWICC0bPjftdL7Lv7opjHEKfKsz1g==" saltValue="OXNsMFc5kWMbHWm0La+0ng==" spinCount="100000" sheet="1" objects="1" scenarios="1"/>
  <mergeCells count="1">
    <mergeCell ref="B21:C21"/>
  </mergeCells>
  <printOptions/>
  <pageMargins left="0.7" right="0.7" top="0.787401575" bottom="0.7874015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0"/>
  <sheetViews>
    <sheetView workbookViewId="0" topLeftCell="A1">
      <selection activeCell="E11" sqref="E11"/>
    </sheetView>
  </sheetViews>
  <sheetFormatPr defaultColWidth="9.140625" defaultRowHeight="15"/>
  <cols>
    <col min="2" max="2" width="26.7109375" style="0" customWidth="1"/>
    <col min="3" max="3" width="30.7109375" style="0" customWidth="1"/>
    <col min="4" max="4" width="9.140625" style="0" customWidth="1"/>
    <col min="5" max="8" width="15.7109375" style="0" customWidth="1"/>
  </cols>
  <sheetData>
    <row r="3" spans="2:3" ht="18.75">
      <c r="B3" s="15" t="s">
        <v>136</v>
      </c>
      <c r="C3" s="16"/>
    </row>
    <row r="4" spans="2:3" ht="26.25">
      <c r="B4" s="30" t="s">
        <v>137</v>
      </c>
      <c r="C4" s="16"/>
    </row>
    <row r="5" spans="2:5" ht="18.75">
      <c r="B5" s="27" t="s">
        <v>199</v>
      </c>
      <c r="C5" s="27"/>
      <c r="D5" s="27"/>
      <c r="E5" s="28"/>
    </row>
    <row r="6" spans="2:3" ht="18.75">
      <c r="B6" s="16" t="s">
        <v>198</v>
      </c>
      <c r="C6" s="16"/>
    </row>
    <row r="7" spans="2:3" ht="18.75">
      <c r="B7" s="16"/>
      <c r="C7" s="16"/>
    </row>
    <row r="8" ht="15.75" thickBot="1"/>
    <row r="9" spans="1:8" ht="30" customHeight="1" thickBot="1">
      <c r="A9" s="1" t="s">
        <v>201</v>
      </c>
      <c r="B9" s="4" t="s">
        <v>200</v>
      </c>
      <c r="C9" s="2" t="s">
        <v>50</v>
      </c>
      <c r="D9" s="2" t="s">
        <v>47</v>
      </c>
      <c r="E9" s="60" t="s">
        <v>49</v>
      </c>
      <c r="F9" s="61" t="s">
        <v>48</v>
      </c>
      <c r="G9" s="49" t="s">
        <v>209</v>
      </c>
      <c r="H9" s="49" t="s">
        <v>210</v>
      </c>
    </row>
    <row r="10" spans="1:8" ht="15">
      <c r="A10" s="31">
        <v>1</v>
      </c>
      <c r="B10" s="32" t="s">
        <v>102</v>
      </c>
      <c r="C10" s="33" t="s">
        <v>45</v>
      </c>
      <c r="D10" s="33">
        <v>13</v>
      </c>
      <c r="E10" s="23"/>
      <c r="F10" s="21">
        <f>SUM(D10*E10)</f>
        <v>0</v>
      </c>
      <c r="G10" s="50"/>
      <c r="H10" s="21">
        <f>SUM(F10)</f>
        <v>0</v>
      </c>
    </row>
    <row r="11" spans="1:8" ht="15">
      <c r="A11" s="5">
        <v>2</v>
      </c>
      <c r="B11" s="6" t="s">
        <v>43</v>
      </c>
      <c r="C11" s="7" t="s">
        <v>44</v>
      </c>
      <c r="D11" s="7">
        <v>5</v>
      </c>
      <c r="E11" s="24"/>
      <c r="F11" s="22">
        <f>SUM(D11*E11)</f>
        <v>0</v>
      </c>
      <c r="G11" s="56"/>
      <c r="H11" s="22">
        <f>SUM(F11)</f>
        <v>0</v>
      </c>
    </row>
    <row r="12" spans="1:8" ht="15">
      <c r="A12" s="5">
        <v>3</v>
      </c>
      <c r="B12" s="6" t="s">
        <v>102</v>
      </c>
      <c r="C12" s="7" t="s">
        <v>116</v>
      </c>
      <c r="D12" s="7">
        <v>5</v>
      </c>
      <c r="E12" s="24"/>
      <c r="F12" s="22">
        <f aca="true" t="shared" si="0" ref="F12:F64">SUM(D12*E12)</f>
        <v>0</v>
      </c>
      <c r="G12" s="56"/>
      <c r="H12" s="22">
        <f>SUM(F12)</f>
        <v>0</v>
      </c>
    </row>
    <row r="13" spans="1:8" ht="15">
      <c r="A13" s="39">
        <v>4</v>
      </c>
      <c r="B13" s="40" t="s">
        <v>131</v>
      </c>
      <c r="C13" s="41" t="s">
        <v>42</v>
      </c>
      <c r="D13" s="41">
        <v>5</v>
      </c>
      <c r="E13" s="42"/>
      <c r="F13" s="22">
        <f t="shared" si="0"/>
        <v>0</v>
      </c>
      <c r="G13" s="56">
        <f aca="true" t="shared" si="1" ref="G13:G15">SUM(F13)</f>
        <v>0</v>
      </c>
      <c r="H13" s="53"/>
    </row>
    <row r="14" spans="1:8" ht="15">
      <c r="A14" s="5">
        <v>5</v>
      </c>
      <c r="B14" s="6" t="s">
        <v>104</v>
      </c>
      <c r="C14" s="7" t="s">
        <v>41</v>
      </c>
      <c r="D14" s="7">
        <v>6</v>
      </c>
      <c r="E14" s="24"/>
      <c r="F14" s="22">
        <f t="shared" si="0"/>
        <v>0</v>
      </c>
      <c r="G14" s="56"/>
      <c r="H14" s="22">
        <f>SUM(F14)</f>
        <v>0</v>
      </c>
    </row>
    <row r="15" spans="1:8" ht="15">
      <c r="A15" s="39">
        <v>6</v>
      </c>
      <c r="B15" s="40" t="s">
        <v>39</v>
      </c>
      <c r="C15" s="41" t="s">
        <v>40</v>
      </c>
      <c r="D15" s="41">
        <v>4</v>
      </c>
      <c r="E15" s="42"/>
      <c r="F15" s="22">
        <f t="shared" si="0"/>
        <v>0</v>
      </c>
      <c r="G15" s="56">
        <f t="shared" si="1"/>
        <v>0</v>
      </c>
      <c r="H15" s="22"/>
    </row>
    <row r="16" spans="1:8" ht="15">
      <c r="A16" s="5">
        <v>7</v>
      </c>
      <c r="B16" s="6" t="s">
        <v>1</v>
      </c>
      <c r="C16" s="7" t="s">
        <v>38</v>
      </c>
      <c r="D16" s="7">
        <v>1</v>
      </c>
      <c r="E16" s="24"/>
      <c r="F16" s="22">
        <f t="shared" si="0"/>
        <v>0</v>
      </c>
      <c r="G16" s="56"/>
      <c r="H16" s="22">
        <f aca="true" t="shared" si="2" ref="H16:H23">SUM(F16)</f>
        <v>0</v>
      </c>
    </row>
    <row r="17" spans="1:8" ht="15">
      <c r="A17" s="5">
        <v>8</v>
      </c>
      <c r="B17" s="6" t="s">
        <v>105</v>
      </c>
      <c r="C17" s="7" t="s">
        <v>106</v>
      </c>
      <c r="D17" s="7">
        <v>7</v>
      </c>
      <c r="E17" s="24"/>
      <c r="F17" s="22">
        <f t="shared" si="0"/>
        <v>0</v>
      </c>
      <c r="G17" s="52"/>
      <c r="H17" s="22">
        <f t="shared" si="2"/>
        <v>0</v>
      </c>
    </row>
    <row r="18" spans="1:8" ht="15">
      <c r="A18" s="5">
        <v>9</v>
      </c>
      <c r="B18" s="6" t="s">
        <v>108</v>
      </c>
      <c r="C18" s="7" t="s">
        <v>109</v>
      </c>
      <c r="D18" s="7">
        <v>3</v>
      </c>
      <c r="E18" s="24"/>
      <c r="F18" s="22">
        <f t="shared" si="0"/>
        <v>0</v>
      </c>
      <c r="G18" s="52"/>
      <c r="H18" s="22">
        <f t="shared" si="2"/>
        <v>0</v>
      </c>
    </row>
    <row r="19" spans="1:8" ht="15">
      <c r="A19" s="5">
        <v>10</v>
      </c>
      <c r="B19" s="6" t="s">
        <v>37</v>
      </c>
      <c r="C19" s="7" t="s">
        <v>125</v>
      </c>
      <c r="D19" s="7">
        <v>1</v>
      </c>
      <c r="E19" s="24"/>
      <c r="F19" s="22">
        <f t="shared" si="0"/>
        <v>0</v>
      </c>
      <c r="G19" s="52"/>
      <c r="H19" s="22">
        <f t="shared" si="2"/>
        <v>0</v>
      </c>
    </row>
    <row r="20" spans="1:8" ht="15">
      <c r="A20" s="5">
        <v>11</v>
      </c>
      <c r="B20" s="6" t="s">
        <v>12</v>
      </c>
      <c r="C20" s="7" t="s">
        <v>129</v>
      </c>
      <c r="D20" s="7">
        <v>1</v>
      </c>
      <c r="E20" s="24"/>
      <c r="F20" s="22">
        <f t="shared" si="0"/>
        <v>0</v>
      </c>
      <c r="G20" s="52"/>
      <c r="H20" s="22">
        <f t="shared" si="2"/>
        <v>0</v>
      </c>
    </row>
    <row r="21" spans="1:8" ht="15">
      <c r="A21" s="5">
        <v>12</v>
      </c>
      <c r="B21" s="6" t="s">
        <v>117</v>
      </c>
      <c r="C21" s="7" t="s">
        <v>126</v>
      </c>
      <c r="D21" s="7">
        <v>1</v>
      </c>
      <c r="E21" s="24"/>
      <c r="F21" s="22">
        <f t="shared" si="0"/>
        <v>0</v>
      </c>
      <c r="G21" s="52"/>
      <c r="H21" s="22">
        <f t="shared" si="2"/>
        <v>0</v>
      </c>
    </row>
    <row r="22" spans="1:8" ht="15">
      <c r="A22" s="5">
        <v>13</v>
      </c>
      <c r="B22" s="6" t="s">
        <v>35</v>
      </c>
      <c r="C22" s="7" t="s">
        <v>36</v>
      </c>
      <c r="D22" s="7">
        <v>1</v>
      </c>
      <c r="E22" s="24"/>
      <c r="F22" s="22">
        <f t="shared" si="0"/>
        <v>0</v>
      </c>
      <c r="G22" s="52"/>
      <c r="H22" s="22">
        <f t="shared" si="2"/>
        <v>0</v>
      </c>
    </row>
    <row r="23" spans="1:8" ht="15">
      <c r="A23" s="5">
        <v>14</v>
      </c>
      <c r="B23" s="6" t="s">
        <v>111</v>
      </c>
      <c r="C23" s="7" t="s">
        <v>46</v>
      </c>
      <c r="D23" s="7">
        <v>1</v>
      </c>
      <c r="E23" s="24"/>
      <c r="F23" s="22">
        <f t="shared" si="0"/>
        <v>0</v>
      </c>
      <c r="G23" s="52"/>
      <c r="H23" s="22">
        <f t="shared" si="2"/>
        <v>0</v>
      </c>
    </row>
    <row r="24" spans="1:8" ht="15">
      <c r="A24" s="39">
        <v>15</v>
      </c>
      <c r="B24" s="40" t="s">
        <v>8</v>
      </c>
      <c r="C24" s="41" t="s">
        <v>33</v>
      </c>
      <c r="D24" s="41">
        <v>1</v>
      </c>
      <c r="E24" s="42"/>
      <c r="F24" s="43">
        <f t="shared" si="0"/>
        <v>0</v>
      </c>
      <c r="G24" s="56">
        <f aca="true" t="shared" si="3" ref="G24">SUM(F24)</f>
        <v>0</v>
      </c>
      <c r="H24" s="22"/>
    </row>
    <row r="25" spans="1:8" ht="15">
      <c r="A25" s="5">
        <v>16</v>
      </c>
      <c r="B25" s="6" t="s">
        <v>0</v>
      </c>
      <c r="C25" s="7" t="s">
        <v>34</v>
      </c>
      <c r="D25" s="7">
        <v>2</v>
      </c>
      <c r="E25" s="24"/>
      <c r="F25" s="22">
        <f t="shared" si="0"/>
        <v>0</v>
      </c>
      <c r="G25" s="52"/>
      <c r="H25" s="22">
        <f aca="true" t="shared" si="4" ref="H25:H30">SUM(F25)</f>
        <v>0</v>
      </c>
    </row>
    <row r="26" spans="1:8" ht="15">
      <c r="A26" s="5">
        <v>17</v>
      </c>
      <c r="B26" s="6" t="s">
        <v>1</v>
      </c>
      <c r="C26" s="7" t="s">
        <v>123</v>
      </c>
      <c r="D26" s="7">
        <v>1</v>
      </c>
      <c r="E26" s="24"/>
      <c r="F26" s="22">
        <f t="shared" si="0"/>
        <v>0</v>
      </c>
      <c r="G26" s="56"/>
      <c r="H26" s="22">
        <f t="shared" si="4"/>
        <v>0</v>
      </c>
    </row>
    <row r="27" spans="1:8" ht="15">
      <c r="A27" s="5">
        <v>18</v>
      </c>
      <c r="B27" s="6" t="s">
        <v>2</v>
      </c>
      <c r="C27" s="7" t="s">
        <v>124</v>
      </c>
      <c r="D27" s="7">
        <v>1</v>
      </c>
      <c r="E27" s="24"/>
      <c r="F27" s="22">
        <f t="shared" si="0"/>
        <v>0</v>
      </c>
      <c r="G27" s="52"/>
      <c r="H27" s="22">
        <f t="shared" si="4"/>
        <v>0</v>
      </c>
    </row>
    <row r="28" spans="1:8" ht="15">
      <c r="A28" s="5">
        <v>19</v>
      </c>
      <c r="B28" s="6" t="s">
        <v>4</v>
      </c>
      <c r="C28" s="7" t="s">
        <v>5</v>
      </c>
      <c r="D28" s="7">
        <v>2</v>
      </c>
      <c r="E28" s="24"/>
      <c r="F28" s="22">
        <f t="shared" si="0"/>
        <v>0</v>
      </c>
      <c r="G28" s="52"/>
      <c r="H28" s="22">
        <f t="shared" si="4"/>
        <v>0</v>
      </c>
    </row>
    <row r="29" spans="1:8" ht="15">
      <c r="A29" s="5">
        <v>20</v>
      </c>
      <c r="B29" s="6" t="s">
        <v>104</v>
      </c>
      <c r="C29" s="7" t="s">
        <v>6</v>
      </c>
      <c r="D29" s="7">
        <v>9</v>
      </c>
      <c r="E29" s="24"/>
      <c r="F29" s="22">
        <f t="shared" si="0"/>
        <v>0</v>
      </c>
      <c r="G29" s="52"/>
      <c r="H29" s="22">
        <f t="shared" si="4"/>
        <v>0</v>
      </c>
    </row>
    <row r="30" spans="1:8" ht="15">
      <c r="A30" s="5">
        <v>21</v>
      </c>
      <c r="B30" s="6" t="s">
        <v>7</v>
      </c>
      <c r="C30" s="7" t="s">
        <v>132</v>
      </c>
      <c r="D30" s="7">
        <v>1</v>
      </c>
      <c r="E30" s="24"/>
      <c r="F30" s="22">
        <f t="shared" si="0"/>
        <v>0</v>
      </c>
      <c r="G30" s="52"/>
      <c r="H30" s="22">
        <f t="shared" si="4"/>
        <v>0</v>
      </c>
    </row>
    <row r="31" spans="1:8" ht="15">
      <c r="A31" s="39">
        <v>22</v>
      </c>
      <c r="B31" s="40" t="s">
        <v>8</v>
      </c>
      <c r="C31" s="41" t="s">
        <v>9</v>
      </c>
      <c r="D31" s="41">
        <v>1</v>
      </c>
      <c r="E31" s="42"/>
      <c r="F31" s="22">
        <f t="shared" si="0"/>
        <v>0</v>
      </c>
      <c r="G31" s="56">
        <f aca="true" t="shared" si="5" ref="G31">SUM(F31)</f>
        <v>0</v>
      </c>
      <c r="H31" s="54"/>
    </row>
    <row r="32" spans="1:8" ht="15">
      <c r="A32" s="5">
        <v>23</v>
      </c>
      <c r="B32" s="6" t="s">
        <v>104</v>
      </c>
      <c r="C32" s="7" t="s">
        <v>10</v>
      </c>
      <c r="D32" s="7">
        <v>1</v>
      </c>
      <c r="E32" s="24"/>
      <c r="F32" s="22">
        <f t="shared" si="0"/>
        <v>0</v>
      </c>
      <c r="G32" s="56"/>
      <c r="H32" s="22">
        <f aca="true" t="shared" si="6" ref="H32:H63">SUM(F32)</f>
        <v>0</v>
      </c>
    </row>
    <row r="33" spans="1:8" ht="15">
      <c r="A33" s="5">
        <v>24</v>
      </c>
      <c r="B33" s="6" t="s">
        <v>103</v>
      </c>
      <c r="C33" s="7" t="s">
        <v>11</v>
      </c>
      <c r="D33" s="7">
        <v>1</v>
      </c>
      <c r="E33" s="24"/>
      <c r="F33" s="22">
        <f t="shared" si="0"/>
        <v>0</v>
      </c>
      <c r="G33" s="52"/>
      <c r="H33" s="22">
        <f t="shared" si="6"/>
        <v>0</v>
      </c>
    </row>
    <row r="34" spans="1:8" ht="15">
      <c r="A34" s="5">
        <v>25</v>
      </c>
      <c r="B34" s="6" t="s">
        <v>12</v>
      </c>
      <c r="C34" s="7" t="s">
        <v>13</v>
      </c>
      <c r="D34" s="7">
        <v>1</v>
      </c>
      <c r="E34" s="24"/>
      <c r="F34" s="22">
        <f t="shared" si="0"/>
        <v>0</v>
      </c>
      <c r="G34" s="52"/>
      <c r="H34" s="22">
        <f t="shared" si="6"/>
        <v>0</v>
      </c>
    </row>
    <row r="35" spans="1:8" ht="15">
      <c r="A35" s="5">
        <v>26</v>
      </c>
      <c r="B35" s="6" t="s">
        <v>14</v>
      </c>
      <c r="C35" s="7" t="s">
        <v>3</v>
      </c>
      <c r="D35" s="7">
        <v>5</v>
      </c>
      <c r="E35" s="24"/>
      <c r="F35" s="22">
        <f t="shared" si="0"/>
        <v>0</v>
      </c>
      <c r="G35" s="52"/>
      <c r="H35" s="22">
        <f t="shared" si="6"/>
        <v>0</v>
      </c>
    </row>
    <row r="36" spans="1:8" ht="15">
      <c r="A36" s="5">
        <v>27</v>
      </c>
      <c r="B36" s="6" t="s">
        <v>1</v>
      </c>
      <c r="C36" s="7" t="s">
        <v>15</v>
      </c>
      <c r="D36" s="7">
        <v>1</v>
      </c>
      <c r="E36" s="24"/>
      <c r="F36" s="22">
        <f t="shared" si="0"/>
        <v>0</v>
      </c>
      <c r="G36" s="52"/>
      <c r="H36" s="22">
        <f t="shared" si="6"/>
        <v>0</v>
      </c>
    </row>
    <row r="37" spans="1:8" ht="15">
      <c r="A37" s="5">
        <v>28</v>
      </c>
      <c r="B37" s="6" t="s">
        <v>111</v>
      </c>
      <c r="C37" s="7" t="s">
        <v>16</v>
      </c>
      <c r="D37" s="7">
        <v>1</v>
      </c>
      <c r="E37" s="24"/>
      <c r="F37" s="22">
        <f t="shared" si="0"/>
        <v>0</v>
      </c>
      <c r="G37" s="52"/>
      <c r="H37" s="22">
        <f t="shared" si="6"/>
        <v>0</v>
      </c>
    </row>
    <row r="38" spans="1:8" ht="15">
      <c r="A38" s="5">
        <v>29</v>
      </c>
      <c r="B38" s="6" t="s">
        <v>112</v>
      </c>
      <c r="C38" s="7" t="s">
        <v>17</v>
      </c>
      <c r="D38" s="7">
        <v>1</v>
      </c>
      <c r="E38" s="24"/>
      <c r="F38" s="22">
        <f t="shared" si="0"/>
        <v>0</v>
      </c>
      <c r="G38" s="52"/>
      <c r="H38" s="22">
        <f t="shared" si="6"/>
        <v>0</v>
      </c>
    </row>
    <row r="39" spans="1:8" ht="15">
      <c r="A39" s="5">
        <v>30</v>
      </c>
      <c r="B39" s="6" t="s">
        <v>113</v>
      </c>
      <c r="C39" s="7" t="s">
        <v>18</v>
      </c>
      <c r="D39" s="7">
        <v>9</v>
      </c>
      <c r="E39" s="24"/>
      <c r="F39" s="22">
        <f t="shared" si="0"/>
        <v>0</v>
      </c>
      <c r="G39" s="52"/>
      <c r="H39" s="22">
        <f t="shared" si="6"/>
        <v>0</v>
      </c>
    </row>
    <row r="40" spans="1:8" ht="15">
      <c r="A40" s="5">
        <v>31</v>
      </c>
      <c r="B40" s="6" t="s">
        <v>19</v>
      </c>
      <c r="C40" s="7" t="s">
        <v>20</v>
      </c>
      <c r="D40" s="7">
        <v>1</v>
      </c>
      <c r="E40" s="24"/>
      <c r="F40" s="22">
        <f t="shared" si="0"/>
        <v>0</v>
      </c>
      <c r="G40" s="56"/>
      <c r="H40" s="22">
        <f t="shared" si="6"/>
        <v>0</v>
      </c>
    </row>
    <row r="41" spans="1:8" ht="15">
      <c r="A41" s="5">
        <v>32</v>
      </c>
      <c r="B41" s="6" t="s">
        <v>19</v>
      </c>
      <c r="C41" s="7" t="s">
        <v>21</v>
      </c>
      <c r="D41" s="7">
        <v>1</v>
      </c>
      <c r="E41" s="24"/>
      <c r="F41" s="22">
        <f t="shared" si="0"/>
        <v>0</v>
      </c>
      <c r="G41" s="52"/>
      <c r="H41" s="22">
        <f t="shared" si="6"/>
        <v>0</v>
      </c>
    </row>
    <row r="42" spans="1:8" ht="15">
      <c r="A42" s="5">
        <v>33</v>
      </c>
      <c r="B42" s="6" t="s">
        <v>114</v>
      </c>
      <c r="C42" s="7" t="s">
        <v>22</v>
      </c>
      <c r="D42" s="7">
        <v>1</v>
      </c>
      <c r="E42" s="24"/>
      <c r="F42" s="22">
        <f t="shared" si="0"/>
        <v>0</v>
      </c>
      <c r="G42" s="52"/>
      <c r="H42" s="22">
        <f t="shared" si="6"/>
        <v>0</v>
      </c>
    </row>
    <row r="43" spans="1:8" ht="15">
      <c r="A43" s="5">
        <v>34</v>
      </c>
      <c r="B43" s="6" t="s">
        <v>23</v>
      </c>
      <c r="C43" s="7" t="s">
        <v>24</v>
      </c>
      <c r="D43" s="7">
        <v>1</v>
      </c>
      <c r="E43" s="24"/>
      <c r="F43" s="22">
        <f t="shared" si="0"/>
        <v>0</v>
      </c>
      <c r="G43" s="52"/>
      <c r="H43" s="22">
        <f t="shared" si="6"/>
        <v>0</v>
      </c>
    </row>
    <row r="44" spans="1:8" ht="15">
      <c r="A44" s="5">
        <v>35</v>
      </c>
      <c r="B44" s="6" t="s">
        <v>25</v>
      </c>
      <c r="C44" s="7" t="s">
        <v>26</v>
      </c>
      <c r="D44" s="7">
        <v>1</v>
      </c>
      <c r="E44" s="24"/>
      <c r="F44" s="22">
        <f t="shared" si="0"/>
        <v>0</v>
      </c>
      <c r="G44" s="52"/>
      <c r="H44" s="22">
        <f t="shared" si="6"/>
        <v>0</v>
      </c>
    </row>
    <row r="45" spans="1:8" ht="15">
      <c r="A45" s="5">
        <v>36</v>
      </c>
      <c r="B45" s="6" t="s">
        <v>27</v>
      </c>
      <c r="C45" s="7" t="s">
        <v>28</v>
      </c>
      <c r="D45" s="7">
        <v>1</v>
      </c>
      <c r="E45" s="24"/>
      <c r="F45" s="22">
        <f t="shared" si="0"/>
        <v>0</v>
      </c>
      <c r="G45" s="56"/>
      <c r="H45" s="22">
        <f t="shared" si="6"/>
        <v>0</v>
      </c>
    </row>
    <row r="46" spans="1:8" ht="15">
      <c r="A46" s="5">
        <v>37</v>
      </c>
      <c r="B46" s="6" t="s">
        <v>103</v>
      </c>
      <c r="C46" s="7" t="s">
        <v>118</v>
      </c>
      <c r="D46" s="7">
        <v>1</v>
      </c>
      <c r="E46" s="24"/>
      <c r="F46" s="22">
        <f t="shared" si="0"/>
        <v>0</v>
      </c>
      <c r="G46" s="56"/>
      <c r="H46" s="22">
        <f t="shared" si="6"/>
        <v>0</v>
      </c>
    </row>
    <row r="47" spans="1:8" ht="15">
      <c r="A47" s="5">
        <v>38</v>
      </c>
      <c r="B47" s="6" t="s">
        <v>29</v>
      </c>
      <c r="C47" s="7"/>
      <c r="D47" s="7">
        <v>1</v>
      </c>
      <c r="E47" s="24"/>
      <c r="F47" s="22">
        <f t="shared" si="0"/>
        <v>0</v>
      </c>
      <c r="G47" s="63"/>
      <c r="H47" s="22">
        <f t="shared" si="6"/>
        <v>0</v>
      </c>
    </row>
    <row r="48" spans="1:8" ht="15">
      <c r="A48" s="5">
        <v>39</v>
      </c>
      <c r="B48" s="6" t="s">
        <v>30</v>
      </c>
      <c r="C48" s="7"/>
      <c r="D48" s="7">
        <v>8</v>
      </c>
      <c r="E48" s="24"/>
      <c r="F48" s="64">
        <f t="shared" si="0"/>
        <v>0</v>
      </c>
      <c r="G48" s="65"/>
      <c r="H48" s="22">
        <f t="shared" si="6"/>
        <v>0</v>
      </c>
    </row>
    <row r="49" spans="1:8" ht="15">
      <c r="A49" s="5">
        <v>40</v>
      </c>
      <c r="B49" s="6" t="s">
        <v>115</v>
      </c>
      <c r="C49" s="7"/>
      <c r="D49" s="7">
        <v>8</v>
      </c>
      <c r="E49" s="24"/>
      <c r="F49" s="22">
        <f t="shared" si="0"/>
        <v>0</v>
      </c>
      <c r="G49" s="66"/>
      <c r="H49" s="22">
        <f t="shared" si="6"/>
        <v>0</v>
      </c>
    </row>
    <row r="50" spans="1:8" ht="15">
      <c r="A50" s="5">
        <v>41</v>
      </c>
      <c r="B50" s="6" t="s">
        <v>32</v>
      </c>
      <c r="C50" s="7"/>
      <c r="D50" s="7">
        <v>16</v>
      </c>
      <c r="E50" s="24"/>
      <c r="F50" s="22">
        <f t="shared" si="0"/>
        <v>0</v>
      </c>
      <c r="G50" s="51"/>
      <c r="H50" s="22">
        <f t="shared" si="6"/>
        <v>0</v>
      </c>
    </row>
    <row r="51" spans="1:8" ht="15">
      <c r="A51" s="5">
        <v>42</v>
      </c>
      <c r="B51" s="6" t="s">
        <v>52</v>
      </c>
      <c r="C51" s="7" t="s">
        <v>51</v>
      </c>
      <c r="D51" s="7">
        <v>11</v>
      </c>
      <c r="E51" s="24"/>
      <c r="F51" s="22">
        <f t="shared" si="0"/>
        <v>0</v>
      </c>
      <c r="G51" s="51"/>
      <c r="H51" s="22">
        <f t="shared" si="6"/>
        <v>0</v>
      </c>
    </row>
    <row r="52" spans="1:8" ht="15">
      <c r="A52" s="35">
        <v>43</v>
      </c>
      <c r="B52" s="36" t="s">
        <v>52</v>
      </c>
      <c r="C52" s="14" t="s">
        <v>128</v>
      </c>
      <c r="D52" s="14">
        <v>5</v>
      </c>
      <c r="E52" s="25"/>
      <c r="F52" s="22">
        <f t="shared" si="0"/>
        <v>0</v>
      </c>
      <c r="G52" s="51"/>
      <c r="H52" s="22">
        <f t="shared" si="6"/>
        <v>0</v>
      </c>
    </row>
    <row r="53" spans="1:8" ht="15">
      <c r="A53" s="37">
        <v>44</v>
      </c>
      <c r="B53" s="38" t="s">
        <v>119</v>
      </c>
      <c r="C53" s="7" t="s">
        <v>127</v>
      </c>
      <c r="D53" s="7">
        <v>9</v>
      </c>
      <c r="E53" s="24"/>
      <c r="F53" s="22">
        <f t="shared" si="0"/>
        <v>0</v>
      </c>
      <c r="G53" s="51"/>
      <c r="H53" s="22">
        <f t="shared" si="6"/>
        <v>0</v>
      </c>
    </row>
    <row r="54" spans="1:8" ht="15">
      <c r="A54" s="37">
        <v>45</v>
      </c>
      <c r="B54" s="38" t="s">
        <v>120</v>
      </c>
      <c r="C54" s="7"/>
      <c r="D54" s="7">
        <v>1</v>
      </c>
      <c r="E54" s="24"/>
      <c r="F54" s="22">
        <f t="shared" si="0"/>
        <v>0</v>
      </c>
      <c r="G54" s="51"/>
      <c r="H54" s="22">
        <f t="shared" si="6"/>
        <v>0</v>
      </c>
    </row>
    <row r="55" spans="1:8" ht="15">
      <c r="A55" s="37">
        <v>46</v>
      </c>
      <c r="B55" s="38" t="s">
        <v>7</v>
      </c>
      <c r="C55" s="7" t="s">
        <v>121</v>
      </c>
      <c r="D55" s="7">
        <v>1</v>
      </c>
      <c r="E55" s="24"/>
      <c r="F55" s="22">
        <f t="shared" si="0"/>
        <v>0</v>
      </c>
      <c r="G55" s="51"/>
      <c r="H55" s="22">
        <f t="shared" si="6"/>
        <v>0</v>
      </c>
    </row>
    <row r="56" spans="1:8" ht="15">
      <c r="A56" s="12">
        <v>47</v>
      </c>
      <c r="B56" s="13" t="s">
        <v>7</v>
      </c>
      <c r="C56" s="14" t="s">
        <v>122</v>
      </c>
      <c r="D56" s="14">
        <v>2</v>
      </c>
      <c r="E56" s="25"/>
      <c r="F56" s="22">
        <f t="shared" si="0"/>
        <v>0</v>
      </c>
      <c r="G56" s="51"/>
      <c r="H56" s="22">
        <f t="shared" si="6"/>
        <v>0</v>
      </c>
    </row>
    <row r="57" spans="1:8" ht="15">
      <c r="A57" s="12">
        <v>48</v>
      </c>
      <c r="B57" s="13" t="s">
        <v>130</v>
      </c>
      <c r="C57" s="14"/>
      <c r="D57" s="14">
        <v>1</v>
      </c>
      <c r="E57" s="25"/>
      <c r="F57" s="22">
        <f t="shared" si="0"/>
        <v>0</v>
      </c>
      <c r="G57" s="51"/>
      <c r="H57" s="22">
        <f t="shared" si="6"/>
        <v>0</v>
      </c>
    </row>
    <row r="58" spans="1:8" ht="15">
      <c r="A58" s="12">
        <v>49</v>
      </c>
      <c r="B58" s="13" t="s">
        <v>19</v>
      </c>
      <c r="C58" s="14" t="s">
        <v>138</v>
      </c>
      <c r="D58" s="14">
        <v>1</v>
      </c>
      <c r="E58" s="25"/>
      <c r="F58" s="22">
        <f t="shared" si="0"/>
        <v>0</v>
      </c>
      <c r="G58" s="51"/>
      <c r="H58" s="22">
        <f t="shared" si="6"/>
        <v>0</v>
      </c>
    </row>
    <row r="59" spans="1:8" ht="15">
      <c r="A59" s="5">
        <v>50</v>
      </c>
      <c r="B59" s="6" t="s">
        <v>112</v>
      </c>
      <c r="C59" s="7" t="s">
        <v>139</v>
      </c>
      <c r="D59" s="14">
        <v>1</v>
      </c>
      <c r="E59" s="25"/>
      <c r="F59" s="22">
        <f t="shared" si="0"/>
        <v>0</v>
      </c>
      <c r="G59" s="51"/>
      <c r="H59" s="22">
        <f t="shared" si="6"/>
        <v>0</v>
      </c>
    </row>
    <row r="60" spans="1:8" ht="15">
      <c r="A60" s="12">
        <v>51</v>
      </c>
      <c r="B60" s="13" t="s">
        <v>140</v>
      </c>
      <c r="C60" s="14" t="s">
        <v>141</v>
      </c>
      <c r="D60" s="14">
        <v>1</v>
      </c>
      <c r="E60" s="25"/>
      <c r="F60" s="22">
        <f t="shared" si="0"/>
        <v>0</v>
      </c>
      <c r="G60" s="51"/>
      <c r="H60" s="22">
        <f t="shared" si="6"/>
        <v>0</v>
      </c>
    </row>
    <row r="61" spans="1:8" ht="15">
      <c r="A61" s="12">
        <v>52</v>
      </c>
      <c r="B61" s="13" t="s">
        <v>111</v>
      </c>
      <c r="C61" s="14" t="s">
        <v>142</v>
      </c>
      <c r="D61" s="14">
        <v>1</v>
      </c>
      <c r="E61" s="25"/>
      <c r="F61" s="22">
        <f t="shared" si="0"/>
        <v>0</v>
      </c>
      <c r="G61" s="51"/>
      <c r="H61" s="22">
        <f t="shared" si="6"/>
        <v>0</v>
      </c>
    </row>
    <row r="62" spans="1:8" ht="15">
      <c r="A62" s="12">
        <v>53</v>
      </c>
      <c r="B62" s="13" t="s">
        <v>144</v>
      </c>
      <c r="C62" s="14" t="s">
        <v>143</v>
      </c>
      <c r="D62" s="14">
        <v>1</v>
      </c>
      <c r="E62" s="25"/>
      <c r="F62" s="22">
        <f t="shared" si="0"/>
        <v>0</v>
      </c>
      <c r="G62" s="51"/>
      <c r="H62" s="22">
        <f t="shared" si="6"/>
        <v>0</v>
      </c>
    </row>
    <row r="63" spans="1:8" ht="15">
      <c r="A63" s="12">
        <v>54</v>
      </c>
      <c r="B63" s="13" t="s">
        <v>144</v>
      </c>
      <c r="C63" s="14" t="s">
        <v>145</v>
      </c>
      <c r="D63" s="14">
        <v>1</v>
      </c>
      <c r="E63" s="25"/>
      <c r="F63" s="22">
        <f t="shared" si="0"/>
        <v>0</v>
      </c>
      <c r="G63" s="51"/>
      <c r="H63" s="22">
        <f t="shared" si="6"/>
        <v>0</v>
      </c>
    </row>
    <row r="64" spans="1:8" ht="15.75" thickBot="1">
      <c r="A64" s="69">
        <v>55</v>
      </c>
      <c r="B64" s="70" t="s">
        <v>146</v>
      </c>
      <c r="C64" s="46" t="s">
        <v>147</v>
      </c>
      <c r="D64" s="46">
        <v>1</v>
      </c>
      <c r="E64" s="47"/>
      <c r="F64" s="22">
        <f t="shared" si="0"/>
        <v>0</v>
      </c>
      <c r="G64" s="56">
        <f aca="true" t="shared" si="7" ref="G64">SUM(F64)</f>
        <v>0</v>
      </c>
      <c r="H64" s="67"/>
    </row>
    <row r="65" spans="5:8" ht="36" customHeight="1" thickBot="1" thickTop="1">
      <c r="E65" s="62" t="s">
        <v>135</v>
      </c>
      <c r="F65" s="59">
        <f>SUM(F10:F64)</f>
        <v>0</v>
      </c>
      <c r="G65" s="58">
        <f>SUM(G10:G64)</f>
        <v>0</v>
      </c>
      <c r="H65" s="58">
        <f>SUM(H10:H64)</f>
        <v>0</v>
      </c>
    </row>
    <row r="66" spans="7:8" ht="15.75" thickTop="1">
      <c r="G66" s="29" t="s">
        <v>213</v>
      </c>
      <c r="H66" s="29" t="s">
        <v>214</v>
      </c>
    </row>
    <row r="67" ht="15">
      <c r="B67" t="s">
        <v>190</v>
      </c>
    </row>
    <row r="68" spans="2:3" ht="15">
      <c r="B68" s="10" t="s">
        <v>211</v>
      </c>
      <c r="C68" s="10"/>
    </row>
    <row r="69" spans="2:3" ht="15">
      <c r="B69" s="11" t="s">
        <v>133</v>
      </c>
      <c r="C69" s="10"/>
    </row>
    <row r="70" spans="2:3" ht="15">
      <c r="B70" s="74" t="s">
        <v>134</v>
      </c>
      <c r="C70" s="74"/>
    </row>
  </sheetData>
  <sheetProtection algorithmName="SHA-512" hashValue="8HQ6wUu4eD9Zkhe/HX8naVlM5s3gmsrV/hYvWEGvJ/DVjCAF1T4mj5HydX+hCJWx3/w4s3YGxGOkCKMcCUs0dA==" saltValue="262HCRdjhUE+ym+7Mznrzg==" spinCount="100000" sheet="1" objects="1" scenarios="1"/>
  <mergeCells count="1">
    <mergeCell ref="B70:C7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4" r:id="rId1"/>
  <rowBreaks count="2" manualBreakCount="2">
    <brk id="32" max="16383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 topLeftCell="A1">
      <selection activeCell="E11" sqref="E11"/>
    </sheetView>
  </sheetViews>
  <sheetFormatPr defaultColWidth="9.140625" defaultRowHeight="15"/>
  <cols>
    <col min="2" max="2" width="26.7109375" style="0" customWidth="1"/>
    <col min="3" max="3" width="30.7109375" style="0" customWidth="1"/>
    <col min="4" max="4" width="9.140625" style="0" customWidth="1"/>
    <col min="5" max="8" width="15.7109375" style="0" customWidth="1"/>
  </cols>
  <sheetData>
    <row r="1" ht="15">
      <c r="B1" s="9"/>
    </row>
    <row r="2" spans="2:3" ht="18.75">
      <c r="B2" s="15" t="s">
        <v>136</v>
      </c>
      <c r="C2" s="16"/>
    </row>
    <row r="3" spans="2:3" ht="26.25">
      <c r="B3" s="30" t="s">
        <v>189</v>
      </c>
      <c r="C3" s="16"/>
    </row>
    <row r="4" spans="2:5" ht="18.75">
      <c r="B4" s="75" t="s">
        <v>199</v>
      </c>
      <c r="C4" s="75"/>
      <c r="D4" s="75"/>
      <c r="E4" s="75"/>
    </row>
    <row r="5" spans="2:3" ht="18.75">
      <c r="B5" s="16" t="s">
        <v>198</v>
      </c>
      <c r="C5" s="16"/>
    </row>
    <row r="6" ht="15">
      <c r="B6" s="9"/>
    </row>
    <row r="8" ht="15.75" thickBot="1"/>
    <row r="9" spans="1:8" ht="30" customHeight="1" thickBot="1">
      <c r="A9" s="1" t="s">
        <v>201</v>
      </c>
      <c r="B9" s="4" t="s">
        <v>200</v>
      </c>
      <c r="C9" s="2" t="s">
        <v>50</v>
      </c>
      <c r="D9" s="2" t="s">
        <v>47</v>
      </c>
      <c r="E9" s="60" t="s">
        <v>49</v>
      </c>
      <c r="F9" s="61" t="s">
        <v>48</v>
      </c>
      <c r="G9" s="49" t="s">
        <v>209</v>
      </c>
      <c r="H9" s="49" t="s">
        <v>210</v>
      </c>
    </row>
    <row r="10" spans="1:8" ht="15">
      <c r="A10" s="31" t="s">
        <v>53</v>
      </c>
      <c r="B10" s="32" t="s">
        <v>78</v>
      </c>
      <c r="C10" s="33"/>
      <c r="D10" s="33">
        <v>65</v>
      </c>
      <c r="E10" s="23"/>
      <c r="F10" s="21">
        <f>SUM(D10*E10)</f>
        <v>0</v>
      </c>
      <c r="G10" s="50"/>
      <c r="H10" s="21">
        <f>SUM(F10)</f>
        <v>0</v>
      </c>
    </row>
    <row r="11" spans="1:8" ht="15">
      <c r="A11" s="5" t="s">
        <v>54</v>
      </c>
      <c r="B11" s="6" t="s">
        <v>12</v>
      </c>
      <c r="C11" s="7" t="s">
        <v>191</v>
      </c>
      <c r="D11" s="7">
        <v>3</v>
      </c>
      <c r="E11" s="24"/>
      <c r="F11" s="22">
        <f>SUM(D11*E11)</f>
        <v>0</v>
      </c>
      <c r="G11" s="56">
        <f>SUM(F11)</f>
        <v>0</v>
      </c>
      <c r="H11" s="53"/>
    </row>
    <row r="12" spans="1:8" ht="15">
      <c r="A12" s="39" t="s">
        <v>148</v>
      </c>
      <c r="B12" s="40" t="s">
        <v>151</v>
      </c>
      <c r="C12" s="41" t="s">
        <v>191</v>
      </c>
      <c r="D12" s="41">
        <v>2</v>
      </c>
      <c r="E12" s="42"/>
      <c r="F12" s="22">
        <f aca="true" t="shared" si="0" ref="F12:F47">SUM(D12*E12)</f>
        <v>0</v>
      </c>
      <c r="G12" s="56">
        <f aca="true" t="shared" si="1" ref="G12:G14">SUM(F12)</f>
        <v>0</v>
      </c>
      <c r="H12" s="53"/>
    </row>
    <row r="13" spans="1:8" ht="15">
      <c r="A13" s="39" t="s">
        <v>149</v>
      </c>
      <c r="B13" s="40" t="s">
        <v>12</v>
      </c>
      <c r="C13" s="41" t="s">
        <v>192</v>
      </c>
      <c r="D13" s="41">
        <v>1</v>
      </c>
      <c r="E13" s="42"/>
      <c r="F13" s="22">
        <f t="shared" si="0"/>
        <v>0</v>
      </c>
      <c r="G13" s="56">
        <f t="shared" si="1"/>
        <v>0</v>
      </c>
      <c r="H13" s="53"/>
    </row>
    <row r="14" spans="1:8" ht="15">
      <c r="A14" s="39" t="s">
        <v>150</v>
      </c>
      <c r="B14" s="40" t="s">
        <v>12</v>
      </c>
      <c r="C14" s="41" t="s">
        <v>193</v>
      </c>
      <c r="D14" s="41">
        <v>2</v>
      </c>
      <c r="E14" s="42"/>
      <c r="F14" s="22">
        <f t="shared" si="0"/>
        <v>0</v>
      </c>
      <c r="G14" s="56">
        <f t="shared" si="1"/>
        <v>0</v>
      </c>
      <c r="H14" s="53"/>
    </row>
    <row r="15" spans="1:8" ht="15">
      <c r="A15" s="5" t="s">
        <v>55</v>
      </c>
      <c r="B15" s="6" t="s">
        <v>79</v>
      </c>
      <c r="C15" s="7" t="s">
        <v>81</v>
      </c>
      <c r="D15" s="7">
        <v>1</v>
      </c>
      <c r="E15" s="24"/>
      <c r="F15" s="22">
        <f t="shared" si="0"/>
        <v>0</v>
      </c>
      <c r="G15" s="51"/>
      <c r="H15" s="22">
        <f>SUM(F15)</f>
        <v>0</v>
      </c>
    </row>
    <row r="16" spans="1:8" s="8" customFormat="1" ht="15">
      <c r="A16" s="39" t="s">
        <v>56</v>
      </c>
      <c r="B16" s="40" t="s">
        <v>82</v>
      </c>
      <c r="C16" s="41" t="s">
        <v>83</v>
      </c>
      <c r="D16" s="41">
        <v>2</v>
      </c>
      <c r="E16" s="42"/>
      <c r="F16" s="22">
        <f t="shared" si="0"/>
        <v>0</v>
      </c>
      <c r="G16" s="56">
        <f>SUM(F16)</f>
        <v>0</v>
      </c>
      <c r="H16" s="54"/>
    </row>
    <row r="17" spans="1:8" s="8" customFormat="1" ht="15">
      <c r="A17" s="5" t="s">
        <v>57</v>
      </c>
      <c r="B17" s="6" t="s">
        <v>80</v>
      </c>
      <c r="C17" s="7" t="s">
        <v>84</v>
      </c>
      <c r="D17" s="7">
        <v>2</v>
      </c>
      <c r="E17" s="24"/>
      <c r="F17" s="22">
        <f t="shared" si="0"/>
        <v>0</v>
      </c>
      <c r="G17" s="52"/>
      <c r="H17" s="22">
        <f aca="true" t="shared" si="2" ref="H17:H25">SUM(F17)</f>
        <v>0</v>
      </c>
    </row>
    <row r="18" spans="1:8" s="8" customFormat="1" ht="15">
      <c r="A18" s="5" t="s">
        <v>58</v>
      </c>
      <c r="B18" s="6" t="s">
        <v>31</v>
      </c>
      <c r="C18" s="7"/>
      <c r="D18" s="7">
        <v>1</v>
      </c>
      <c r="E18" s="24"/>
      <c r="F18" s="22">
        <f t="shared" si="0"/>
        <v>0</v>
      </c>
      <c r="G18" s="52"/>
      <c r="H18" s="22">
        <f t="shared" si="2"/>
        <v>0</v>
      </c>
    </row>
    <row r="19" spans="1:8" s="8" customFormat="1" ht="15">
      <c r="A19" s="5" t="s">
        <v>59</v>
      </c>
      <c r="B19" s="6" t="s">
        <v>85</v>
      </c>
      <c r="C19" s="7" t="s">
        <v>86</v>
      </c>
      <c r="D19" s="7">
        <v>5</v>
      </c>
      <c r="E19" s="24"/>
      <c r="F19" s="22">
        <f t="shared" si="0"/>
        <v>0</v>
      </c>
      <c r="G19" s="52"/>
      <c r="H19" s="22">
        <f t="shared" si="2"/>
        <v>0</v>
      </c>
    </row>
    <row r="20" spans="1:8" s="8" customFormat="1" ht="15">
      <c r="A20" s="5" t="s">
        <v>152</v>
      </c>
      <c r="B20" s="6" t="s">
        <v>153</v>
      </c>
      <c r="C20" s="7" t="s">
        <v>154</v>
      </c>
      <c r="D20" s="7">
        <v>1</v>
      </c>
      <c r="E20" s="24"/>
      <c r="F20" s="22">
        <f t="shared" si="0"/>
        <v>0</v>
      </c>
      <c r="G20" s="52"/>
      <c r="H20" s="22">
        <f t="shared" si="2"/>
        <v>0</v>
      </c>
    </row>
    <row r="21" spans="1:8" s="8" customFormat="1" ht="15">
      <c r="A21" s="5" t="s">
        <v>155</v>
      </c>
      <c r="B21" s="6" t="s">
        <v>183</v>
      </c>
      <c r="C21" s="7" t="s">
        <v>86</v>
      </c>
      <c r="D21" s="7">
        <v>1</v>
      </c>
      <c r="E21" s="24"/>
      <c r="F21" s="22">
        <f t="shared" si="0"/>
        <v>0</v>
      </c>
      <c r="G21" s="52"/>
      <c r="H21" s="22">
        <f t="shared" si="2"/>
        <v>0</v>
      </c>
    </row>
    <row r="22" spans="1:8" s="8" customFormat="1" ht="15">
      <c r="A22" s="5" t="s">
        <v>60</v>
      </c>
      <c r="B22" s="6" t="s">
        <v>87</v>
      </c>
      <c r="C22" s="7" t="s">
        <v>88</v>
      </c>
      <c r="D22" s="7">
        <v>1</v>
      </c>
      <c r="E22" s="24"/>
      <c r="F22" s="22">
        <f t="shared" si="0"/>
        <v>0</v>
      </c>
      <c r="G22" s="52"/>
      <c r="H22" s="22">
        <f t="shared" si="2"/>
        <v>0</v>
      </c>
    </row>
    <row r="23" spans="1:8" s="8" customFormat="1" ht="15">
      <c r="A23" s="5" t="s">
        <v>61</v>
      </c>
      <c r="B23" s="6" t="s">
        <v>89</v>
      </c>
      <c r="C23" s="7" t="s">
        <v>156</v>
      </c>
      <c r="D23" s="7">
        <v>1</v>
      </c>
      <c r="E23" s="24"/>
      <c r="F23" s="22">
        <f t="shared" si="0"/>
        <v>0</v>
      </c>
      <c r="G23" s="52"/>
      <c r="H23" s="22">
        <f t="shared" si="2"/>
        <v>0</v>
      </c>
    </row>
    <row r="24" spans="1:8" s="8" customFormat="1" ht="15">
      <c r="A24" s="5" t="s">
        <v>62</v>
      </c>
      <c r="B24" s="6" t="s">
        <v>19</v>
      </c>
      <c r="C24" s="7" t="s">
        <v>157</v>
      </c>
      <c r="D24" s="7">
        <v>1</v>
      </c>
      <c r="E24" s="24"/>
      <c r="F24" s="22">
        <f t="shared" si="0"/>
        <v>0</v>
      </c>
      <c r="G24" s="52"/>
      <c r="H24" s="22">
        <f t="shared" si="2"/>
        <v>0</v>
      </c>
    </row>
    <row r="25" spans="1:8" s="8" customFormat="1" ht="15">
      <c r="A25" s="5" t="s">
        <v>158</v>
      </c>
      <c r="B25" s="6" t="s">
        <v>161</v>
      </c>
      <c r="C25" s="7" t="s">
        <v>162</v>
      </c>
      <c r="D25" s="7">
        <v>1</v>
      </c>
      <c r="E25" s="24"/>
      <c r="F25" s="22">
        <f t="shared" si="0"/>
        <v>0</v>
      </c>
      <c r="G25" s="52"/>
      <c r="H25" s="22">
        <f t="shared" si="2"/>
        <v>0</v>
      </c>
    </row>
    <row r="26" spans="1:8" s="8" customFormat="1" ht="15">
      <c r="A26" s="5" t="s">
        <v>159</v>
      </c>
      <c r="B26" s="6" t="s">
        <v>163</v>
      </c>
      <c r="C26" s="7" t="s">
        <v>90</v>
      </c>
      <c r="D26" s="7">
        <v>1</v>
      </c>
      <c r="E26" s="24"/>
      <c r="F26" s="22">
        <f t="shared" si="0"/>
        <v>0</v>
      </c>
      <c r="G26" s="56">
        <f>SUM(F26)</f>
        <v>0</v>
      </c>
      <c r="H26" s="54"/>
    </row>
    <row r="27" spans="1:8" s="8" customFormat="1" ht="15">
      <c r="A27" s="5" t="s">
        <v>160</v>
      </c>
      <c r="B27" s="6" t="s">
        <v>164</v>
      </c>
      <c r="C27" s="7" t="s">
        <v>165</v>
      </c>
      <c r="D27" s="7">
        <v>1</v>
      </c>
      <c r="E27" s="24"/>
      <c r="F27" s="22">
        <f t="shared" si="0"/>
        <v>0</v>
      </c>
      <c r="G27" s="52"/>
      <c r="H27" s="22">
        <f aca="true" t="shared" si="3" ref="H27:H30">SUM(F27)</f>
        <v>0</v>
      </c>
    </row>
    <row r="28" spans="1:8" s="8" customFormat="1" ht="15">
      <c r="A28" s="5" t="s">
        <v>166</v>
      </c>
      <c r="B28" s="6" t="s">
        <v>107</v>
      </c>
      <c r="C28" s="7" t="s">
        <v>106</v>
      </c>
      <c r="D28" s="7">
        <v>2</v>
      </c>
      <c r="E28" s="24"/>
      <c r="F28" s="22">
        <f t="shared" si="0"/>
        <v>0</v>
      </c>
      <c r="G28" s="52"/>
      <c r="H28" s="22">
        <f t="shared" si="3"/>
        <v>0</v>
      </c>
    </row>
    <row r="29" spans="1:8" s="8" customFormat="1" ht="15">
      <c r="A29" s="5" t="s">
        <v>167</v>
      </c>
      <c r="B29" s="6" t="s">
        <v>168</v>
      </c>
      <c r="C29" s="7" t="s">
        <v>169</v>
      </c>
      <c r="D29" s="7">
        <v>1</v>
      </c>
      <c r="E29" s="24"/>
      <c r="F29" s="22">
        <f t="shared" si="0"/>
        <v>0</v>
      </c>
      <c r="G29" s="52"/>
      <c r="H29" s="22">
        <f t="shared" si="3"/>
        <v>0</v>
      </c>
    </row>
    <row r="30" spans="1:8" s="8" customFormat="1" ht="15">
      <c r="A30" s="5" t="s">
        <v>63</v>
      </c>
      <c r="B30" s="6" t="s">
        <v>170</v>
      </c>
      <c r="C30" s="7" t="s">
        <v>194</v>
      </c>
      <c r="D30" s="7">
        <v>1</v>
      </c>
      <c r="E30" s="24"/>
      <c r="F30" s="22">
        <f t="shared" si="0"/>
        <v>0</v>
      </c>
      <c r="G30" s="52"/>
      <c r="H30" s="22">
        <f t="shared" si="3"/>
        <v>0</v>
      </c>
    </row>
    <row r="31" spans="1:8" s="8" customFormat="1" ht="15">
      <c r="A31" s="39" t="s">
        <v>171</v>
      </c>
      <c r="B31" s="40" t="s">
        <v>95</v>
      </c>
      <c r="C31" s="41" t="s">
        <v>40</v>
      </c>
      <c r="D31" s="41">
        <v>1</v>
      </c>
      <c r="E31" s="42"/>
      <c r="F31" s="22">
        <f t="shared" si="0"/>
        <v>0</v>
      </c>
      <c r="G31" s="56">
        <f aca="true" t="shared" si="4" ref="G31:G32">SUM(F31)</f>
        <v>0</v>
      </c>
      <c r="H31" s="54"/>
    </row>
    <row r="32" spans="1:8" s="8" customFormat="1" ht="15">
      <c r="A32" s="5" t="s">
        <v>64</v>
      </c>
      <c r="B32" s="6" t="s">
        <v>92</v>
      </c>
      <c r="C32" s="7" t="s">
        <v>91</v>
      </c>
      <c r="D32" s="7">
        <v>1</v>
      </c>
      <c r="E32" s="24"/>
      <c r="F32" s="22">
        <f t="shared" si="0"/>
        <v>0</v>
      </c>
      <c r="G32" s="56">
        <f t="shared" si="4"/>
        <v>0</v>
      </c>
      <c r="H32" s="54"/>
    </row>
    <row r="33" spans="1:8" s="8" customFormat="1" ht="15">
      <c r="A33" s="5" t="s">
        <v>65</v>
      </c>
      <c r="B33" s="6" t="s">
        <v>93</v>
      </c>
      <c r="C33" s="7" t="s">
        <v>195</v>
      </c>
      <c r="D33" s="7">
        <v>1</v>
      </c>
      <c r="E33" s="24"/>
      <c r="F33" s="22">
        <f t="shared" si="0"/>
        <v>0</v>
      </c>
      <c r="G33" s="52"/>
      <c r="H33" s="22">
        <f aca="true" t="shared" si="5" ref="H33:H39">SUM(F33)</f>
        <v>0</v>
      </c>
    </row>
    <row r="34" spans="1:8" s="8" customFormat="1" ht="15">
      <c r="A34" s="5" t="s">
        <v>66</v>
      </c>
      <c r="B34" s="6" t="s">
        <v>14</v>
      </c>
      <c r="C34" s="7" t="s">
        <v>182</v>
      </c>
      <c r="D34" s="7">
        <v>1</v>
      </c>
      <c r="E34" s="24"/>
      <c r="F34" s="22">
        <f t="shared" si="0"/>
        <v>0</v>
      </c>
      <c r="G34" s="52"/>
      <c r="H34" s="22">
        <f t="shared" si="5"/>
        <v>0</v>
      </c>
    </row>
    <row r="35" spans="1:8" s="8" customFormat="1" ht="15">
      <c r="A35" s="5" t="s">
        <v>67</v>
      </c>
      <c r="B35" s="6" t="s">
        <v>94</v>
      </c>
      <c r="C35" s="7" t="s">
        <v>172</v>
      </c>
      <c r="D35" s="7">
        <v>1</v>
      </c>
      <c r="E35" s="24"/>
      <c r="F35" s="22">
        <f t="shared" si="0"/>
        <v>0</v>
      </c>
      <c r="G35" s="52"/>
      <c r="H35" s="22">
        <f t="shared" si="5"/>
        <v>0</v>
      </c>
    </row>
    <row r="36" spans="1:8" s="8" customFormat="1" ht="15">
      <c r="A36" s="5" t="s">
        <v>68</v>
      </c>
      <c r="B36" s="6" t="s">
        <v>1</v>
      </c>
      <c r="C36" s="7" t="s">
        <v>173</v>
      </c>
      <c r="D36" s="7">
        <v>1</v>
      </c>
      <c r="E36" s="24"/>
      <c r="F36" s="22">
        <f t="shared" si="0"/>
        <v>0</v>
      </c>
      <c r="G36" s="52"/>
      <c r="H36" s="22">
        <f t="shared" si="5"/>
        <v>0</v>
      </c>
    </row>
    <row r="37" spans="1:8" s="8" customFormat="1" ht="15">
      <c r="A37" s="5" t="s">
        <v>174</v>
      </c>
      <c r="B37" s="6" t="s">
        <v>110</v>
      </c>
      <c r="C37" s="7" t="s">
        <v>109</v>
      </c>
      <c r="D37" s="7">
        <v>1</v>
      </c>
      <c r="E37" s="24"/>
      <c r="F37" s="22">
        <f t="shared" si="0"/>
        <v>0</v>
      </c>
      <c r="G37" s="52"/>
      <c r="H37" s="22">
        <f t="shared" si="5"/>
        <v>0</v>
      </c>
    </row>
    <row r="38" spans="1:8" s="8" customFormat="1" ht="15">
      <c r="A38" s="5" t="s">
        <v>175</v>
      </c>
      <c r="B38" s="6" t="s">
        <v>113</v>
      </c>
      <c r="C38" s="7" t="s">
        <v>18</v>
      </c>
      <c r="D38" s="7">
        <v>1</v>
      </c>
      <c r="E38" s="24"/>
      <c r="F38" s="22">
        <f t="shared" si="0"/>
        <v>0</v>
      </c>
      <c r="G38" s="52"/>
      <c r="H38" s="22">
        <f t="shared" si="5"/>
        <v>0</v>
      </c>
    </row>
    <row r="39" spans="1:8" s="8" customFormat="1" ht="15">
      <c r="A39" s="5" t="s">
        <v>69</v>
      </c>
      <c r="B39" s="6" t="s">
        <v>30</v>
      </c>
      <c r="C39" s="7"/>
      <c r="D39" s="7">
        <v>4</v>
      </c>
      <c r="E39" s="24"/>
      <c r="F39" s="22">
        <f t="shared" si="0"/>
        <v>0</v>
      </c>
      <c r="G39" s="52"/>
      <c r="H39" s="22">
        <f t="shared" si="5"/>
        <v>0</v>
      </c>
    </row>
    <row r="40" spans="1:8" s="8" customFormat="1" ht="15">
      <c r="A40" s="39" t="s">
        <v>70</v>
      </c>
      <c r="B40" s="40" t="s">
        <v>95</v>
      </c>
      <c r="C40" s="41" t="s">
        <v>96</v>
      </c>
      <c r="D40" s="41">
        <v>1</v>
      </c>
      <c r="E40" s="42"/>
      <c r="F40" s="22">
        <f t="shared" si="0"/>
        <v>0</v>
      </c>
      <c r="G40" s="56">
        <f>SUM(F40)</f>
        <v>0</v>
      </c>
      <c r="H40" s="54"/>
    </row>
    <row r="41" spans="1:8" s="8" customFormat="1" ht="15">
      <c r="A41" s="5" t="s">
        <v>71</v>
      </c>
      <c r="B41" s="6" t="s">
        <v>14</v>
      </c>
      <c r="C41" s="7" t="s">
        <v>3</v>
      </c>
      <c r="D41" s="7">
        <v>1</v>
      </c>
      <c r="E41" s="24"/>
      <c r="F41" s="22">
        <f t="shared" si="0"/>
        <v>0</v>
      </c>
      <c r="G41" s="52"/>
      <c r="H41" s="22">
        <f aca="true" t="shared" si="6" ref="H41:H44">SUM(F41)</f>
        <v>0</v>
      </c>
    </row>
    <row r="42" spans="1:8" s="8" customFormat="1" ht="15">
      <c r="A42" s="5" t="s">
        <v>72</v>
      </c>
      <c r="B42" s="6" t="s">
        <v>97</v>
      </c>
      <c r="C42" s="7"/>
      <c r="D42" s="7">
        <v>2</v>
      </c>
      <c r="E42" s="24"/>
      <c r="F42" s="22">
        <f t="shared" si="0"/>
        <v>0</v>
      </c>
      <c r="G42" s="52"/>
      <c r="H42" s="22">
        <f t="shared" si="6"/>
        <v>0</v>
      </c>
    </row>
    <row r="43" spans="1:8" s="8" customFormat="1" ht="15">
      <c r="A43" s="5" t="s">
        <v>73</v>
      </c>
      <c r="B43" s="6" t="s">
        <v>98</v>
      </c>
      <c r="C43" s="7" t="s">
        <v>176</v>
      </c>
      <c r="D43" s="7">
        <v>3</v>
      </c>
      <c r="E43" s="24"/>
      <c r="F43" s="22">
        <f t="shared" si="0"/>
        <v>0</v>
      </c>
      <c r="G43" s="52"/>
      <c r="H43" s="22">
        <f t="shared" si="6"/>
        <v>0</v>
      </c>
    </row>
    <row r="44" spans="1:8" s="8" customFormat="1" ht="15">
      <c r="A44" s="5" t="s">
        <v>74</v>
      </c>
      <c r="B44" s="6" t="s">
        <v>177</v>
      </c>
      <c r="C44" s="7" t="s">
        <v>178</v>
      </c>
      <c r="D44" s="7">
        <v>1</v>
      </c>
      <c r="E44" s="24"/>
      <c r="F44" s="22">
        <f t="shared" si="0"/>
        <v>0</v>
      </c>
      <c r="G44" s="52"/>
      <c r="H44" s="22">
        <f t="shared" si="6"/>
        <v>0</v>
      </c>
    </row>
    <row r="45" spans="1:8" s="8" customFormat="1" ht="33" customHeight="1">
      <c r="A45" s="5" t="s">
        <v>75</v>
      </c>
      <c r="B45" s="34" t="s">
        <v>101</v>
      </c>
      <c r="C45" s="7" t="s">
        <v>180</v>
      </c>
      <c r="D45" s="7">
        <v>1</v>
      </c>
      <c r="E45" s="24"/>
      <c r="F45" s="22">
        <f t="shared" si="0"/>
        <v>0</v>
      </c>
      <c r="G45" s="56">
        <f aca="true" t="shared" si="7" ref="G45:G47">SUM(F45)</f>
        <v>0</v>
      </c>
      <c r="H45" s="54"/>
    </row>
    <row r="46" spans="1:8" s="8" customFormat="1" ht="33" customHeight="1">
      <c r="A46" s="5" t="s">
        <v>76</v>
      </c>
      <c r="B46" s="34" t="s">
        <v>100</v>
      </c>
      <c r="C46" s="7" t="s">
        <v>181</v>
      </c>
      <c r="D46" s="7">
        <v>1</v>
      </c>
      <c r="E46" s="24"/>
      <c r="F46" s="22">
        <f t="shared" si="0"/>
        <v>0</v>
      </c>
      <c r="G46" s="56">
        <f t="shared" si="7"/>
        <v>0</v>
      </c>
      <c r="H46" s="54"/>
    </row>
    <row r="47" spans="1:8" s="8" customFormat="1" ht="33" customHeight="1" thickBot="1">
      <c r="A47" s="39" t="s">
        <v>77</v>
      </c>
      <c r="B47" s="57" t="s">
        <v>99</v>
      </c>
      <c r="C47" s="41" t="s">
        <v>179</v>
      </c>
      <c r="D47" s="41">
        <v>1</v>
      </c>
      <c r="E47" s="42"/>
      <c r="F47" s="22">
        <f t="shared" si="0"/>
        <v>0</v>
      </c>
      <c r="G47" s="56">
        <f t="shared" si="7"/>
        <v>0</v>
      </c>
      <c r="H47" s="55"/>
    </row>
    <row r="48" spans="5:8" ht="36" customHeight="1" thickBot="1" thickTop="1">
      <c r="E48" s="62" t="s">
        <v>135</v>
      </c>
      <c r="F48" s="59">
        <f>SUM(F10:F47)</f>
        <v>0</v>
      </c>
      <c r="G48" s="58">
        <f>SUM(G10:G47)</f>
        <v>0</v>
      </c>
      <c r="H48" s="58">
        <f>SUM(H10:H47)</f>
        <v>0</v>
      </c>
    </row>
    <row r="49" spans="6:8" ht="15.75" thickTop="1">
      <c r="F49" s="29" t="s">
        <v>212</v>
      </c>
      <c r="G49" s="29" t="s">
        <v>213</v>
      </c>
      <c r="H49" s="29" t="s">
        <v>214</v>
      </c>
    </row>
    <row r="51" ht="15">
      <c r="B51" t="s">
        <v>190</v>
      </c>
    </row>
    <row r="52" ht="15">
      <c r="B52" s="10" t="s">
        <v>211</v>
      </c>
    </row>
    <row r="53" spans="2:3" ht="15">
      <c r="B53" s="11" t="s">
        <v>133</v>
      </c>
      <c r="C53" s="10"/>
    </row>
    <row r="54" spans="2:3" ht="15">
      <c r="B54" s="74" t="s">
        <v>134</v>
      </c>
      <c r="C54" s="74"/>
    </row>
  </sheetData>
  <sheetProtection algorithmName="SHA-512" hashValue="bvlJGO3uDxjxQHTiux02yJrZYWjQjAOecFwD5N6Rtq68b2I+A2h8atSFF+i0vTt7NRoE21Z5T5uhXCm3Nugyhg==" saltValue="s+v3hI0XZdYcaM0JuLbV+w==" spinCount="100000" sheet="1" objects="1" scenarios="1"/>
  <mergeCells count="2">
    <mergeCell ref="B54:C54"/>
    <mergeCell ref="B4:E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 topLeftCell="A1">
      <selection activeCell="E10" sqref="E10"/>
    </sheetView>
  </sheetViews>
  <sheetFormatPr defaultColWidth="9.140625" defaultRowHeight="15"/>
  <cols>
    <col min="2" max="2" width="26.7109375" style="0" customWidth="1"/>
    <col min="3" max="3" width="30.7109375" style="0" customWidth="1"/>
    <col min="5" max="6" width="19.7109375" style="0" customWidth="1"/>
  </cols>
  <sheetData>
    <row r="2" spans="2:3" ht="18.75">
      <c r="B2" s="15" t="s">
        <v>136</v>
      </c>
      <c r="C2" s="16"/>
    </row>
    <row r="3" spans="2:3" ht="26.25">
      <c r="B3" s="30" t="s">
        <v>208</v>
      </c>
      <c r="C3" s="16"/>
    </row>
    <row r="4" spans="2:5" ht="18.75">
      <c r="B4" s="75" t="s">
        <v>199</v>
      </c>
      <c r="C4" s="75"/>
      <c r="D4" s="75"/>
      <c r="E4" s="75"/>
    </row>
    <row r="5" spans="2:3" ht="18.75">
      <c r="B5" s="16" t="s">
        <v>198</v>
      </c>
      <c r="C5" s="16"/>
    </row>
    <row r="8" ht="15.75" thickBot="1"/>
    <row r="9" spans="1:6" ht="15.75" thickBot="1">
      <c r="A9" s="1" t="s">
        <v>201</v>
      </c>
      <c r="B9" s="78" t="s">
        <v>200</v>
      </c>
      <c r="C9" s="79"/>
      <c r="D9" s="2" t="s">
        <v>47</v>
      </c>
      <c r="E9" s="2" t="s">
        <v>49</v>
      </c>
      <c r="F9" s="3" t="s">
        <v>48</v>
      </c>
    </row>
    <row r="10" spans="1:6" ht="15">
      <c r="A10" s="31">
        <v>1</v>
      </c>
      <c r="B10" s="80" t="s">
        <v>206</v>
      </c>
      <c r="C10" s="81"/>
      <c r="D10" s="33">
        <v>1</v>
      </c>
      <c r="E10" s="23"/>
      <c r="F10" s="21">
        <f>SUM(D10*E10)</f>
        <v>0</v>
      </c>
    </row>
    <row r="11" spans="1:6" ht="15">
      <c r="A11" s="5">
        <v>2</v>
      </c>
      <c r="B11" s="82" t="s">
        <v>202</v>
      </c>
      <c r="C11" s="83"/>
      <c r="D11" s="7">
        <v>1</v>
      </c>
      <c r="E11" s="24"/>
      <c r="F11" s="22">
        <f>SUM(D11*E11)</f>
        <v>0</v>
      </c>
    </row>
    <row r="12" spans="1:6" ht="15">
      <c r="A12" s="5">
        <v>3</v>
      </c>
      <c r="B12" s="82" t="s">
        <v>203</v>
      </c>
      <c r="C12" s="83"/>
      <c r="D12" s="7">
        <v>1</v>
      </c>
      <c r="E12" s="24"/>
      <c r="F12" s="22">
        <f aca="true" t="shared" si="0" ref="F12:F13">SUM(D12*E12)</f>
        <v>0</v>
      </c>
    </row>
    <row r="13" spans="1:6" s="44" customFormat="1" ht="15">
      <c r="A13" s="39">
        <v>4</v>
      </c>
      <c r="B13" s="84" t="s">
        <v>204</v>
      </c>
      <c r="C13" s="85"/>
      <c r="D13" s="41">
        <v>1</v>
      </c>
      <c r="E13" s="42"/>
      <c r="F13" s="43">
        <f t="shared" si="0"/>
        <v>0</v>
      </c>
    </row>
    <row r="14" spans="1:6" ht="15.75" thickBot="1">
      <c r="A14" s="45">
        <v>5</v>
      </c>
      <c r="B14" s="76" t="s">
        <v>205</v>
      </c>
      <c r="C14" s="77"/>
      <c r="D14" s="46">
        <v>1</v>
      </c>
      <c r="E14" s="47"/>
      <c r="F14" s="48">
        <f aca="true" t="shared" si="1" ref="F14">SUM(D14*E14)</f>
        <v>0</v>
      </c>
    </row>
    <row r="15" spans="5:6" ht="32.25" customHeight="1" thickBot="1" thickTop="1">
      <c r="E15" t="s">
        <v>135</v>
      </c>
      <c r="F15" s="59">
        <f>SUM(F10:F14)</f>
        <v>0</v>
      </c>
    </row>
    <row r="16" ht="15.75" thickTop="1">
      <c r="B16" t="s">
        <v>190</v>
      </c>
    </row>
    <row r="17" spans="2:3" ht="15">
      <c r="B17" s="11" t="s">
        <v>133</v>
      </c>
      <c r="C17" s="10"/>
    </row>
    <row r="18" spans="2:3" ht="15">
      <c r="B18" s="74" t="s">
        <v>134</v>
      </c>
      <c r="C18" s="74"/>
    </row>
  </sheetData>
  <sheetProtection algorithmName="SHA-512" hashValue="ttBNEI5ssmsgVwjPkAwvjk283Gn8wiNj7xxbcm73O8WIV0fHEsqUQ2e0pnhHyiCgYd0MuMajb+jhycTF6faLWQ==" saltValue="5m8uFlKCV3xU+4/MdJr8yw==" spinCount="100000" sheet="1" objects="1" scenarios="1"/>
  <mergeCells count="8">
    <mergeCell ref="B14:C14"/>
    <mergeCell ref="B18:C18"/>
    <mergeCell ref="B4:E4"/>
    <mergeCell ref="B9:C9"/>
    <mergeCell ref="B10:C10"/>
    <mergeCell ref="B11:C11"/>
    <mergeCell ref="B12:C12"/>
    <mergeCell ref="B13:C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Jiřina</cp:lastModifiedBy>
  <cp:lastPrinted>2017-11-08T10:57:42Z</cp:lastPrinted>
  <dcterms:created xsi:type="dcterms:W3CDTF">2017-09-10T13:28:00Z</dcterms:created>
  <dcterms:modified xsi:type="dcterms:W3CDTF">2017-11-08T10:58:48Z</dcterms:modified>
  <cp:category/>
  <cp:version/>
  <cp:contentType/>
  <cp:contentStatus/>
</cp:coreProperties>
</file>