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5775" yWindow="-165" windowWidth="18735" windowHeight="12210"/>
  </bookViews>
  <sheets>
    <sheet name="Stavba" sheetId="1" r:id="rId1"/>
    <sheet name="VzorPolozky" sheetId="10" state="hidden" r:id="rId2"/>
    <sheet name="01 0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01 Pol'!$A$1:$W$487</definedName>
    <definedName name="_xlnm.Print_Area" localSheetId="0">Stavba!$A$1:$J$70</definedName>
    <definedName name="odic" localSheetId="0">Stavba!$I$6</definedName>
    <definedName name="oico" localSheetId="0">Stavba!$I$5</definedName>
    <definedName name="omisto" localSheetId="0">Stavba!#REF!</definedName>
    <definedName name="onazev" localSheetId="0">Stavba!$D$6</definedName>
    <definedName name="opsc" localSheetId="0">Stavba!#REF!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E177" i="12"/>
  <c r="I177" s="1"/>
  <c r="E25"/>
  <c r="I25" s="1"/>
  <c r="E41"/>
  <c r="G41" s="1"/>
  <c r="G287"/>
  <c r="E157"/>
  <c r="E155"/>
  <c r="E20"/>
  <c r="E13" s="1"/>
  <c r="G9"/>
  <c r="I9"/>
  <c r="K9"/>
  <c r="O9"/>
  <c r="Q9"/>
  <c r="V9"/>
  <c r="G10"/>
  <c r="M10" s="1"/>
  <c r="I10"/>
  <c r="K10"/>
  <c r="O10"/>
  <c r="Q10"/>
  <c r="V10"/>
  <c r="G11"/>
  <c r="M11" s="1"/>
  <c r="I11"/>
  <c r="K11"/>
  <c r="O11"/>
  <c r="Q11"/>
  <c r="V11"/>
  <c r="G22"/>
  <c r="M22" s="1"/>
  <c r="I22"/>
  <c r="K22"/>
  <c r="O22"/>
  <c r="Q22"/>
  <c r="V22"/>
  <c r="K25"/>
  <c r="G46"/>
  <c r="M46" s="1"/>
  <c r="I46"/>
  <c r="K46"/>
  <c r="O46"/>
  <c r="Q46"/>
  <c r="V46"/>
  <c r="G53"/>
  <c r="M53" s="1"/>
  <c r="I53"/>
  <c r="K53"/>
  <c r="O53"/>
  <c r="Q53"/>
  <c r="V53"/>
  <c r="G55"/>
  <c r="M55" s="1"/>
  <c r="I55"/>
  <c r="K55"/>
  <c r="O55"/>
  <c r="Q55"/>
  <c r="V55"/>
  <c r="G57"/>
  <c r="M57" s="1"/>
  <c r="I57"/>
  <c r="K57"/>
  <c r="O57"/>
  <c r="Q57"/>
  <c r="V57"/>
  <c r="G58"/>
  <c r="M58" s="1"/>
  <c r="I58"/>
  <c r="K58"/>
  <c r="O58"/>
  <c r="Q58"/>
  <c r="V58"/>
  <c r="G63"/>
  <c r="M63" s="1"/>
  <c r="I63"/>
  <c r="K63"/>
  <c r="O63"/>
  <c r="Q63"/>
  <c r="V63"/>
  <c r="G65"/>
  <c r="M65" s="1"/>
  <c r="I65"/>
  <c r="K65"/>
  <c r="O65"/>
  <c r="Q65"/>
  <c r="V65"/>
  <c r="G78"/>
  <c r="M78" s="1"/>
  <c r="I78"/>
  <c r="K78"/>
  <c r="O78"/>
  <c r="Q78"/>
  <c r="V78"/>
  <c r="G85"/>
  <c r="M85" s="1"/>
  <c r="I85"/>
  <c r="K85"/>
  <c r="O85"/>
  <c r="Q85"/>
  <c r="V85"/>
  <c r="G87"/>
  <c r="M87" s="1"/>
  <c r="I87"/>
  <c r="K87"/>
  <c r="O87"/>
  <c r="Q87"/>
  <c r="V87"/>
  <c r="G101"/>
  <c r="M101" s="1"/>
  <c r="I101"/>
  <c r="K101"/>
  <c r="O101"/>
  <c r="Q101"/>
  <c r="V101"/>
  <c r="G111"/>
  <c r="I111"/>
  <c r="K111"/>
  <c r="O111"/>
  <c r="Q111"/>
  <c r="V111"/>
  <c r="G113"/>
  <c r="M113" s="1"/>
  <c r="I113"/>
  <c r="K113"/>
  <c r="O113"/>
  <c r="Q113"/>
  <c r="V113"/>
  <c r="G114"/>
  <c r="M114" s="1"/>
  <c r="I114"/>
  <c r="K114"/>
  <c r="O114"/>
  <c r="Q114"/>
  <c r="Q112" s="1"/>
  <c r="V114"/>
  <c r="G116"/>
  <c r="M116" s="1"/>
  <c r="M115" s="1"/>
  <c r="I116"/>
  <c r="I115" s="1"/>
  <c r="K116"/>
  <c r="K115" s="1"/>
  <c r="O116"/>
  <c r="O115" s="1"/>
  <c r="Q116"/>
  <c r="Q115" s="1"/>
  <c r="V116"/>
  <c r="V115" s="1"/>
  <c r="G127"/>
  <c r="M127" s="1"/>
  <c r="I127"/>
  <c r="K127"/>
  <c r="O127"/>
  <c r="Q127"/>
  <c r="V127"/>
  <c r="G136"/>
  <c r="M136" s="1"/>
  <c r="I136"/>
  <c r="K136"/>
  <c r="O136"/>
  <c r="Q136"/>
  <c r="V136"/>
  <c r="G138"/>
  <c r="M138" s="1"/>
  <c r="I138"/>
  <c r="K138"/>
  <c r="O138"/>
  <c r="Q138"/>
  <c r="V138"/>
  <c r="G143"/>
  <c r="M143" s="1"/>
  <c r="I143"/>
  <c r="K143"/>
  <c r="O143"/>
  <c r="Q143"/>
  <c r="V143"/>
  <c r="G152"/>
  <c r="M152" s="1"/>
  <c r="I152"/>
  <c r="K152"/>
  <c r="O152"/>
  <c r="Q152"/>
  <c r="V152"/>
  <c r="G159"/>
  <c r="M159" s="1"/>
  <c r="I159"/>
  <c r="K159"/>
  <c r="O159"/>
  <c r="Q159"/>
  <c r="V159"/>
  <c r="G171"/>
  <c r="M171" s="1"/>
  <c r="I171"/>
  <c r="K171"/>
  <c r="O171"/>
  <c r="Q171"/>
  <c r="V171"/>
  <c r="G177"/>
  <c r="M177" s="1"/>
  <c r="K177"/>
  <c r="Q177"/>
  <c r="G182"/>
  <c r="M182" s="1"/>
  <c r="I182"/>
  <c r="K182"/>
  <c r="O182"/>
  <c r="Q182"/>
  <c r="V182"/>
  <c r="G187"/>
  <c r="M187" s="1"/>
  <c r="I187"/>
  <c r="K187"/>
  <c r="O187"/>
  <c r="Q187"/>
  <c r="V187"/>
  <c r="G193"/>
  <c r="G192" s="1"/>
  <c r="I57" i="1" s="1"/>
  <c r="I193" i="12"/>
  <c r="I192" s="1"/>
  <c r="K193"/>
  <c r="K192" s="1"/>
  <c r="O193"/>
  <c r="O192" s="1"/>
  <c r="Q193"/>
  <c r="Q192" s="1"/>
  <c r="V193"/>
  <c r="V192" s="1"/>
  <c r="G195"/>
  <c r="M195" s="1"/>
  <c r="I195"/>
  <c r="K195"/>
  <c r="O195"/>
  <c r="Q195"/>
  <c r="V195"/>
  <c r="G196"/>
  <c r="M196" s="1"/>
  <c r="I196"/>
  <c r="K196"/>
  <c r="O196"/>
  <c r="Q196"/>
  <c r="V196"/>
  <c r="G228"/>
  <c r="I228"/>
  <c r="K228"/>
  <c r="O228"/>
  <c r="Q228"/>
  <c r="V228"/>
  <c r="G229"/>
  <c r="M229" s="1"/>
  <c r="I229"/>
  <c r="K229"/>
  <c r="O229"/>
  <c r="Q229"/>
  <c r="V229"/>
  <c r="G232"/>
  <c r="M232" s="1"/>
  <c r="I232"/>
  <c r="K232"/>
  <c r="O232"/>
  <c r="Q232"/>
  <c r="V232"/>
  <c r="G234"/>
  <c r="I234"/>
  <c r="K234"/>
  <c r="O234"/>
  <c r="Q234"/>
  <c r="V234"/>
  <c r="G235"/>
  <c r="M235" s="1"/>
  <c r="I235"/>
  <c r="K235"/>
  <c r="O235"/>
  <c r="Q235"/>
  <c r="V235"/>
  <c r="V233" s="1"/>
  <c r="G237"/>
  <c r="M237" s="1"/>
  <c r="I237"/>
  <c r="K237"/>
  <c r="O237"/>
  <c r="Q237"/>
  <c r="V237"/>
  <c r="G244"/>
  <c r="M244" s="1"/>
  <c r="I244"/>
  <c r="K244"/>
  <c r="O244"/>
  <c r="Q244"/>
  <c r="V244"/>
  <c r="G246"/>
  <c r="M246" s="1"/>
  <c r="I246"/>
  <c r="K246"/>
  <c r="O246"/>
  <c r="Q246"/>
  <c r="V246"/>
  <c r="G253"/>
  <c r="M253" s="1"/>
  <c r="I253"/>
  <c r="K253"/>
  <c r="O253"/>
  <c r="Q253"/>
  <c r="V253"/>
  <c r="G260"/>
  <c r="M260" s="1"/>
  <c r="I260"/>
  <c r="K260"/>
  <c r="O260"/>
  <c r="Q260"/>
  <c r="V260"/>
  <c r="G271"/>
  <c r="M271" s="1"/>
  <c r="I271"/>
  <c r="K271"/>
  <c r="O271"/>
  <c r="Q271"/>
  <c r="V271"/>
  <c r="G282"/>
  <c r="M282" s="1"/>
  <c r="I282"/>
  <c r="K282"/>
  <c r="O282"/>
  <c r="Q282"/>
  <c r="V282"/>
  <c r="G284"/>
  <c r="I284"/>
  <c r="K284"/>
  <c r="O284"/>
  <c r="Q284"/>
  <c r="V284"/>
  <c r="G285"/>
  <c r="M285" s="1"/>
  <c r="I285"/>
  <c r="K285"/>
  <c r="O285"/>
  <c r="Q285"/>
  <c r="V285"/>
  <c r="G286"/>
  <c r="M286" s="1"/>
  <c r="I286"/>
  <c r="K286"/>
  <c r="O286"/>
  <c r="Q286"/>
  <c r="V286"/>
  <c r="G288"/>
  <c r="M288" s="1"/>
  <c r="I288"/>
  <c r="K288"/>
  <c r="O288"/>
  <c r="Q288"/>
  <c r="V288"/>
  <c r="G289"/>
  <c r="M289" s="1"/>
  <c r="I289"/>
  <c r="K289"/>
  <c r="O289"/>
  <c r="Q289"/>
  <c r="V289"/>
  <c r="G291"/>
  <c r="M291" s="1"/>
  <c r="I291"/>
  <c r="K291"/>
  <c r="O291"/>
  <c r="Q291"/>
  <c r="V291"/>
  <c r="G292"/>
  <c r="G290" s="1"/>
  <c r="I62" i="1" s="1"/>
  <c r="I292" i="12"/>
  <c r="K292"/>
  <c r="O292"/>
  <c r="Q292"/>
  <c r="V292"/>
  <c r="G294"/>
  <c r="I294"/>
  <c r="K294"/>
  <c r="O294"/>
  <c r="Q294"/>
  <c r="V294"/>
  <c r="G295"/>
  <c r="M295" s="1"/>
  <c r="I295"/>
  <c r="K295"/>
  <c r="O295"/>
  <c r="Q295"/>
  <c r="V295"/>
  <c r="G296"/>
  <c r="M296" s="1"/>
  <c r="I296"/>
  <c r="K296"/>
  <c r="O296"/>
  <c r="Q296"/>
  <c r="V296"/>
  <c r="G297"/>
  <c r="M297" s="1"/>
  <c r="I297"/>
  <c r="K297"/>
  <c r="O297"/>
  <c r="Q297"/>
  <c r="V297"/>
  <c r="G298"/>
  <c r="M298" s="1"/>
  <c r="I298"/>
  <c r="K298"/>
  <c r="O298"/>
  <c r="Q298"/>
  <c r="V298"/>
  <c r="G304"/>
  <c r="M304" s="1"/>
  <c r="I304"/>
  <c r="K304"/>
  <c r="O304"/>
  <c r="Q304"/>
  <c r="V304"/>
  <c r="G305"/>
  <c r="M305" s="1"/>
  <c r="I305"/>
  <c r="K305"/>
  <c r="O305"/>
  <c r="Q305"/>
  <c r="V305"/>
  <c r="G314"/>
  <c r="M314" s="1"/>
  <c r="I314"/>
  <c r="K314"/>
  <c r="O314"/>
  <c r="Q314"/>
  <c r="V314"/>
  <c r="G327"/>
  <c r="M327" s="1"/>
  <c r="I327"/>
  <c r="K327"/>
  <c r="O327"/>
  <c r="Q327"/>
  <c r="V327"/>
  <c r="G329"/>
  <c r="M329" s="1"/>
  <c r="I329"/>
  <c r="K329"/>
  <c r="O329"/>
  <c r="Q329"/>
  <c r="V329"/>
  <c r="G330"/>
  <c r="M330" s="1"/>
  <c r="I330"/>
  <c r="K330"/>
  <c r="O330"/>
  <c r="Q330"/>
  <c r="V330"/>
  <c r="G352"/>
  <c r="I352"/>
  <c r="K352"/>
  <c r="O352"/>
  <c r="Q352"/>
  <c r="V352"/>
  <c r="G353"/>
  <c r="M353" s="1"/>
  <c r="I353"/>
  <c r="K353"/>
  <c r="O353"/>
  <c r="Q353"/>
  <c r="V353"/>
  <c r="G366"/>
  <c r="M366" s="1"/>
  <c r="I366"/>
  <c r="K366"/>
  <c r="O366"/>
  <c r="Q366"/>
  <c r="V366"/>
  <c r="G367"/>
  <c r="M367" s="1"/>
  <c r="I367"/>
  <c r="K367"/>
  <c r="O367"/>
  <c r="Q367"/>
  <c r="V367"/>
  <c r="G368"/>
  <c r="M368" s="1"/>
  <c r="I368"/>
  <c r="K368"/>
  <c r="O368"/>
  <c r="Q368"/>
  <c r="V368"/>
  <c r="G370"/>
  <c r="M370" s="1"/>
  <c r="I370"/>
  <c r="K370"/>
  <c r="O370"/>
  <c r="Q370"/>
  <c r="V370"/>
  <c r="G372"/>
  <c r="M372" s="1"/>
  <c r="I372"/>
  <c r="K372"/>
  <c r="O372"/>
  <c r="Q372"/>
  <c r="V372"/>
  <c r="G376"/>
  <c r="I376"/>
  <c r="K376"/>
  <c r="O376"/>
  <c r="O371" s="1"/>
  <c r="Q376"/>
  <c r="V376"/>
  <c r="G378"/>
  <c r="M378" s="1"/>
  <c r="I378"/>
  <c r="K378"/>
  <c r="O378"/>
  <c r="Q378"/>
  <c r="V378"/>
  <c r="G380"/>
  <c r="M380" s="1"/>
  <c r="I380"/>
  <c r="K380"/>
  <c r="O380"/>
  <c r="Q380"/>
  <c r="V380"/>
  <c r="G381"/>
  <c r="I381"/>
  <c r="K381"/>
  <c r="O381"/>
  <c r="Q381"/>
  <c r="V381"/>
  <c r="G441"/>
  <c r="M441" s="1"/>
  <c r="I441"/>
  <c r="K441"/>
  <c r="O441"/>
  <c r="Q441"/>
  <c r="V441"/>
  <c r="G459"/>
  <c r="M459" s="1"/>
  <c r="I459"/>
  <c r="K459"/>
  <c r="O459"/>
  <c r="Q459"/>
  <c r="V459"/>
  <c r="G472"/>
  <c r="I472"/>
  <c r="I471" s="1"/>
  <c r="K472"/>
  <c r="K471" s="1"/>
  <c r="O472"/>
  <c r="O471" s="1"/>
  <c r="Q472"/>
  <c r="Q471" s="1"/>
  <c r="V472"/>
  <c r="V471" s="1"/>
  <c r="G474"/>
  <c r="M474" s="1"/>
  <c r="I474"/>
  <c r="K474"/>
  <c r="O474"/>
  <c r="Q474"/>
  <c r="V474"/>
  <c r="G475"/>
  <c r="M475" s="1"/>
  <c r="I475"/>
  <c r="K475"/>
  <c r="O475"/>
  <c r="Q475"/>
  <c r="V475"/>
  <c r="G477"/>
  <c r="M477" s="1"/>
  <c r="I477"/>
  <c r="K477"/>
  <c r="O477"/>
  <c r="Q477"/>
  <c r="V477"/>
  <c r="G478"/>
  <c r="M478" s="1"/>
  <c r="I478"/>
  <c r="K478"/>
  <c r="O478"/>
  <c r="Q478"/>
  <c r="V478"/>
  <c r="G479"/>
  <c r="M479" s="1"/>
  <c r="I479"/>
  <c r="K479"/>
  <c r="O479"/>
  <c r="Q479"/>
  <c r="V479"/>
  <c r="G480"/>
  <c r="M480" s="1"/>
  <c r="I480"/>
  <c r="K480"/>
  <c r="O480"/>
  <c r="Q480"/>
  <c r="V480"/>
  <c r="G481"/>
  <c r="M481" s="1"/>
  <c r="I481"/>
  <c r="K481"/>
  <c r="O481"/>
  <c r="Q481"/>
  <c r="V481"/>
  <c r="G482"/>
  <c r="M482" s="1"/>
  <c r="I482"/>
  <c r="K482"/>
  <c r="O482"/>
  <c r="Q482"/>
  <c r="V482"/>
  <c r="G483"/>
  <c r="M483" s="1"/>
  <c r="I483"/>
  <c r="K483"/>
  <c r="O483"/>
  <c r="Q483"/>
  <c r="V483"/>
  <c r="G484"/>
  <c r="M484" s="1"/>
  <c r="I484"/>
  <c r="K484"/>
  <c r="O484"/>
  <c r="Q484"/>
  <c r="V484"/>
  <c r="AE486"/>
  <c r="F40" i="1" s="1"/>
  <c r="I20"/>
  <c r="I19"/>
  <c r="V177" i="12" l="1"/>
  <c r="V137" s="1"/>
  <c r="O177"/>
  <c r="Q25"/>
  <c r="G25"/>
  <c r="M25" s="1"/>
  <c r="V25"/>
  <c r="O25"/>
  <c r="E153"/>
  <c r="G13"/>
  <c r="G12" s="1"/>
  <c r="I50" i="1" s="1"/>
  <c r="I13" i="12"/>
  <c r="V13"/>
  <c r="O13"/>
  <c r="O473"/>
  <c r="Q371"/>
  <c r="K371"/>
  <c r="Q328"/>
  <c r="Q126"/>
  <c r="K126"/>
  <c r="Q473"/>
  <c r="V283"/>
  <c r="G112"/>
  <c r="I53" i="1" s="1"/>
  <c r="G153" i="12"/>
  <c r="M153" s="1"/>
  <c r="O153"/>
  <c r="O137" s="1"/>
  <c r="I153"/>
  <c r="V153"/>
  <c r="K473"/>
  <c r="V371"/>
  <c r="K290"/>
  <c r="Q283"/>
  <c r="O233"/>
  <c r="I194"/>
  <c r="V126"/>
  <c r="Q86"/>
  <c r="V473"/>
  <c r="I473"/>
  <c r="I371"/>
  <c r="V290"/>
  <c r="O290"/>
  <c r="I290"/>
  <c r="K233"/>
  <c r="G194"/>
  <c r="I58" i="1" s="1"/>
  <c r="V194" i="12"/>
  <c r="I126"/>
  <c r="I86"/>
  <c r="O8"/>
  <c r="K283"/>
  <c r="Q153"/>
  <c r="Q137" s="1"/>
  <c r="K153"/>
  <c r="O112"/>
  <c r="I112"/>
  <c r="AF486"/>
  <c r="G41" i="1" s="1"/>
  <c r="Q13" i="12"/>
  <c r="Q12" s="1"/>
  <c r="K13"/>
  <c r="K12" s="1"/>
  <c r="M137"/>
  <c r="M112"/>
  <c r="O476"/>
  <c r="I377"/>
  <c r="I328"/>
  <c r="M292"/>
  <c r="M290" s="1"/>
  <c r="G283"/>
  <c r="I61" i="1" s="1"/>
  <c r="V8" i="12"/>
  <c r="K8"/>
  <c r="F39" i="1"/>
  <c r="F41"/>
  <c r="G473" i="12"/>
  <c r="I68" i="1" s="1"/>
  <c r="Q377" i="12"/>
  <c r="Q290"/>
  <c r="M284"/>
  <c r="V236"/>
  <c r="K236"/>
  <c r="I233"/>
  <c r="Q194"/>
  <c r="O126"/>
  <c r="G126"/>
  <c r="I55" i="1" s="1"/>
  <c r="G115" i="12"/>
  <c r="I54" i="1" s="1"/>
  <c r="V112" i="12"/>
  <c r="K112"/>
  <c r="G86"/>
  <c r="I52" i="1" s="1"/>
  <c r="V86" i="12"/>
  <c r="K86"/>
  <c r="V54"/>
  <c r="K54"/>
  <c r="I8"/>
  <c r="Q476"/>
  <c r="K194"/>
  <c r="I137"/>
  <c r="Q54"/>
  <c r="O377"/>
  <c r="O283"/>
  <c r="O194"/>
  <c r="O12"/>
  <c r="I476"/>
  <c r="K377"/>
  <c r="I283"/>
  <c r="Q233"/>
  <c r="G233"/>
  <c r="I59" i="1" s="1"/>
  <c r="K137" i="12"/>
  <c r="O86"/>
  <c r="I54"/>
  <c r="O54"/>
  <c r="I12"/>
  <c r="Q8"/>
  <c r="G8"/>
  <c r="M236"/>
  <c r="M473"/>
  <c r="M352"/>
  <c r="M328" s="1"/>
  <c r="G328"/>
  <c r="I64" i="1" s="1"/>
  <c r="V328" i="12"/>
  <c r="K328"/>
  <c r="V293"/>
  <c r="K293"/>
  <c r="M283"/>
  <c r="I236"/>
  <c r="M54"/>
  <c r="M476"/>
  <c r="M376"/>
  <c r="M371" s="1"/>
  <c r="G371"/>
  <c r="I65" i="1" s="1"/>
  <c r="O293" i="12"/>
  <c r="K476"/>
  <c r="O328"/>
  <c r="I293"/>
  <c r="Q236"/>
  <c r="G476"/>
  <c r="I69" i="1" s="1"/>
  <c r="G471" i="12"/>
  <c r="I67" i="1" s="1"/>
  <c r="I18" s="1"/>
  <c r="M472" i="12"/>
  <c r="M471" s="1"/>
  <c r="V476"/>
  <c r="G377"/>
  <c r="I66" i="1" s="1"/>
  <c r="M381" i="12"/>
  <c r="M377" s="1"/>
  <c r="V377"/>
  <c r="Q293"/>
  <c r="G293"/>
  <c r="I63" i="1" s="1"/>
  <c r="M294" i="12"/>
  <c r="M293" s="1"/>
  <c r="O236"/>
  <c r="G236"/>
  <c r="I60" i="1" s="1"/>
  <c r="M126" i="12"/>
  <c r="M234"/>
  <c r="M233" s="1"/>
  <c r="M228"/>
  <c r="M194" s="1"/>
  <c r="M193"/>
  <c r="M192" s="1"/>
  <c r="G137"/>
  <c r="I56" i="1" s="1"/>
  <c r="M111" i="12"/>
  <c r="M86" s="1"/>
  <c r="G54"/>
  <c r="I51" i="1" s="1"/>
  <c r="M13" i="12"/>
  <c r="M12" s="1"/>
  <c r="M9"/>
  <c r="M8" s="1"/>
  <c r="J28" i="1"/>
  <c r="J26"/>
  <c r="G38"/>
  <c r="F38"/>
  <c r="J23"/>
  <c r="J24"/>
  <c r="J25"/>
  <c r="J27"/>
  <c r="E24"/>
  <c r="E26"/>
  <c r="V12" i="12" l="1"/>
  <c r="G39" i="1"/>
  <c r="G42" s="1"/>
  <c r="G25" s="1"/>
  <c r="A25" s="1"/>
  <c r="A26" s="1"/>
  <c r="G26" s="1"/>
  <c r="H41"/>
  <c r="I41" s="1"/>
  <c r="G40"/>
  <c r="H40" s="1"/>
  <c r="I40" s="1"/>
  <c r="I17"/>
  <c r="F42"/>
  <c r="I49"/>
  <c r="G486" i="12"/>
  <c r="H39" i="1" l="1"/>
  <c r="I39" s="1"/>
  <c r="I42" s="1"/>
  <c r="I16"/>
  <c r="I21" s="1"/>
  <c r="I70"/>
  <c r="G23"/>
  <c r="G28"/>
  <c r="H42" l="1"/>
  <c r="A23"/>
  <c r="A24" s="1"/>
  <c r="G24" s="1"/>
  <c r="A27" s="1"/>
  <c r="A29" s="1"/>
  <c r="G29" s="1"/>
  <c r="G27" s="1"/>
  <c r="J39"/>
  <c r="J42" s="1"/>
  <c r="J40"/>
  <c r="J41"/>
  <c r="J69"/>
  <c r="J54"/>
  <c r="J68"/>
  <c r="J51"/>
  <c r="J59"/>
  <c r="J67"/>
  <c r="J50"/>
  <c r="J62"/>
  <c r="J49"/>
  <c r="J53"/>
  <c r="J61"/>
  <c r="J56"/>
  <c r="J58"/>
  <c r="J63"/>
  <c r="J64"/>
  <c r="J66"/>
  <c r="J52"/>
  <c r="J55"/>
  <c r="J60"/>
  <c r="J57"/>
  <c r="J65"/>
  <c r="J70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<sst xmlns="http://schemas.openxmlformats.org/spreadsheetml/2006/main" count="1528" uniqueCount="524">
  <si>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</si>
  <si>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</si>
  <si>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</si>
  <si>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</si>
  <si>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</si>
  <si>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</si>
  <si>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</si>
  <si>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</si>
  <si>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</si>
  <si>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</si>
  <si>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</si>
  <si>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</si>
  <si>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</si>
  <si>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</si>
  <si>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</si>
  <si>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</si>
  <si>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</si>
  <si>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</si>
  <si>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</si>
  <si>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</si>
  <si>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</si>
  <si>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</si>
  <si>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</si>
  <si>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</si>
  <si>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</si>
  <si>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</si>
  <si>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</si>
  <si>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</si>
  <si>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</si>
  <si>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</si>
  <si>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</si>
  <si>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</si>
  <si>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</si>
  <si>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</si>
  <si>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</si>
  <si>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</si>
  <si>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</si>
  <si>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</si>
  <si>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</si>
  <si>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</si>
  <si>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</si>
  <si>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01</t>
  </si>
  <si>
    <t>Stavební úpravy</t>
  </si>
  <si>
    <t>Stavební úpravy interiéru</t>
  </si>
  <si>
    <t>Objekt:</t>
  </si>
  <si>
    <t>Rozpočet:</t>
  </si>
  <si>
    <t>171210</t>
  </si>
  <si>
    <t>Zámeček Lednice Valtická 340</t>
  </si>
  <si>
    <t>Stavba</t>
  </si>
  <si>
    <t>Celkem za stavbu</t>
  </si>
  <si>
    <t>CZK</t>
  </si>
  <si>
    <t>Rekapitulace dílů</t>
  </si>
  <si>
    <t>Typ dílu</t>
  </si>
  <si>
    <t>0</t>
  </si>
  <si>
    <t>342</t>
  </si>
  <si>
    <t>Sádrokartonové kce.</t>
  </si>
  <si>
    <t>61</t>
  </si>
  <si>
    <t>Úpravy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</si>
  <si>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</si>
  <si>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</si>
  <si>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</si>
  <si>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</si>
  <si>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</si>
  <si>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</si>
  <si>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</si>
  <si>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</si>
  <si>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</si>
  <si>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</si>
  <si>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</si>
  <si>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</si>
  <si>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</si>
  <si>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</si>
  <si>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720</t>
  </si>
  <si>
    <t>Zdravotechnická instalace</t>
  </si>
  <si>
    <t>762</t>
  </si>
  <si>
    <t>Konstrukce tesařské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</si>
  <si>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</si>
  <si>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</si>
  <si>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</si>
  <si>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</si>
  <si>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</si>
  <si>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</si>
  <si>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</si>
  <si>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</si>
  <si>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</si>
  <si>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</si>
  <si>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</si>
  <si>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</si>
  <si>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</si>
  <si>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</si>
  <si>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M24</t>
  </si>
  <si>
    <t>Montáže vzduchotechnických zařízení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</si>
  <si>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</si>
  <si>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</si>
  <si>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</si>
  <si>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</si>
  <si>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</si>
  <si>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</si>
  <si>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</si>
  <si>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</si>
  <si>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</si>
  <si>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</si>
  <si>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</si>
  <si>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</si>
  <si>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</si>
  <si>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</si>
  <si>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</si>
  <si>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</si>
  <si>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</si>
  <si>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</si>
  <si>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</si>
  <si>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</si>
  <si>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</si>
  <si>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</si>
  <si>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</si>
  <si>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</si>
  <si>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</si>
  <si>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</si>
  <si>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</si>
  <si>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</si>
  <si>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</si>
  <si>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</si>
  <si>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</si>
  <si>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VRN01</t>
  </si>
  <si>
    <t>Zařízení staveniště</t>
  </si>
  <si>
    <t>Soubor</t>
  </si>
  <si>
    <t>Vlastní</t>
  </si>
  <si>
    <t>Indiv</t>
  </si>
  <si>
    <t>POL1_</t>
  </si>
  <si>
    <t>VRN02</t>
  </si>
  <si>
    <t>Kompletační činnost (IČD)</t>
  </si>
  <si>
    <t>POL1_1</t>
  </si>
  <si>
    <t>VRN03</t>
  </si>
  <si>
    <t>Provoz investora</t>
  </si>
  <si>
    <t>342261112</t>
  </si>
  <si>
    <t>Příčka sádrokarton. ocel.kce, 1x oplášť. tl.100 mm, desky standard impreg.tl. 12,5 mm,minerál tl. 5 cm</t>
  </si>
  <si>
    <t>m2</t>
  </si>
  <si>
    <t>RTS 17/ II</t>
  </si>
  <si>
    <t xml:space="preserve">1np : </t>
  </si>
  <si>
    <t>VV</t>
  </si>
  <si>
    <t>4*(1,41+0,8+0,7)</t>
  </si>
  <si>
    <t>1,97*0,1</t>
  </si>
  <si>
    <t>-0,7*1,97</t>
  </si>
  <si>
    <t xml:space="preserve">2np : </t>
  </si>
  <si>
    <t>3,56*(1,31+0,9+0,8+0,7+1,31+0,88+0,8)</t>
  </si>
  <si>
    <t>-0,7*1,97*2</t>
  </si>
  <si>
    <t>342262112</t>
  </si>
  <si>
    <t>Příčka sádrokart. dvoj. oc. kce, 2x opl. tl.200 mm, desky standard impreg.tl.12,5 mm,minerál tl.2x6 cm</t>
  </si>
  <si>
    <t>4*0,8</t>
  </si>
  <si>
    <t>342264051</t>
  </si>
  <si>
    <t>Podhled sádrokartonový na zavěšenou ocel. konstr., desky standard impreg. tl. 12,5 mm, bez izolace</t>
  </si>
  <si>
    <t>108 : 7,88</t>
  </si>
  <si>
    <t>111 : 0,7*2,05</t>
  </si>
  <si>
    <t>221 : 7,72</t>
  </si>
  <si>
    <t>224 : 7,52</t>
  </si>
  <si>
    <t>201 : 37,3</t>
  </si>
  <si>
    <t>342264098</t>
  </si>
  <si>
    <t>Příplatek k podhledu sádrokart. za plochu do 10 m2, pro plochy 2 - 5 m2</t>
  </si>
  <si>
    <t>342263420R01</t>
  </si>
  <si>
    <t>Osazení revizních dvířek do SDK příček, do 0,50 m2, včetně dodávky</t>
  </si>
  <si>
    <t>kus</t>
  </si>
  <si>
    <t>612403380</t>
  </si>
  <si>
    <t>Hrubá výplň rýh ve stěnách do 3x3 cm maltou ze SMS</t>
  </si>
  <si>
    <t>m</t>
  </si>
  <si>
    <t>460+30</t>
  </si>
  <si>
    <t>612403382</t>
  </si>
  <si>
    <t>Hrubá výplň rýh ve stěnách do 3x7 cm maltou ze SMS, zdicí maltou</t>
  </si>
  <si>
    <t>612409991</t>
  </si>
  <si>
    <t>Začištění omítek kolem oken,dveří apod., s použitím suché maltové směsi</t>
  </si>
  <si>
    <t>(0,6+1,97*2)*2*2</t>
  </si>
  <si>
    <t>(0,8+1,97*2)*2*2</t>
  </si>
  <si>
    <t>612423531</t>
  </si>
  <si>
    <t>Omítka rýh stěn vápenná šířky do 15 cm, štuková, s použitím suché maltové směsi</t>
  </si>
  <si>
    <t>0,1*(490+160)</t>
  </si>
  <si>
    <t>612473181</t>
  </si>
  <si>
    <t>Omítka vnitř.zdiva ze suché směsi, hladká</t>
  </si>
  <si>
    <t xml:space="preserve">pod obklad : </t>
  </si>
  <si>
    <t>108 : 2,4*(3,54*2+2,61*2)</t>
  </si>
  <si>
    <t>221 : 2,4*(3,95*2+2,44*2)</t>
  </si>
  <si>
    <t>224 : 2,4*(3,95*2+2,22*2)</t>
  </si>
  <si>
    <t xml:space="preserve">pod otluč. obklady : </t>
  </si>
  <si>
    <t>109.2 : 2,4*1,49</t>
  </si>
  <si>
    <t>221.2 : 2,4*1,38</t>
  </si>
  <si>
    <t>224.2 : 2,4*1,35</t>
  </si>
  <si>
    <t>612473182</t>
  </si>
  <si>
    <t>Omítka vnitř.zdiva ze such.směsi, štuková</t>
  </si>
  <si>
    <t>108 : 0,6*(3,54*2+2,61*2)</t>
  </si>
  <si>
    <t>221 : 0,8*(3,95*2+2,44*2)</t>
  </si>
  <si>
    <t>224 : 0,8*(3,95*2+2,22*2)</t>
  </si>
  <si>
    <t>613473115</t>
  </si>
  <si>
    <t>Příplatek za zabudované rohovníky</t>
  </si>
  <si>
    <t>631416221</t>
  </si>
  <si>
    <t>Mazanina  samonivelační, tloušťka 5 - 8 cm</t>
  </si>
  <si>
    <t>m3</t>
  </si>
  <si>
    <t>Začátek provozního součtu</t>
  </si>
  <si>
    <t xml:space="preserve">  1np : </t>
  </si>
  <si>
    <t xml:space="preserve">  108 : 7,88</t>
  </si>
  <si>
    <t xml:space="preserve">  108.1 : 2,57</t>
  </si>
  <si>
    <t xml:space="preserve">  2np : </t>
  </si>
  <si>
    <t xml:space="preserve">  221 : 7,72</t>
  </si>
  <si>
    <t xml:space="preserve">  221.1 : 2,35</t>
  </si>
  <si>
    <t xml:space="preserve">  224 : 7,52</t>
  </si>
  <si>
    <t xml:space="preserve">  224.1 : 2,53</t>
  </si>
  <si>
    <t xml:space="preserve">  odočet zvýšené podlahy : -7,81</t>
  </si>
  <si>
    <t xml:space="preserve">  Mezisoučet</t>
  </si>
  <si>
    <t>Konec provozního součtu</t>
  </si>
  <si>
    <t>0,08*22,76</t>
  </si>
  <si>
    <t>632411904</t>
  </si>
  <si>
    <t xml:space="preserve">Penetrace savých podkladů </t>
  </si>
  <si>
    <t>108.1 : 2,57</t>
  </si>
  <si>
    <t>221.1 : 2,35</t>
  </si>
  <si>
    <t>224.1 : 2,53</t>
  </si>
  <si>
    <t>odočet zvýšené podlahy : -7,81</t>
  </si>
  <si>
    <t>632441491</t>
  </si>
  <si>
    <t>Broušení anhydritových potěrů - odstranění šlemu</t>
  </si>
  <si>
    <t>642942111</t>
  </si>
  <si>
    <t>Osazení zárubní dveřních ocelových, pl. do 2,5 m2, včetně dodávky zárubně  60 x 197 x 11 cm</t>
  </si>
  <si>
    <t>941955001</t>
  </si>
  <si>
    <t>Lešení lehké pomocné, výška podlahy do 1,2 m</t>
  </si>
  <si>
    <t xml:space="preserve">příčky : </t>
  </si>
  <si>
    <t>34,31</t>
  </si>
  <si>
    <t>952901111</t>
  </si>
  <si>
    <t>Vyčištění budov o výšce podlaží do 4 m</t>
  </si>
  <si>
    <t>37,3+15,5+10,5+2,2+3,6+17,9+7,88+2,57+14,3+2,77+3,83</t>
  </si>
  <si>
    <t>14,66+1,76+3,64+9,86+2,22+16,55+11,77+2,85+3,72</t>
  </si>
  <si>
    <t>Mezisoučet</t>
  </si>
  <si>
    <t>37,3+16,47+10,04+1,82+3,91+16,45+7,72+2,35+4,57+14,01</t>
  </si>
  <si>
    <t>2,87+14,6+2,71+7,52+2,53+4,68+16,42+10,24+1,76+3,77+16,55</t>
  </si>
  <si>
    <t>952902110</t>
  </si>
  <si>
    <t>Čištění zametáním v místnostech a chodbách</t>
  </si>
  <si>
    <t>962031113</t>
  </si>
  <si>
    <t>Bourání příček z cihel pálených plných tl. 65 mm</t>
  </si>
  <si>
    <t>2*0,1</t>
  </si>
  <si>
    <t>4*0,7</t>
  </si>
  <si>
    <t>-0,6*1,97</t>
  </si>
  <si>
    <t>965043331</t>
  </si>
  <si>
    <t>Bourání podkladů bet., potěr</t>
  </si>
  <si>
    <t>108 : 7,88*0,15</t>
  </si>
  <si>
    <t>108.1 : 2,57*0,15</t>
  </si>
  <si>
    <t>221 : 7,72*0,15</t>
  </si>
  <si>
    <t>221.1 : 2,35*0,15</t>
  </si>
  <si>
    <t>224 : 7,52*0,15</t>
  </si>
  <si>
    <t>224.1 : 2,53*0,15</t>
  </si>
  <si>
    <t>968061125</t>
  </si>
  <si>
    <t>Vyvěšení dřevěných dveřních křídel pl. do 2 m2</t>
  </si>
  <si>
    <t>968072455</t>
  </si>
  <si>
    <t>Vybourání kovových dveřních zárubní pl. do 2 m2</t>
  </si>
  <si>
    <t>0,6*1,97*2</t>
  </si>
  <si>
    <t>0,8*1,97*2</t>
  </si>
  <si>
    <t>978013191</t>
  </si>
  <si>
    <t>Otlučení omítek vnitřních stěn v rozsahu do 100 %</t>
  </si>
  <si>
    <t>108 : 3*(3,54*2+2,61*2)</t>
  </si>
  <si>
    <t>221 : 3,2*(3,95*2+2,44*2)</t>
  </si>
  <si>
    <t>224 : 3,2*(3,95*2+2,22*2)</t>
  </si>
  <si>
    <t>109.2 : 2*1,49</t>
  </si>
  <si>
    <t>221.2 : 2*1,38</t>
  </si>
  <si>
    <t>224.2 : 2*1,35</t>
  </si>
  <si>
    <t>978059531</t>
  </si>
  <si>
    <t>Odsekání vnitřních obkladů stěn nad 2 m2</t>
  </si>
  <si>
    <t>963016111R01</t>
  </si>
  <si>
    <t xml:space="preserve">Demontáž  podhledu </t>
  </si>
  <si>
    <t>968061125A</t>
  </si>
  <si>
    <t>Uložení dveřních křídel a prahů</t>
  </si>
  <si>
    <t>3</t>
  </si>
  <si>
    <t>4</t>
  </si>
  <si>
    <t>969</t>
  </si>
  <si>
    <t>Demontáž gárnyží</t>
  </si>
  <si>
    <t>3*10</t>
  </si>
  <si>
    <t>999281145</t>
  </si>
  <si>
    <t>Přesun hmot pro opravy a údržbu do v. 6 m</t>
  </si>
  <si>
    <t>t</t>
  </si>
  <si>
    <t>POL7_</t>
  </si>
  <si>
    <t>711212901</t>
  </si>
  <si>
    <t>Provedení penetrace podkladů pod hydroizol.stěrky</t>
  </si>
  <si>
    <t>POL1_7</t>
  </si>
  <si>
    <t>711212002</t>
  </si>
  <si>
    <t>Hydroizolační povlak - nátěr nebo stěrka,  pružná hydroizolace tl. 2mm</t>
  </si>
  <si>
    <t xml:space="preserve">podlahy : </t>
  </si>
  <si>
    <t xml:space="preserve">stěny pod obklad : </t>
  </si>
  <si>
    <t xml:space="preserve">po otlučených stávajících obkladech : </t>
  </si>
  <si>
    <t xml:space="preserve">nové obklady : </t>
  </si>
  <si>
    <t>108 : 2,4*(2,61*2+3,6*2+1,41*2+0,8*2+1,1+0,8)</t>
  </si>
  <si>
    <t>-0,8*1,97</t>
  </si>
  <si>
    <t>109.2 : 2,4*(0,7+0,1)</t>
  </si>
  <si>
    <t>221 : 2,4*(3,95*2+2,44*2+1,31*2+0,98*2+0,9*2)</t>
  </si>
  <si>
    <t>221.2 : 2,4*0,4</t>
  </si>
  <si>
    <t>224 : 2,4*(3,95*2+2,44*2+1,31*2+0,98*2+0,9*2)</t>
  </si>
  <si>
    <t>224.2 : 2,4*0,4</t>
  </si>
  <si>
    <t>711212601</t>
  </si>
  <si>
    <t>Těsnicí pás do spoje podlaha - stěna</t>
  </si>
  <si>
    <t>711212602</t>
  </si>
  <si>
    <t>Těsnicí roh vnější, vnitřní do spoje podlaha-stěna</t>
  </si>
  <si>
    <t>22</t>
  </si>
  <si>
    <t>23*2</t>
  </si>
  <si>
    <t>998711201</t>
  </si>
  <si>
    <t>Přesun hmot pro izolace proti vodě, výšky do 6 m</t>
  </si>
  <si>
    <t>RTS 13/ II</t>
  </si>
  <si>
    <t>720-01</t>
  </si>
  <si>
    <t>ZTI dle samostatného rozpočtu</t>
  </si>
  <si>
    <t>soubor</t>
  </si>
  <si>
    <t>Kalkul</t>
  </si>
  <si>
    <t>720-02</t>
  </si>
  <si>
    <t>Stavební přípomoce pro ZTI průrazy, rýhy včetně zapravení</t>
  </si>
  <si>
    <t>762512125</t>
  </si>
  <si>
    <t>Položení podlah. desek ve dvou vrstvách šroubovan.</t>
  </si>
  <si>
    <t xml:space="preserve">108 : </t>
  </si>
  <si>
    <t>2*1,49</t>
  </si>
  <si>
    <t xml:space="preserve">221 : </t>
  </si>
  <si>
    <t>1,38*1,75</t>
  </si>
  <si>
    <t xml:space="preserve">224 : </t>
  </si>
  <si>
    <t>1,42*1,7</t>
  </si>
  <si>
    <t>762595000</t>
  </si>
  <si>
    <t>Spojovací a ochranné prostředky k položení podlah</t>
  </si>
  <si>
    <t>7,81*0,035</t>
  </si>
  <si>
    <t>762714-01</t>
  </si>
  <si>
    <t>Montáž I OSB nosníků včetně impregnace a spojení se stávající podlahou</t>
  </si>
  <si>
    <t xml:space="preserve">m.č.108 : </t>
  </si>
  <si>
    <t>0,532+1,467+1,445+1,11+0,755+1,49+0,58+0,555*2+0,58+0,175*2</t>
  </si>
  <si>
    <t xml:space="preserve">m.č.221 : </t>
  </si>
  <si>
    <t>0,407+1,357+1,335+0,86+0,755+1,38+0,58+0,555*2+0,58+0,065*2</t>
  </si>
  <si>
    <t xml:space="preserve">m.č.224 : </t>
  </si>
  <si>
    <t>0,382+1,397+1,375+0,81+0,755+1,42+0,555+0,58*2+0,555+0,102*2</t>
  </si>
  <si>
    <t>762714-02</t>
  </si>
  <si>
    <t>Dodávka nosník I OSB podlahový h 125-135 mm</t>
  </si>
  <si>
    <t>595970</t>
  </si>
  <si>
    <t>Deska FERMACELL 12,5 mm</t>
  </si>
  <si>
    <t>POL3_</t>
  </si>
  <si>
    <t xml:space="preserve">  2*1,49</t>
  </si>
  <si>
    <t xml:space="preserve">  221 : </t>
  </si>
  <si>
    <t xml:space="preserve">  1,38*1,75</t>
  </si>
  <si>
    <t xml:space="preserve">  224 : </t>
  </si>
  <si>
    <t xml:space="preserve">  1,42*1,7</t>
  </si>
  <si>
    <t>7,81*1,1</t>
  </si>
  <si>
    <t>60725035</t>
  </si>
  <si>
    <t>Deska dřevoštěpková OSB ECO 3 N tl. 22 mm</t>
  </si>
  <si>
    <t>SPCM</t>
  </si>
  <si>
    <t>POL3_1</t>
  </si>
  <si>
    <t>998762202</t>
  </si>
  <si>
    <t>Přesun hmot pro tesařské konstrukce, výšky do 12 m</t>
  </si>
  <si>
    <t>766-01</t>
  </si>
  <si>
    <t>766-02</t>
  </si>
  <si>
    <t>766-03</t>
  </si>
  <si>
    <t>766-04</t>
  </si>
  <si>
    <t>998766206</t>
  </si>
  <si>
    <t>Přesun hmot pro truhlářské konstr., výšky do 60 m</t>
  </si>
  <si>
    <t>500</t>
  </si>
  <si>
    <t>D+M zarážek dveřních křídel v pokojích popis dle TZ</t>
  </si>
  <si>
    <t>998767201</t>
  </si>
  <si>
    <t>Přesun hmot pro zámečnické konstr., výšky do 6 m</t>
  </si>
  <si>
    <t>771101210</t>
  </si>
  <si>
    <t>Penetrace podkladu pod dlažby</t>
  </si>
  <si>
    <t>771475014</t>
  </si>
  <si>
    <t>Obklad soklíků keram.rovných, tmel,výška 10 cm,  (flex.lepidlo),  (spár.hmota)</t>
  </si>
  <si>
    <t>771479001</t>
  </si>
  <si>
    <t>Řezání dlaždic keramických pro soklíky</t>
  </si>
  <si>
    <t>771578011</t>
  </si>
  <si>
    <t>Spára podlaha - stěna, silikonem</t>
  </si>
  <si>
    <t>771579791</t>
  </si>
  <si>
    <t>Příplatek za plochu podlah keram. do 5 m2 jednotl.</t>
  </si>
  <si>
    <t>771579795</t>
  </si>
  <si>
    <t>Příplatek za spárování vodotěsnou hmotou - plošně</t>
  </si>
  <si>
    <t>771575107</t>
  </si>
  <si>
    <t>Montáž podlah keram.,režné hladké, tmel, 20x20 cm,  (lep), (sp)</t>
  </si>
  <si>
    <t>59764210</t>
  </si>
  <si>
    <t>Dodávka dlažba  protiskluzná</t>
  </si>
  <si>
    <t>POL3_7</t>
  </si>
  <si>
    <t>30,57*1,12</t>
  </si>
  <si>
    <t>998771201</t>
  </si>
  <si>
    <t>Přesun hmot pro podlahy z dlaždic, výšky do 6 m</t>
  </si>
  <si>
    <t>781101210</t>
  </si>
  <si>
    <t>Penetrace podkladu pod obklady, penetrační nátěr weber.podklad A</t>
  </si>
  <si>
    <t>781415015</t>
  </si>
  <si>
    <t>Montáž obkladů stěn, porovin.,tmel, 20x20,30x15 cm, (lepidlo), (spár. hmota)</t>
  </si>
  <si>
    <t>781419706</t>
  </si>
  <si>
    <t>Příplatek za spárovací vodotěsnou hmotu - plošně</t>
  </si>
  <si>
    <t>781479711</t>
  </si>
  <si>
    <t>Příplatek k obkladu stěn keram.,za plochu do 10 m2</t>
  </si>
  <si>
    <t>781491001</t>
  </si>
  <si>
    <t>Montáž lišt k obkladům</t>
  </si>
  <si>
    <t>59760100.A</t>
  </si>
  <si>
    <t>Lišta rohová plastová na obklad ukončovací 6 mm</t>
  </si>
  <si>
    <t>RTS 14/ I</t>
  </si>
  <si>
    <t>597813650</t>
  </si>
  <si>
    <t xml:space="preserve">Dodávka obkládačka bílá </t>
  </si>
  <si>
    <t>140,36*1,12</t>
  </si>
  <si>
    <t>998781201</t>
  </si>
  <si>
    <t>Přesun hmot pro obklady keramické, výšky do 6 m</t>
  </si>
  <si>
    <t>783225100</t>
  </si>
  <si>
    <t>Nátěr syntetický kovových konstrukcí 2x + 1x email</t>
  </si>
  <si>
    <t xml:space="preserve">zárubně : </t>
  </si>
  <si>
    <t>0,4*(0,6+1,97*2)*1</t>
  </si>
  <si>
    <t>0,4*(0,7+1,97*2)*3</t>
  </si>
  <si>
    <t>783-01</t>
  </si>
  <si>
    <t>Očištění a nátěr radiátorů včetně rozvodů</t>
  </si>
  <si>
    <t>784402801</t>
  </si>
  <si>
    <t>Odstranění malby oškrábáním v místnosti H do 3,8 m</t>
  </si>
  <si>
    <t>předpokládaná výměra 5% : 1987,7*0,05</t>
  </si>
  <si>
    <t>784191101</t>
  </si>
  <si>
    <t>Penetrace podkladu 1x</t>
  </si>
  <si>
    <t>784195122</t>
  </si>
  <si>
    <t>Malba  Standard, barva, bez penetrace, 2 x</t>
  </si>
  <si>
    <t xml:space="preserve">stropy : </t>
  </si>
  <si>
    <t xml:space="preserve">stěny : </t>
  </si>
  <si>
    <t>101 : 3,6*(20,8*2+1,82*2)</t>
  </si>
  <si>
    <t>105 : 3,57*(3,69*2+4*2)</t>
  </si>
  <si>
    <t>106 : 3,57*(2,4*2+4,09*2)</t>
  </si>
  <si>
    <t>106.1 : 2,55*(1,75*2+1,48*2)</t>
  </si>
  <si>
    <t>106.2 : 2,55*(1,5*2+1,5*2+0,9*2+1,5*2)</t>
  </si>
  <si>
    <t>107 : 3,57*(4*2+4,3*2)</t>
  </si>
  <si>
    <t>108 : 2,74*(2,61*2+3,6*2)</t>
  </si>
  <si>
    <t>108.1 : 2,54*(1,75*2+1,72+1,02+0,36)</t>
  </si>
  <si>
    <t>109 : 3,56*(4,2+4,18+1,76+0,77+1,61+0,94+2,06)</t>
  </si>
  <si>
    <t>109.1 : 2,55*(0,725+1,485+1,105+1,04+0,72+0,25+0,79+0,85)</t>
  </si>
  <si>
    <t>109.2 : 2,55*(1,7*2+2*2+1,1*2+0,8*2)</t>
  </si>
  <si>
    <t>110 : 3,56*(4,1+4,05+1,76+0,77+1,61+0,94+2,06)</t>
  </si>
  <si>
    <t>110.1 : 2,55*(1,5+0,76+1,26+0,65+1,8)</t>
  </si>
  <si>
    <t>110.2 : 2,55*(1,98*2+2*2+1,1*2+0,8*2)</t>
  </si>
  <si>
    <t>111 : 3,56*(3,95*2+2,75*2)</t>
  </si>
  <si>
    <t>111.1 : 2,55*(1,85*2+1,2*2)</t>
  </si>
  <si>
    <t>112 : 3,56*(3,97*2+4,05*2)</t>
  </si>
  <si>
    <t>113 : 3,56*(4,58*2+2,45*2)</t>
  </si>
  <si>
    <t>113.1 : 2,55*(1,9*2+1,5*2)</t>
  </si>
  <si>
    <t>113.2 : 2,55*(1,582*2+1,5*2+1,5*2+0,9*2)</t>
  </si>
  <si>
    <t>201 : 3,56*(20,8*2+1,82*2)</t>
  </si>
  <si>
    <t>218 : 3,55*(3,97*2+4,18*2)</t>
  </si>
  <si>
    <t>219 : 3,55*(3,97*2+2,53*2)</t>
  </si>
  <si>
    <t>219.1 : 2,54*(1,7*2+1*2)</t>
  </si>
  <si>
    <t>219.2 : 2,54*(1,87*2+1,45*2+0,9*2+1,45*2)</t>
  </si>
  <si>
    <t>220 : 3,56*(3,94*2+4,18*2)</t>
  </si>
  <si>
    <t>221 : 3,05*(3,95*2+2,4*2)</t>
  </si>
  <si>
    <t>221.1 : 2,56*(1,55*2+1,74*2-0,7)</t>
  </si>
  <si>
    <t>221.2 : 2,58*(2,3*2+2,3*2-0,7+1,35*2+0,85*2)</t>
  </si>
  <si>
    <t>222 : 3,55*(4,09+4,18+1,76+0,77+1,61+0,94+2,06)</t>
  </si>
  <si>
    <t>221.1 : 2,57*(0,935+1,27+1,05+1,1+0,25+0,67+1,69)</t>
  </si>
  <si>
    <t>223 : 3,6*(4,09+4,17+0,9+1,38+0,85)</t>
  </si>
  <si>
    <t>223.1 : 2,53*(1,7+0,3+1,04+1,25+0,9+1,8)</t>
  </si>
  <si>
    <t>224 : 3,05*(3,9*2+2,22*2)</t>
  </si>
  <si>
    <t>224.1 : 2,55*(1,5*2+1,75*2)</t>
  </si>
  <si>
    <t>224.2 : 2,55*(1,55*2+1,74*2-0,7)</t>
  </si>
  <si>
    <t>225 : 3,57*(3,94*2+4,17*2)</t>
  </si>
  <si>
    <t>226 : 3,61*(3,97*2+2,58*2)</t>
  </si>
  <si>
    <t>226.1 : 2,6*(1,65*2+1,05*2)</t>
  </si>
  <si>
    <t>226.2 : 2,62*(1,872+1,4*2+0,8*2+0,85*2+1,4*2)</t>
  </si>
  <si>
    <t>227 : 3,6*(4,17*2+3,97*2)</t>
  </si>
  <si>
    <t xml:space="preserve">odpočet obkladu : </t>
  </si>
  <si>
    <t>108 : -2,4*(3,54*2+2,61*2)</t>
  </si>
  <si>
    <t>221 : -2,4*(3,95*2+2,44*2)</t>
  </si>
  <si>
    <t>224 : -2,4*(3,95*2+2,22*2)</t>
  </si>
  <si>
    <t>784442021</t>
  </si>
  <si>
    <t>Malba disperzní interiérová  výška do 3,8 m, pro SDK 2 x nátěr, 1 x penetrace</t>
  </si>
  <si>
    <t xml:space="preserve">podhledy : </t>
  </si>
  <si>
    <t>108 : 0,34*(1,41+1,1+0,8)*2</t>
  </si>
  <si>
    <t>108.1 : 0,7*1,97</t>
  </si>
  <si>
    <t>221 : 0,65*(1,31+1,1+0,8)*2</t>
  </si>
  <si>
    <t>221.1 : 0,7*1,97</t>
  </si>
  <si>
    <t>224 : 0,65*(1,31+1,1+0,8)*2</t>
  </si>
  <si>
    <t>224.1 : 0,65*(1,31+1,1+0,8)*2</t>
  </si>
  <si>
    <t>784195612R01</t>
  </si>
  <si>
    <t>Malba odolná proti plísním otěruvzdorná v koupelnách</t>
  </si>
  <si>
    <t>106.2 : 0,15*(1,5*2+1,5*2+0,9*2+1,5*2)</t>
  </si>
  <si>
    <t>108 : 0,34*(2,61*2+3,6*2)</t>
  </si>
  <si>
    <t>109.2 : 0,15*(1,7*2+2*2+1,1*2+0,8*2)</t>
  </si>
  <si>
    <t>110.2 : 0,15*(1,98*2+2*2+1,1*2+0,8*2)</t>
  </si>
  <si>
    <t>113.2 : 0,15*(1,582*2+1,5*2+1,5*2+0,9*2)</t>
  </si>
  <si>
    <t>219.2 : 0,14*(1,87*2+1,45*2+0,9*2+1,45*2)</t>
  </si>
  <si>
    <t>221 : 0,65*(3,95*2+2,4*2)</t>
  </si>
  <si>
    <t>221.2 : 0,18*(2,3*2+2,3*2-0,7+1,35*2+0,85*2)</t>
  </si>
  <si>
    <t>224 : 0,65*(3,9*2+2,22*2)</t>
  </si>
  <si>
    <t>224.2 : 0,15*(1,55*2+1,74*2-0,7)</t>
  </si>
  <si>
    <t>226.2 : 0,22*(1,872+1,4*2+0,8*2+0,85*2+1,4*2)</t>
  </si>
  <si>
    <t>21-01</t>
  </si>
  <si>
    <t>Elektroinstalace viz samostatný rozpočet</t>
  </si>
  <si>
    <t>24-01</t>
  </si>
  <si>
    <t>Vzduchotechnika viz samostatný rozpočet</t>
  </si>
  <si>
    <t>24-02</t>
  </si>
  <si>
    <t>Stavební přípomoce pro VZT průrazy včetně zapravení</t>
  </si>
  <si>
    <t>979094211</t>
  </si>
  <si>
    <t>Nakládání nebo překládání vybourané suti</t>
  </si>
  <si>
    <t>POL8_</t>
  </si>
  <si>
    <t>979011121</t>
  </si>
  <si>
    <t>Příplatek za každé další podlaží</t>
  </si>
  <si>
    <t>979011211</t>
  </si>
  <si>
    <t>Svislá doprava suti a vybour. hmot za 2.NP nošením</t>
  </si>
  <si>
    <t>979081111</t>
  </si>
  <si>
    <t>Odvoz suti a vybour. hmot na skládku do 1 km</t>
  </si>
  <si>
    <t>979081121</t>
  </si>
  <si>
    <t>Příplatek k odvozu za každý další 1 km</t>
  </si>
  <si>
    <t>979082111</t>
  </si>
  <si>
    <t>Vnitrostaveništní doprava suti do 10 m</t>
  </si>
  <si>
    <t>979082121</t>
  </si>
  <si>
    <t>Příplatek k vnitrost. dopravě suti za dalších 5 m</t>
  </si>
  <si>
    <t>979999998</t>
  </si>
  <si>
    <t xml:space="preserve">Poplatek za skládku suti 5% příměsí </t>
  </si>
  <si>
    <t>SUM</t>
  </si>
  <si>
    <t>Stavební úpravy interiéru ubytovacího bloku                               "Zámeček, Lednice", Valtická 340, Lednice</t>
  </si>
  <si>
    <t>Mendelova univerzita v Brně,</t>
  </si>
  <si>
    <t>Správa kolejí a menz (SKM)</t>
  </si>
  <si>
    <t>Kohoutova 11, 613 00 Brno</t>
  </si>
  <si>
    <t>17_25</t>
  </si>
  <si>
    <t>1,97*0,7*2+0,23*2,55*6</t>
  </si>
  <si>
    <t>Osazení zárubní dveřních ocelových, pl. do 2,5 m2, včetně dodávky zárubně  80 x 197 x 11 cm</t>
  </si>
  <si>
    <t>0,6*1,97*5</t>
  </si>
  <si>
    <t>50.1</t>
  </si>
  <si>
    <t>766-03.1</t>
  </si>
  <si>
    <t>T1 D+M dveří vnitřních 800*1970 mm včetně kování -komplet dle výpisu prvků</t>
  </si>
  <si>
    <t>T2 D+M dveří vnitřních 800*1970 mm včetně kování -komplet dle výpisu prvků</t>
  </si>
  <si>
    <t>T3 D+M dveří vnitřních 600*1970 mm včetně kování -komplet dle výpisu prvků</t>
  </si>
  <si>
    <t>T4 D+M dveří vnitřních 600*1970 mm včetně kování -komplet dle výpisu prvků</t>
  </si>
  <si>
    <t>342264051.01</t>
  </si>
  <si>
    <t>Podhled sádrokartonový protipožární na zavěšenou ocel. konstr., desky standard impreg. tl. 15 mm, bez izolace</t>
  </si>
  <si>
    <t>6.1.</t>
  </si>
  <si>
    <t>101 : 37,3</t>
  </si>
  <si>
    <t>106.2 : 1,35</t>
  </si>
  <si>
    <t>109.1 : 2,77</t>
  </si>
  <si>
    <t>110.2 : 0,88</t>
  </si>
  <si>
    <t>113.1 : 2,85</t>
  </si>
  <si>
    <t>113,2 : 2,55</t>
  </si>
  <si>
    <t>219.2 : 1,30</t>
  </si>
  <si>
    <t>221.2 : 0,95</t>
  </si>
  <si>
    <t>224.2 : 1,04</t>
  </si>
  <si>
    <t>226.2 : 0,99</t>
  </si>
  <si>
    <t>P1 D+M plastové mřížky 400*140 mm do dveří + výřezání otvoru</t>
  </si>
  <si>
    <t>37,3+1,3+0,95+1,04+0,99</t>
  </si>
  <si>
    <t>1,35+2,77+0,88+1,435+2,85+2,55+37,3</t>
  </si>
</sst>
</file>

<file path=xl/styles.xml><?xml version="1.0" encoding="utf-8"?>
<styleSheet xmlns="http://schemas.openxmlformats.org/spreadsheetml/2006/main">
  <numFmts count="1">
    <numFmt numFmtId="164" formatCode="#,##0.00000"/>
  </numFmts>
  <fonts count="2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  <font>
      <sz val="8"/>
      <color rgb="FFDF7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2" borderId="37" xfId="0" applyNumberFormat="1" applyFill="1" applyBorder="1" applyAlignment="1">
      <alignment vertical="center" wrapText="1" shrinkToFit="1"/>
    </xf>
    <xf numFmtId="3" fontId="0" fillId="2" borderId="37" xfId="0" applyNumberFormat="1" applyFill="1" applyBorder="1" applyAlignment="1">
      <alignment vertical="center" shrinkToFit="1"/>
    </xf>
    <xf numFmtId="3" fontId="0" fillId="2" borderId="37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2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2" borderId="37" xfId="0" applyNumberFormat="1" applyFont="1" applyFill="1" applyBorder="1" applyAlignment="1">
      <alignment horizontal="center" vertical="center"/>
    </xf>
    <xf numFmtId="4" fontId="7" fillId="2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3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0" fontId="19" fillId="0" borderId="0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0" fontId="20" fillId="0" borderId="0" xfId="0" applyNumberFormat="1" applyFont="1" applyBorder="1" applyAlignment="1">
      <alignment horizontal="center" vertical="top" wrapText="1" shrinkToFit="1"/>
    </xf>
    <xf numFmtId="0" fontId="20" fillId="0" borderId="0" xfId="0" applyNumberFormat="1" applyFont="1" applyBorder="1" applyAlignment="1">
      <alignment vertical="top" wrapText="1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27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3" borderId="40" xfId="0" applyNumberFormat="1" applyFont="1" applyFill="1" applyBorder="1" applyAlignment="1" applyProtection="1">
      <alignment vertical="top" shrinkToFit="1"/>
      <protection locked="0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3" borderId="43" xfId="0" applyNumberFormat="1" applyFont="1" applyFill="1" applyBorder="1" applyAlignment="1" applyProtection="1">
      <alignment vertical="top" shrinkToFit="1"/>
      <protection locked="0"/>
    </xf>
    <xf numFmtId="4" fontId="16" fillId="0" borderId="44" xfId="0" applyNumberFormat="1" applyFont="1" applyBorder="1" applyAlignment="1">
      <alignment vertical="top" shrinkToFit="1"/>
    </xf>
    <xf numFmtId="164" fontId="16" fillId="3" borderId="0" xfId="0" applyNumberFormat="1" applyFont="1" applyFill="1" applyBorder="1" applyAlignment="1" applyProtection="1">
      <alignment vertical="top" shrinkToFit="1"/>
      <protection locked="0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0" fontId="19" fillId="0" borderId="0" xfId="0" quotePrefix="1" applyNumberFormat="1" applyFont="1" applyBorder="1" applyAlignment="1">
      <alignment horizontal="left" vertical="top" wrapText="1"/>
    </xf>
    <xf numFmtId="0" fontId="20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0" fontId="17" fillId="5" borderId="0" xfId="0" quotePrefix="1" applyNumberFormat="1" applyFont="1" applyFill="1" applyBorder="1" applyAlignment="1">
      <alignment horizontal="left" vertical="top" wrapText="1"/>
    </xf>
    <xf numFmtId="0" fontId="17" fillId="5" borderId="0" xfId="0" applyNumberFormat="1" applyFont="1" applyFill="1" applyBorder="1" applyAlignment="1">
      <alignment vertical="top" wrapText="1" shrinkToFit="1"/>
    </xf>
    <xf numFmtId="164" fontId="16" fillId="5" borderId="40" xfId="0" applyNumberFormat="1" applyFont="1" applyFill="1" applyBorder="1" applyAlignment="1">
      <alignment vertical="top" shrinkToFit="1"/>
    </xf>
    <xf numFmtId="4" fontId="16" fillId="5" borderId="41" xfId="0" applyNumberFormat="1" applyFont="1" applyFill="1" applyBorder="1" applyAlignment="1">
      <alignment vertical="top" shrinkToFit="1"/>
    </xf>
    <xf numFmtId="49" fontId="16" fillId="5" borderId="40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Fill="1" applyBorder="1" applyAlignment="1">
      <alignment horizontal="left" vertical="top" wrapText="1"/>
    </xf>
    <xf numFmtId="164" fontId="16" fillId="0" borderId="43" xfId="0" applyNumberFormat="1" applyFont="1" applyFill="1" applyBorder="1" applyAlignment="1">
      <alignment vertical="top" shrinkToFit="1"/>
    </xf>
    <xf numFmtId="0" fontId="16" fillId="0" borderId="42" xfId="0" applyFont="1" applyFill="1" applyBorder="1" applyAlignment="1">
      <alignment vertical="top"/>
    </xf>
    <xf numFmtId="49" fontId="16" fillId="0" borderId="43" xfId="0" applyNumberFormat="1" applyFont="1" applyFill="1" applyBorder="1" applyAlignment="1">
      <alignment vertical="top"/>
    </xf>
    <xf numFmtId="0" fontId="16" fillId="0" borderId="43" xfId="0" applyFont="1" applyFill="1" applyBorder="1" applyAlignment="1">
      <alignment horizontal="center" vertical="top" shrinkToFit="1"/>
    </xf>
    <xf numFmtId="4" fontId="16" fillId="0" borderId="44" xfId="0" applyNumberFormat="1" applyFont="1" applyFill="1" applyBorder="1" applyAlignment="1">
      <alignment vertical="top" shrinkToFit="1"/>
    </xf>
    <xf numFmtId="164" fontId="16" fillId="0" borderId="40" xfId="0" applyNumberFormat="1" applyFont="1" applyFill="1" applyBorder="1" applyAlignment="1">
      <alignment vertical="top" shrinkToFit="1"/>
    </xf>
    <xf numFmtId="0" fontId="17" fillId="0" borderId="0" xfId="0" quotePrefix="1" applyNumberFormat="1" applyFont="1" applyFill="1" applyBorder="1" applyAlignment="1">
      <alignment horizontal="left" vertical="top" wrapText="1"/>
    </xf>
    <xf numFmtId="0" fontId="17" fillId="0" borderId="0" xfId="0" applyNumberFormat="1" applyFont="1" applyFill="1" applyBorder="1" applyAlignment="1">
      <alignment horizontal="center" vertical="top" wrapText="1" shrinkToFit="1"/>
    </xf>
    <xf numFmtId="0" fontId="17" fillId="0" borderId="0" xfId="0" applyNumberFormat="1" applyFont="1" applyFill="1" applyBorder="1" applyAlignment="1">
      <alignment vertical="top" wrapText="1" shrinkToFit="1"/>
    </xf>
    <xf numFmtId="4" fontId="16" fillId="0" borderId="0" xfId="0" applyNumberFormat="1" applyFont="1" applyFill="1" applyBorder="1" applyAlignment="1">
      <alignment vertical="top" shrinkToFit="1"/>
    </xf>
    <xf numFmtId="4" fontId="16" fillId="0" borderId="41" xfId="0" applyNumberFormat="1" applyFont="1" applyFill="1" applyBorder="1" applyAlignment="1">
      <alignment vertical="top" shrinkToFit="1"/>
    </xf>
    <xf numFmtId="2" fontId="16" fillId="0" borderId="0" xfId="0" applyNumberFormat="1" applyFont="1" applyBorder="1" applyAlignment="1">
      <alignment vertical="top"/>
    </xf>
    <xf numFmtId="16" fontId="16" fillId="0" borderId="0" xfId="0" applyNumberFormat="1" applyFont="1" applyBorder="1" applyAlignment="1">
      <alignment vertical="top"/>
    </xf>
    <xf numFmtId="16" fontId="16" fillId="5" borderId="39" xfId="0" applyNumberFormat="1" applyFont="1" applyFill="1" applyBorder="1" applyAlignment="1">
      <alignment vertical="top"/>
    </xf>
    <xf numFmtId="49" fontId="16" fillId="5" borderId="40" xfId="0" applyNumberFormat="1" applyFont="1" applyFill="1" applyBorder="1" applyAlignment="1">
      <alignment vertical="top"/>
    </xf>
    <xf numFmtId="0" fontId="16" fillId="5" borderId="40" xfId="0" applyFont="1" applyFill="1" applyBorder="1" applyAlignment="1">
      <alignment horizontal="center" vertical="top" shrinkToFit="1"/>
    </xf>
    <xf numFmtId="4" fontId="16" fillId="5" borderId="40" xfId="0" applyNumberFormat="1" applyFont="1" applyFill="1" applyBorder="1" applyAlignment="1" applyProtection="1">
      <alignment vertical="top" shrinkToFit="1"/>
      <protection locked="0"/>
    </xf>
    <xf numFmtId="49" fontId="16" fillId="0" borderId="0" xfId="0" applyNumberFormat="1" applyFont="1" applyFill="1" applyBorder="1" applyAlignment="1">
      <alignment vertical="top"/>
    </xf>
    <xf numFmtId="49" fontId="16" fillId="0" borderId="40" xfId="0" applyNumberFormat="1" applyFont="1" applyFill="1" applyBorder="1" applyAlignment="1">
      <alignment horizontal="left" vertical="top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2" borderId="34" xfId="0" applyNumberFormat="1" applyFill="1" applyBorder="1" applyAlignment="1">
      <alignment vertical="center"/>
    </xf>
    <xf numFmtId="3" fontId="0" fillId="2" borderId="35" xfId="0" applyNumberFormat="1" applyFill="1" applyBorder="1" applyAlignment="1">
      <alignment vertical="center"/>
    </xf>
    <xf numFmtId="3" fontId="0" fillId="2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73"/>
  <sheetViews>
    <sheetView showGridLines="0" tabSelected="1" topLeftCell="B1" zoomScaleNormal="100" zoomScaleSheetLayoutView="75" workbookViewId="0">
      <selection activeCell="L3" sqref="L3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2" t="s">
        <v>38</v>
      </c>
      <c r="B1" s="253" t="s">
        <v>4</v>
      </c>
      <c r="C1" s="254"/>
      <c r="D1" s="254"/>
      <c r="E1" s="254"/>
      <c r="F1" s="254"/>
      <c r="G1" s="254"/>
      <c r="H1" s="254"/>
      <c r="I1" s="254"/>
      <c r="J1" s="255"/>
    </row>
    <row r="2" spans="1:15" ht="36" customHeight="1">
      <c r="A2" s="3"/>
      <c r="B2" s="79" t="s">
        <v>24</v>
      </c>
      <c r="C2" s="80"/>
      <c r="D2" s="81" t="s">
        <v>498</v>
      </c>
      <c r="E2" s="259" t="s">
        <v>494</v>
      </c>
      <c r="F2" s="260"/>
      <c r="G2" s="260"/>
      <c r="H2" s="260"/>
      <c r="I2" s="260"/>
      <c r="J2" s="261"/>
      <c r="O2" s="2"/>
    </row>
    <row r="3" spans="1:15" ht="27" customHeight="1">
      <c r="A3" s="3"/>
      <c r="B3" s="82" t="s">
        <v>44</v>
      </c>
      <c r="C3" s="80"/>
      <c r="D3" s="83" t="s">
        <v>41</v>
      </c>
      <c r="E3" s="262" t="s">
        <v>43</v>
      </c>
      <c r="F3" s="263"/>
      <c r="G3" s="263"/>
      <c r="H3" s="263"/>
      <c r="I3" s="263"/>
      <c r="J3" s="264"/>
    </row>
    <row r="4" spans="1:15" ht="23.25" customHeight="1">
      <c r="A4" s="78">
        <v>1168</v>
      </c>
      <c r="B4" s="84" t="s">
        <v>45</v>
      </c>
      <c r="C4" s="85"/>
      <c r="D4" s="86" t="s">
        <v>41</v>
      </c>
      <c r="E4" s="250" t="s">
        <v>42</v>
      </c>
      <c r="F4" s="251"/>
      <c r="G4" s="251"/>
      <c r="H4" s="251"/>
      <c r="I4" s="251"/>
      <c r="J4" s="252"/>
    </row>
    <row r="5" spans="1:15" ht="24" customHeight="1">
      <c r="A5" s="3"/>
      <c r="B5" s="46" t="s">
        <v>23</v>
      </c>
      <c r="C5" s="4"/>
      <c r="D5" s="32" t="s">
        <v>495</v>
      </c>
      <c r="E5" s="25"/>
      <c r="F5" s="25"/>
      <c r="G5" s="25"/>
      <c r="H5" s="27" t="s">
        <v>40</v>
      </c>
      <c r="I5" s="32">
        <v>62156489</v>
      </c>
      <c r="J5" s="10"/>
    </row>
    <row r="6" spans="1:15" ht="15.75" customHeight="1">
      <c r="A6" s="3"/>
      <c r="B6" s="40"/>
      <c r="C6" s="25"/>
      <c r="D6" s="32" t="s">
        <v>496</v>
      </c>
      <c r="E6" s="25"/>
      <c r="F6" s="25"/>
      <c r="G6" s="25"/>
      <c r="H6" s="27" t="s">
        <v>36</v>
      </c>
      <c r="I6" s="32"/>
      <c r="J6" s="10"/>
    </row>
    <row r="7" spans="1:15" ht="15.75" customHeight="1">
      <c r="A7" s="3"/>
      <c r="B7" s="41"/>
      <c r="C7" s="34"/>
      <c r="D7" s="21" t="s">
        <v>497</v>
      </c>
      <c r="E7" s="34"/>
      <c r="F7" s="34"/>
      <c r="G7" s="34"/>
      <c r="H7" s="28"/>
      <c r="I7" s="33"/>
      <c r="J7" s="50"/>
      <c r="M7" s="32"/>
      <c r="N7" s="25"/>
      <c r="O7" s="25"/>
    </row>
    <row r="8" spans="1:15" ht="24" hidden="1" customHeight="1">
      <c r="A8" s="3"/>
      <c r="B8" s="46" t="s">
        <v>21</v>
      </c>
      <c r="C8" s="4"/>
      <c r="D8" s="35"/>
      <c r="E8" s="4"/>
      <c r="F8" s="4"/>
      <c r="G8" s="44"/>
      <c r="H8" s="27" t="s">
        <v>40</v>
      </c>
      <c r="I8" s="32"/>
      <c r="J8" s="10"/>
    </row>
    <row r="9" spans="1:15" ht="15.75" hidden="1" customHeight="1">
      <c r="A9" s="3"/>
      <c r="B9" s="3"/>
      <c r="C9" s="4"/>
      <c r="D9" s="35"/>
      <c r="E9" s="4"/>
      <c r="F9" s="4"/>
      <c r="G9" s="44"/>
      <c r="H9" s="27" t="s">
        <v>36</v>
      </c>
      <c r="I9" s="32"/>
      <c r="J9" s="10"/>
    </row>
    <row r="10" spans="1:15" ht="15.75" hidden="1" customHeight="1">
      <c r="A10" s="3"/>
      <c r="B10" s="51"/>
      <c r="C10" s="26"/>
      <c r="D10" s="45"/>
      <c r="E10" s="54"/>
      <c r="F10" s="54"/>
      <c r="G10" s="52"/>
      <c r="H10" s="52"/>
      <c r="I10" s="53"/>
      <c r="J10" s="50"/>
    </row>
    <row r="11" spans="1:15" ht="24" customHeight="1">
      <c r="A11" s="3"/>
      <c r="B11" s="46" t="s">
        <v>20</v>
      </c>
      <c r="C11" s="4"/>
      <c r="D11" s="266"/>
      <c r="E11" s="266"/>
      <c r="F11" s="266"/>
      <c r="G11" s="266"/>
      <c r="H11" s="27" t="s">
        <v>40</v>
      </c>
      <c r="I11" s="88"/>
      <c r="J11" s="10"/>
    </row>
    <row r="12" spans="1:15" ht="15.75" customHeight="1">
      <c r="A12" s="3"/>
      <c r="B12" s="40"/>
      <c r="C12" s="25"/>
      <c r="D12" s="248"/>
      <c r="E12" s="248"/>
      <c r="F12" s="248"/>
      <c r="G12" s="248"/>
      <c r="H12" s="27" t="s">
        <v>36</v>
      </c>
      <c r="I12" s="88"/>
      <c r="J12" s="10"/>
    </row>
    <row r="13" spans="1:15" ht="15.75" customHeight="1">
      <c r="A13" s="3"/>
      <c r="B13" s="41"/>
      <c r="C13" s="87"/>
      <c r="D13" s="249"/>
      <c r="E13" s="249"/>
      <c r="F13" s="249"/>
      <c r="G13" s="249"/>
      <c r="H13" s="28"/>
      <c r="I13" s="34"/>
      <c r="J13" s="50"/>
    </row>
    <row r="14" spans="1:15" ht="24" hidden="1" customHeight="1">
      <c r="A14" s="3"/>
      <c r="B14" s="65" t="s">
        <v>22</v>
      </c>
      <c r="C14" s="66"/>
      <c r="D14" s="67"/>
      <c r="E14" s="68"/>
      <c r="F14" s="68"/>
      <c r="G14" s="68"/>
      <c r="H14" s="69"/>
      <c r="I14" s="68"/>
      <c r="J14" s="70"/>
    </row>
    <row r="15" spans="1:15" ht="32.25" customHeight="1">
      <c r="A15" s="3"/>
      <c r="B15" s="51" t="s">
        <v>34</v>
      </c>
      <c r="C15" s="71"/>
      <c r="D15" s="52"/>
      <c r="E15" s="265"/>
      <c r="F15" s="265"/>
      <c r="G15" s="267"/>
      <c r="H15" s="267"/>
      <c r="I15" s="267" t="s">
        <v>31</v>
      </c>
      <c r="J15" s="268"/>
    </row>
    <row r="16" spans="1:15" ht="23.25" customHeight="1">
      <c r="A16" s="140" t="s">
        <v>26</v>
      </c>
      <c r="B16" s="56" t="s">
        <v>26</v>
      </c>
      <c r="C16" s="57"/>
      <c r="D16" s="58"/>
      <c r="E16" s="241"/>
      <c r="F16" s="242"/>
      <c r="G16" s="241"/>
      <c r="H16" s="242"/>
      <c r="I16" s="241">
        <f>SUMIF(F49:F69,A16,I49:I69)+SUMIF(F49:F69,"PSU",I49:I69)</f>
        <v>0</v>
      </c>
      <c r="J16" s="243"/>
    </row>
    <row r="17" spans="1:10" ht="23.25" customHeight="1">
      <c r="A17" s="140" t="s">
        <v>27</v>
      </c>
      <c r="B17" s="56" t="s">
        <v>27</v>
      </c>
      <c r="C17" s="57"/>
      <c r="D17" s="58"/>
      <c r="E17" s="241"/>
      <c r="F17" s="242"/>
      <c r="G17" s="241"/>
      <c r="H17" s="242"/>
      <c r="I17" s="241">
        <f>SUMIF(F49:F69,A17,I49:I69)</f>
        <v>0</v>
      </c>
      <c r="J17" s="243"/>
    </row>
    <row r="18" spans="1:10" ht="23.25" customHeight="1">
      <c r="A18" s="140" t="s">
        <v>28</v>
      </c>
      <c r="B18" s="56" t="s">
        <v>28</v>
      </c>
      <c r="C18" s="57"/>
      <c r="D18" s="58"/>
      <c r="E18" s="241"/>
      <c r="F18" s="242"/>
      <c r="G18" s="241"/>
      <c r="H18" s="242"/>
      <c r="I18" s="241">
        <f>SUMIF(F49:F69,A18,I49:I69)</f>
        <v>0</v>
      </c>
      <c r="J18" s="243"/>
    </row>
    <row r="19" spans="1:10" ht="23.25" customHeight="1">
      <c r="A19" s="140" t="s">
        <v>95</v>
      </c>
      <c r="B19" s="56" t="s">
        <v>29</v>
      </c>
      <c r="C19" s="57"/>
      <c r="D19" s="58"/>
      <c r="E19" s="241"/>
      <c r="F19" s="242"/>
      <c r="G19" s="241"/>
      <c r="H19" s="242"/>
      <c r="I19" s="241">
        <f>SUMIF(F49:F69,A19,I49:I69)</f>
        <v>0</v>
      </c>
      <c r="J19" s="243"/>
    </row>
    <row r="20" spans="1:10" ht="23.25" customHeight="1">
      <c r="A20" s="140" t="s">
        <v>96</v>
      </c>
      <c r="B20" s="56" t="s">
        <v>30</v>
      </c>
      <c r="C20" s="57"/>
      <c r="D20" s="58"/>
      <c r="E20" s="241"/>
      <c r="F20" s="242"/>
      <c r="G20" s="241"/>
      <c r="H20" s="242"/>
      <c r="I20" s="241">
        <f>SUMIF(F49:F69,A20,I49:I69)</f>
        <v>0</v>
      </c>
      <c r="J20" s="243"/>
    </row>
    <row r="21" spans="1:10" ht="23.25" customHeight="1">
      <c r="A21" s="3"/>
      <c r="B21" s="73" t="s">
        <v>31</v>
      </c>
      <c r="C21" s="74"/>
      <c r="D21" s="75"/>
      <c r="E21" s="244"/>
      <c r="F21" s="269"/>
      <c r="G21" s="244"/>
      <c r="H21" s="269"/>
      <c r="I21" s="244">
        <f>SUM(I16:J20)</f>
        <v>0</v>
      </c>
      <c r="J21" s="245"/>
    </row>
    <row r="22" spans="1:10" ht="33" customHeight="1">
      <c r="A22" s="3"/>
      <c r="B22" s="64" t="s">
        <v>35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>
      <c r="A23" s="3">
        <f>ZakladDPHSni*SazbaDPH1/100</f>
        <v>0</v>
      </c>
      <c r="B23" s="56" t="s">
        <v>13</v>
      </c>
      <c r="C23" s="57"/>
      <c r="D23" s="58"/>
      <c r="E23" s="59">
        <v>15</v>
      </c>
      <c r="F23" s="60" t="s">
        <v>0</v>
      </c>
      <c r="G23" s="239">
        <f>ZakladDPHSniVypocet</f>
        <v>0</v>
      </c>
      <c r="H23" s="240"/>
      <c r="I23" s="240"/>
      <c r="J23" s="61" t="str">
        <f t="shared" ref="J23:J28" si="0">Mena</f>
        <v>CZK</v>
      </c>
    </row>
    <row r="24" spans="1:10" ht="23.25" customHeight="1">
      <c r="A24" s="3">
        <f>(A23-INT(A23))*100</f>
        <v>0</v>
      </c>
      <c r="B24" s="56" t="s">
        <v>14</v>
      </c>
      <c r="C24" s="57"/>
      <c r="D24" s="58"/>
      <c r="E24" s="59">
        <f>SazbaDPH1</f>
        <v>15</v>
      </c>
      <c r="F24" s="60" t="s">
        <v>0</v>
      </c>
      <c r="G24" s="237">
        <f>IF(A24&gt;50, ROUNDUP(A23, 0), ROUNDDOWN(A23, 0))</f>
        <v>0</v>
      </c>
      <c r="H24" s="238"/>
      <c r="I24" s="238"/>
      <c r="J24" s="61" t="str">
        <f t="shared" si="0"/>
        <v>CZK</v>
      </c>
    </row>
    <row r="25" spans="1:10" ht="23.25" customHeight="1">
      <c r="A25" s="3">
        <f>ZakladDPHZakl*SazbaDPH2/100</f>
        <v>0</v>
      </c>
      <c r="B25" s="56" t="s">
        <v>15</v>
      </c>
      <c r="C25" s="57"/>
      <c r="D25" s="58"/>
      <c r="E25" s="59">
        <v>21</v>
      </c>
      <c r="F25" s="60" t="s">
        <v>0</v>
      </c>
      <c r="G25" s="239">
        <f>ZakladDPHZaklVypocet</f>
        <v>0</v>
      </c>
      <c r="H25" s="240"/>
      <c r="I25" s="240"/>
      <c r="J25" s="61" t="str">
        <f t="shared" si="0"/>
        <v>CZK</v>
      </c>
    </row>
    <row r="26" spans="1:10" ht="23.25" customHeight="1">
      <c r="A26" s="3">
        <f>(A25-INT(A25))*100</f>
        <v>0</v>
      </c>
      <c r="B26" s="48" t="s">
        <v>16</v>
      </c>
      <c r="C26" s="21"/>
      <c r="D26" s="17"/>
      <c r="E26" s="42">
        <f>SazbaDPH2</f>
        <v>21</v>
      </c>
      <c r="F26" s="43" t="s">
        <v>0</v>
      </c>
      <c r="G26" s="256">
        <f>IF(A26&gt;50, ROUNDUP(A25, 0), ROUNDDOWN(A25, 0))</f>
        <v>0</v>
      </c>
      <c r="H26" s="257"/>
      <c r="I26" s="257"/>
      <c r="J26" s="55" t="str">
        <f t="shared" si="0"/>
        <v>CZK</v>
      </c>
    </row>
    <row r="27" spans="1:10" ht="23.25" customHeight="1" thickBot="1">
      <c r="A27" s="3">
        <f>ZakladDPHSni+DPHSni+ZakladDPHZakl+DPHZakl</f>
        <v>0</v>
      </c>
      <c r="B27" s="47" t="s">
        <v>5</v>
      </c>
      <c r="C27" s="19"/>
      <c r="D27" s="22"/>
      <c r="E27" s="19"/>
      <c r="F27" s="20"/>
      <c r="G27" s="258">
        <f>CenaCelkem-(ZakladDPHSni+DPHSni+ZakladDPHZakl+DPHZakl)</f>
        <v>0</v>
      </c>
      <c r="H27" s="258"/>
      <c r="I27" s="258"/>
      <c r="J27" s="62" t="str">
        <f t="shared" si="0"/>
        <v>CZK</v>
      </c>
    </row>
    <row r="28" spans="1:10" ht="27.75" hidden="1" customHeight="1" thickBot="1">
      <c r="A28" s="3"/>
      <c r="B28" s="117" t="s">
        <v>25</v>
      </c>
      <c r="C28" s="118"/>
      <c r="D28" s="118"/>
      <c r="E28" s="119"/>
      <c r="F28" s="120"/>
      <c r="G28" s="247">
        <f>ZakladDPHSniVypocet+ZakladDPHZaklVypocet</f>
        <v>0</v>
      </c>
      <c r="H28" s="247"/>
      <c r="I28" s="247"/>
      <c r="J28" s="121" t="str">
        <f t="shared" si="0"/>
        <v>CZK</v>
      </c>
    </row>
    <row r="29" spans="1:10" ht="27.75" customHeight="1" thickBot="1">
      <c r="A29" s="3">
        <f>(A27-INT(A27))*100</f>
        <v>0</v>
      </c>
      <c r="B29" s="117" t="s">
        <v>37</v>
      </c>
      <c r="C29" s="122"/>
      <c r="D29" s="122"/>
      <c r="E29" s="122"/>
      <c r="F29" s="122"/>
      <c r="G29" s="246">
        <f>IF(A29&gt;50, ROUNDUP(A27, 0), ROUNDDOWN(A27, 0))</f>
        <v>0</v>
      </c>
      <c r="H29" s="246"/>
      <c r="I29" s="246"/>
      <c r="J29" s="123" t="s">
        <v>50</v>
      </c>
    </row>
    <row r="30" spans="1:10" ht="12.75" customHeight="1">
      <c r="A30" s="3"/>
      <c r="B30" s="3"/>
      <c r="C30" s="4"/>
      <c r="D30" s="4"/>
      <c r="E30" s="4"/>
      <c r="F30" s="4"/>
      <c r="G30" s="44"/>
      <c r="H30" s="4"/>
      <c r="I30" s="44"/>
      <c r="J30" s="11"/>
    </row>
    <row r="31" spans="1:10" ht="30" customHeight="1">
      <c r="A31" s="3"/>
      <c r="B31" s="3"/>
      <c r="C31" s="4"/>
      <c r="D31" s="4"/>
      <c r="E31" s="4"/>
      <c r="F31" s="4"/>
      <c r="G31" s="44"/>
      <c r="H31" s="4"/>
      <c r="I31" s="44"/>
      <c r="J31" s="11"/>
    </row>
    <row r="32" spans="1:10" ht="18.75" customHeight="1">
      <c r="A32" s="3"/>
      <c r="B32" s="23"/>
      <c r="C32" s="18" t="s">
        <v>12</v>
      </c>
      <c r="D32" s="38"/>
      <c r="E32" s="38"/>
      <c r="F32" s="18" t="s">
        <v>11</v>
      </c>
      <c r="G32" s="38"/>
      <c r="H32" s="39"/>
      <c r="I32" s="38"/>
      <c r="J32" s="11"/>
    </row>
    <row r="33" spans="1:10" ht="47.25" customHeight="1">
      <c r="A33" s="3"/>
      <c r="B33" s="3"/>
      <c r="C33" s="4"/>
      <c r="D33" s="4"/>
      <c r="E33" s="4"/>
      <c r="F33" s="4"/>
      <c r="G33" s="44"/>
      <c r="H33" s="4"/>
      <c r="I33" s="44"/>
      <c r="J33" s="11"/>
    </row>
    <row r="34" spans="1:10" s="36" customFormat="1" ht="18.75" customHeight="1">
      <c r="A34" s="29"/>
      <c r="B34" s="29"/>
      <c r="C34" s="30"/>
      <c r="D34" s="24"/>
      <c r="E34" s="24"/>
      <c r="F34" s="30"/>
      <c r="G34" s="31"/>
      <c r="H34" s="24"/>
      <c r="I34" s="31"/>
      <c r="J34" s="37"/>
    </row>
    <row r="35" spans="1:10" ht="12.75" customHeight="1">
      <c r="A35" s="3"/>
      <c r="B35" s="3"/>
      <c r="C35" s="4"/>
      <c r="D35" s="236" t="s">
        <v>2</v>
      </c>
      <c r="E35" s="236"/>
      <c r="F35" s="4"/>
      <c r="G35" s="44"/>
      <c r="H35" s="12" t="s">
        <v>3</v>
      </c>
      <c r="I35" s="44"/>
      <c r="J35" s="11"/>
    </row>
    <row r="36" spans="1:10" ht="13.5" customHeight="1" thickBot="1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>
      <c r="B37" s="94" t="s">
        <v>17</v>
      </c>
      <c r="C37" s="95"/>
      <c r="D37" s="95"/>
      <c r="E37" s="95"/>
      <c r="F37" s="96"/>
      <c r="G37" s="96"/>
      <c r="H37" s="96"/>
      <c r="I37" s="96"/>
      <c r="J37" s="95"/>
    </row>
    <row r="38" spans="1:10" ht="25.5" hidden="1" customHeight="1">
      <c r="A38" s="93" t="s">
        <v>39</v>
      </c>
      <c r="B38" s="97" t="s">
        <v>18</v>
      </c>
      <c r="C38" s="98" t="s">
        <v>6</v>
      </c>
      <c r="D38" s="99"/>
      <c r="E38" s="99"/>
      <c r="F38" s="100" t="str">
        <f>B23</f>
        <v>Základ pro sníženou DPH</v>
      </c>
      <c r="G38" s="100" t="str">
        <f>B25</f>
        <v>Základ pro základní DPH</v>
      </c>
      <c r="H38" s="101" t="s">
        <v>19</v>
      </c>
      <c r="I38" s="101" t="s">
        <v>1</v>
      </c>
      <c r="J38" s="102" t="s">
        <v>0</v>
      </c>
    </row>
    <row r="39" spans="1:10" ht="25.5" hidden="1" customHeight="1">
      <c r="A39" s="93">
        <v>1</v>
      </c>
      <c r="B39" s="103" t="s">
        <v>48</v>
      </c>
      <c r="C39" s="229"/>
      <c r="D39" s="230"/>
      <c r="E39" s="230"/>
      <c r="F39" s="104">
        <f>'01 01 Pol'!AE486</f>
        <v>0</v>
      </c>
      <c r="G39" s="105">
        <f>'01 01 Pol'!AF486</f>
        <v>0</v>
      </c>
      <c r="H39" s="106">
        <f>(F39*SazbaDPH1/100)+(G39*SazbaDPH2/100)</f>
        <v>0</v>
      </c>
      <c r="I39" s="106">
        <f>F39+G39+H39</f>
        <v>0</v>
      </c>
      <c r="J39" s="107" t="str">
        <f>IF(CenaCelkemVypocet=0,"",I39/CenaCelkemVypocet*100)</f>
        <v/>
      </c>
    </row>
    <row r="40" spans="1:10" ht="25.5" hidden="1" customHeight="1">
      <c r="A40" s="93">
        <v>2</v>
      </c>
      <c r="B40" s="108" t="s">
        <v>41</v>
      </c>
      <c r="C40" s="231" t="s">
        <v>43</v>
      </c>
      <c r="D40" s="232"/>
      <c r="E40" s="232"/>
      <c r="F40" s="109">
        <f>'01 01 Pol'!AE486</f>
        <v>0</v>
      </c>
      <c r="G40" s="110">
        <f>'01 01 Pol'!AF486</f>
        <v>0</v>
      </c>
      <c r="H40" s="110">
        <f>(F40*SazbaDPH1/100)+(G40*SazbaDPH2/100)</f>
        <v>0</v>
      </c>
      <c r="I40" s="110">
        <f>F40+G40+H40</f>
        <v>0</v>
      </c>
      <c r="J40" s="111" t="str">
        <f>IF(CenaCelkemVypocet=0,"",I40/CenaCelkemVypocet*100)</f>
        <v/>
      </c>
    </row>
    <row r="41" spans="1:10" ht="25.5" hidden="1" customHeight="1">
      <c r="A41" s="93">
        <v>3</v>
      </c>
      <c r="B41" s="112" t="s">
        <v>41</v>
      </c>
      <c r="C41" s="229" t="s">
        <v>42</v>
      </c>
      <c r="D41" s="230"/>
      <c r="E41" s="230"/>
      <c r="F41" s="113">
        <f>'01 01 Pol'!AE486</f>
        <v>0</v>
      </c>
      <c r="G41" s="106">
        <f>'01 01 Pol'!AF486</f>
        <v>0</v>
      </c>
      <c r="H41" s="106">
        <f>(F41*SazbaDPH1/100)+(G41*SazbaDPH2/100)</f>
        <v>0</v>
      </c>
      <c r="I41" s="106">
        <f>F41+G41+H41</f>
        <v>0</v>
      </c>
      <c r="J41" s="107" t="str">
        <f>IF(CenaCelkemVypocet=0,"",I41/CenaCelkemVypocet*100)</f>
        <v/>
      </c>
    </row>
    <row r="42" spans="1:10" ht="25.5" hidden="1" customHeight="1">
      <c r="A42" s="93"/>
      <c r="B42" s="233" t="s">
        <v>49</v>
      </c>
      <c r="C42" s="234"/>
      <c r="D42" s="234"/>
      <c r="E42" s="235"/>
      <c r="F42" s="114">
        <f>SUMIF(A39:A41,"=1",F39:F41)</f>
        <v>0</v>
      </c>
      <c r="G42" s="115">
        <f>SUMIF(A39:A41,"=1",G39:G41)</f>
        <v>0</v>
      </c>
      <c r="H42" s="115">
        <f>SUMIF(A39:A41,"=1",H39:H41)</f>
        <v>0</v>
      </c>
      <c r="I42" s="115">
        <f>SUMIF(A39:A41,"=1",I39:I41)</f>
        <v>0</v>
      </c>
      <c r="J42" s="116">
        <f>SUMIF(A39:A41,"=1",J39:J41)</f>
        <v>0</v>
      </c>
    </row>
    <row r="46" spans="1:10" ht="15.75">
      <c r="B46" s="124" t="s">
        <v>51</v>
      </c>
    </row>
    <row r="48" spans="1:10" ht="25.5" customHeight="1">
      <c r="A48" s="125"/>
      <c r="B48" s="128" t="s">
        <v>18</v>
      </c>
      <c r="C48" s="128" t="s">
        <v>6</v>
      </c>
      <c r="D48" s="129"/>
      <c r="E48" s="129"/>
      <c r="F48" s="130" t="s">
        <v>52</v>
      </c>
      <c r="G48" s="130"/>
      <c r="H48" s="130"/>
      <c r="I48" s="130" t="s">
        <v>31</v>
      </c>
      <c r="J48" s="130" t="s">
        <v>0</v>
      </c>
    </row>
    <row r="49" spans="1:10" ht="25.5" customHeight="1">
      <c r="A49" s="126"/>
      <c r="B49" s="131" t="s">
        <v>53</v>
      </c>
      <c r="C49" s="227" t="s">
        <v>30</v>
      </c>
      <c r="D49" s="228"/>
      <c r="E49" s="228"/>
      <c r="F49" s="136" t="s">
        <v>26</v>
      </c>
      <c r="G49" s="137"/>
      <c r="H49" s="137"/>
      <c r="I49" s="137">
        <f>'01 01 Pol'!G8</f>
        <v>0</v>
      </c>
      <c r="J49" s="134" t="str">
        <f>IF(I70=0,"",I49/I70*100)</f>
        <v/>
      </c>
    </row>
    <row r="50" spans="1:10" ht="25.5" customHeight="1">
      <c r="A50" s="126"/>
      <c r="B50" s="131" t="s">
        <v>54</v>
      </c>
      <c r="C50" s="227" t="s">
        <v>55</v>
      </c>
      <c r="D50" s="228"/>
      <c r="E50" s="228"/>
      <c r="F50" s="136" t="s">
        <v>26</v>
      </c>
      <c r="G50" s="137"/>
      <c r="H50" s="137"/>
      <c r="I50" s="137">
        <f>'01 01 Pol'!G12</f>
        <v>0</v>
      </c>
      <c r="J50" s="134" t="str">
        <f>IF(I70=0,"",I50/I70*100)</f>
        <v/>
      </c>
    </row>
    <row r="51" spans="1:10" ht="25.5" customHeight="1">
      <c r="A51" s="126"/>
      <c r="B51" s="131" t="s">
        <v>56</v>
      </c>
      <c r="C51" s="227" t="s">
        <v>57</v>
      </c>
      <c r="D51" s="228"/>
      <c r="E51" s="228"/>
      <c r="F51" s="136" t="s">
        <v>26</v>
      </c>
      <c r="G51" s="137"/>
      <c r="H51" s="137"/>
      <c r="I51" s="137">
        <f>'01 01 Pol'!G54</f>
        <v>0</v>
      </c>
      <c r="J51" s="134" t="str">
        <f>IF(I70=0,"",I51/I70*100)</f>
        <v/>
      </c>
    </row>
    <row r="52" spans="1:10" ht="25.5" customHeight="1">
      <c r="A52" s="126"/>
      <c r="B52" s="131" t="s">
        <v>58</v>
      </c>
      <c r="C52" s="227" t="s">
        <v>59</v>
      </c>
      <c r="D52" s="228"/>
      <c r="E52" s="228"/>
      <c r="F52" s="136" t="s">
        <v>26</v>
      </c>
      <c r="G52" s="137"/>
      <c r="H52" s="137"/>
      <c r="I52" s="137">
        <f>'01 01 Pol'!G86</f>
        <v>0</v>
      </c>
      <c r="J52" s="134" t="str">
        <f>IF(I70=0,"",I52/I70*100)</f>
        <v/>
      </c>
    </row>
    <row r="53" spans="1:10" ht="25.5" customHeight="1">
      <c r="A53" s="126"/>
      <c r="B53" s="131" t="s">
        <v>60</v>
      </c>
      <c r="C53" s="227" t="s">
        <v>61</v>
      </c>
      <c r="D53" s="228"/>
      <c r="E53" s="228"/>
      <c r="F53" s="136" t="s">
        <v>26</v>
      </c>
      <c r="G53" s="137"/>
      <c r="H53" s="137"/>
      <c r="I53" s="137">
        <f>'01 01 Pol'!G112</f>
        <v>0</v>
      </c>
      <c r="J53" s="134" t="str">
        <f>IF(I70=0,"",I53/I70*100)</f>
        <v/>
      </c>
    </row>
    <row r="54" spans="1:10" ht="25.5" customHeight="1">
      <c r="A54" s="126"/>
      <c r="B54" s="131" t="s">
        <v>62</v>
      </c>
      <c r="C54" s="227" t="s">
        <v>63</v>
      </c>
      <c r="D54" s="228"/>
      <c r="E54" s="228"/>
      <c r="F54" s="136" t="s">
        <v>26</v>
      </c>
      <c r="G54" s="137"/>
      <c r="H54" s="137"/>
      <c r="I54" s="137">
        <f>'01 01 Pol'!G115</f>
        <v>0</v>
      </c>
      <c r="J54" s="134" t="str">
        <f>IF(I70=0,"",I54/I70*100)</f>
        <v/>
      </c>
    </row>
    <row r="55" spans="1:10" ht="25.5" customHeight="1">
      <c r="A55" s="126"/>
      <c r="B55" s="131" t="s">
        <v>64</v>
      </c>
      <c r="C55" s="227" t="s">
        <v>65</v>
      </c>
      <c r="D55" s="228"/>
      <c r="E55" s="228"/>
      <c r="F55" s="136" t="s">
        <v>26</v>
      </c>
      <c r="G55" s="137"/>
      <c r="H55" s="137"/>
      <c r="I55" s="137">
        <f>'01 01 Pol'!G126</f>
        <v>0</v>
      </c>
      <c r="J55" s="134" t="str">
        <f>IF(I70=0,"",I55/I70*100)</f>
        <v/>
      </c>
    </row>
    <row r="56" spans="1:10" ht="25.5" customHeight="1">
      <c r="A56" s="126"/>
      <c r="B56" s="131" t="s">
        <v>66</v>
      </c>
      <c r="C56" s="227" t="s">
        <v>67</v>
      </c>
      <c r="D56" s="228"/>
      <c r="E56" s="228"/>
      <c r="F56" s="136" t="s">
        <v>26</v>
      </c>
      <c r="G56" s="137"/>
      <c r="H56" s="137"/>
      <c r="I56" s="137">
        <f>'01 01 Pol'!G137</f>
        <v>0</v>
      </c>
      <c r="J56" s="134" t="str">
        <f>IF(I70=0,"",I56/I70*100)</f>
        <v/>
      </c>
    </row>
    <row r="57" spans="1:10" ht="25.5" customHeight="1">
      <c r="A57" s="126"/>
      <c r="B57" s="131" t="s">
        <v>68</v>
      </c>
      <c r="C57" s="227" t="s">
        <v>69</v>
      </c>
      <c r="D57" s="228"/>
      <c r="E57" s="228"/>
      <c r="F57" s="136" t="s">
        <v>26</v>
      </c>
      <c r="G57" s="137"/>
      <c r="H57" s="137"/>
      <c r="I57" s="137">
        <f>'01 01 Pol'!G192</f>
        <v>0</v>
      </c>
      <c r="J57" s="134" t="str">
        <f>IF(I70=0,"",I57/I70*100)</f>
        <v/>
      </c>
    </row>
    <row r="58" spans="1:10" ht="25.5" customHeight="1">
      <c r="A58" s="126"/>
      <c r="B58" s="131" t="s">
        <v>70</v>
      </c>
      <c r="C58" s="227" t="s">
        <v>71</v>
      </c>
      <c r="D58" s="228"/>
      <c r="E58" s="228"/>
      <c r="F58" s="136" t="s">
        <v>27</v>
      </c>
      <c r="G58" s="137"/>
      <c r="H58" s="137"/>
      <c r="I58" s="137">
        <f>'01 01 Pol'!G194</f>
        <v>0</v>
      </c>
      <c r="J58" s="134" t="str">
        <f>IF(I70=0,"",I58/I70*100)</f>
        <v/>
      </c>
    </row>
    <row r="59" spans="1:10" ht="25.5" customHeight="1">
      <c r="A59" s="126"/>
      <c r="B59" s="131" t="s">
        <v>72</v>
      </c>
      <c r="C59" s="227" t="s">
        <v>73</v>
      </c>
      <c r="D59" s="228"/>
      <c r="E59" s="228"/>
      <c r="F59" s="136" t="s">
        <v>27</v>
      </c>
      <c r="G59" s="137"/>
      <c r="H59" s="137"/>
      <c r="I59" s="137">
        <f>'01 01 Pol'!G233</f>
        <v>0</v>
      </c>
      <c r="J59" s="134" t="str">
        <f>IF(I70=0,"",I59/I70*100)</f>
        <v/>
      </c>
    </row>
    <row r="60" spans="1:10" ht="25.5" customHeight="1">
      <c r="A60" s="126"/>
      <c r="B60" s="131" t="s">
        <v>74</v>
      </c>
      <c r="C60" s="227" t="s">
        <v>75</v>
      </c>
      <c r="D60" s="228"/>
      <c r="E60" s="228"/>
      <c r="F60" s="136" t="s">
        <v>27</v>
      </c>
      <c r="G60" s="137"/>
      <c r="H60" s="137"/>
      <c r="I60" s="137">
        <f>'01 01 Pol'!G236</f>
        <v>0</v>
      </c>
      <c r="J60" s="134" t="str">
        <f>IF(I70=0,"",I60/I70*100)</f>
        <v/>
      </c>
    </row>
    <row r="61" spans="1:10" ht="25.5" customHeight="1">
      <c r="A61" s="126"/>
      <c r="B61" s="131" t="s">
        <v>76</v>
      </c>
      <c r="C61" s="227" t="s">
        <v>77</v>
      </c>
      <c r="D61" s="228"/>
      <c r="E61" s="228"/>
      <c r="F61" s="136" t="s">
        <v>27</v>
      </c>
      <c r="G61" s="137"/>
      <c r="H61" s="137"/>
      <c r="I61" s="137">
        <f>'01 01 Pol'!G283</f>
        <v>0</v>
      </c>
      <c r="J61" s="134" t="str">
        <f>IF(I70=0,"",I61/I70*100)</f>
        <v/>
      </c>
    </row>
    <row r="62" spans="1:10" ht="25.5" customHeight="1">
      <c r="A62" s="126"/>
      <c r="B62" s="131" t="s">
        <v>78</v>
      </c>
      <c r="C62" s="227" t="s">
        <v>79</v>
      </c>
      <c r="D62" s="228"/>
      <c r="E62" s="228"/>
      <c r="F62" s="136" t="s">
        <v>27</v>
      </c>
      <c r="G62" s="137"/>
      <c r="H62" s="137"/>
      <c r="I62" s="137">
        <f>'01 01 Pol'!G290</f>
        <v>0</v>
      </c>
      <c r="J62" s="134" t="str">
        <f>IF(I70=0,"",I62/I70*100)</f>
        <v/>
      </c>
    </row>
    <row r="63" spans="1:10" ht="25.5" customHeight="1">
      <c r="A63" s="126"/>
      <c r="B63" s="131" t="s">
        <v>80</v>
      </c>
      <c r="C63" s="227" t="s">
        <v>81</v>
      </c>
      <c r="D63" s="228"/>
      <c r="E63" s="228"/>
      <c r="F63" s="136" t="s">
        <v>27</v>
      </c>
      <c r="G63" s="137"/>
      <c r="H63" s="137"/>
      <c r="I63" s="137">
        <f>'01 01 Pol'!G293</f>
        <v>0</v>
      </c>
      <c r="J63" s="134" t="str">
        <f>IF(I70=0,"",I63/I70*100)</f>
        <v/>
      </c>
    </row>
    <row r="64" spans="1:10" ht="25.5" customHeight="1">
      <c r="A64" s="126"/>
      <c r="B64" s="131" t="s">
        <v>82</v>
      </c>
      <c r="C64" s="227" t="s">
        <v>83</v>
      </c>
      <c r="D64" s="228"/>
      <c r="E64" s="228"/>
      <c r="F64" s="136" t="s">
        <v>27</v>
      </c>
      <c r="G64" s="137"/>
      <c r="H64" s="137"/>
      <c r="I64" s="137">
        <f>'01 01 Pol'!G328</f>
        <v>0</v>
      </c>
      <c r="J64" s="134" t="str">
        <f>IF(I70=0,"",I64/I70*100)</f>
        <v/>
      </c>
    </row>
    <row r="65" spans="1:10" ht="25.5" customHeight="1">
      <c r="A65" s="126"/>
      <c r="B65" s="131" t="s">
        <v>84</v>
      </c>
      <c r="C65" s="227" t="s">
        <v>85</v>
      </c>
      <c r="D65" s="228"/>
      <c r="E65" s="228"/>
      <c r="F65" s="136" t="s">
        <v>27</v>
      </c>
      <c r="G65" s="137"/>
      <c r="H65" s="137"/>
      <c r="I65" s="137">
        <f>'01 01 Pol'!G371</f>
        <v>0</v>
      </c>
      <c r="J65" s="134" t="str">
        <f>IF(I70=0,"",I65/I70*100)</f>
        <v/>
      </c>
    </row>
    <row r="66" spans="1:10" ht="25.5" customHeight="1">
      <c r="A66" s="126"/>
      <c r="B66" s="131" t="s">
        <v>86</v>
      </c>
      <c r="C66" s="227" t="s">
        <v>87</v>
      </c>
      <c r="D66" s="228"/>
      <c r="E66" s="228"/>
      <c r="F66" s="136" t="s">
        <v>27</v>
      </c>
      <c r="G66" s="137"/>
      <c r="H66" s="137"/>
      <c r="I66" s="137">
        <f>'01 01 Pol'!G377</f>
        <v>0</v>
      </c>
      <c r="J66" s="134" t="str">
        <f>IF(I70=0,"",I66/I70*100)</f>
        <v/>
      </c>
    </row>
    <row r="67" spans="1:10" ht="25.5" customHeight="1">
      <c r="A67" s="126"/>
      <c r="B67" s="131" t="s">
        <v>88</v>
      </c>
      <c r="C67" s="227" t="s">
        <v>89</v>
      </c>
      <c r="D67" s="228"/>
      <c r="E67" s="228"/>
      <c r="F67" s="136" t="s">
        <v>28</v>
      </c>
      <c r="G67" s="137"/>
      <c r="H67" s="137"/>
      <c r="I67" s="137">
        <f>'01 01 Pol'!G471</f>
        <v>0</v>
      </c>
      <c r="J67" s="134" t="str">
        <f>IF(I70=0,"",I67/I70*100)</f>
        <v/>
      </c>
    </row>
    <row r="68" spans="1:10" ht="25.5" customHeight="1">
      <c r="A68" s="126"/>
      <c r="B68" s="131" t="s">
        <v>90</v>
      </c>
      <c r="C68" s="227" t="s">
        <v>91</v>
      </c>
      <c r="D68" s="228"/>
      <c r="E68" s="228"/>
      <c r="F68" s="136" t="s">
        <v>28</v>
      </c>
      <c r="G68" s="137"/>
      <c r="H68" s="137"/>
      <c r="I68" s="137">
        <f>'01 01 Pol'!G473</f>
        <v>0</v>
      </c>
      <c r="J68" s="134" t="str">
        <f>IF(I70=0,"",I68/I70*100)</f>
        <v/>
      </c>
    </row>
    <row r="69" spans="1:10" ht="25.5" customHeight="1">
      <c r="A69" s="126"/>
      <c r="B69" s="131" t="s">
        <v>92</v>
      </c>
      <c r="C69" s="227" t="s">
        <v>93</v>
      </c>
      <c r="D69" s="228"/>
      <c r="E69" s="228"/>
      <c r="F69" s="136" t="s">
        <v>94</v>
      </c>
      <c r="G69" s="137"/>
      <c r="H69" s="137"/>
      <c r="I69" s="137">
        <f>'01 01 Pol'!G476</f>
        <v>0</v>
      </c>
      <c r="J69" s="134" t="str">
        <f>IF(I70=0,"",I69/I70*100)</f>
        <v/>
      </c>
    </row>
    <row r="70" spans="1:10" ht="25.5" customHeight="1">
      <c r="A70" s="127"/>
      <c r="B70" s="132" t="s">
        <v>1</v>
      </c>
      <c r="C70" s="132"/>
      <c r="D70" s="133"/>
      <c r="E70" s="133"/>
      <c r="F70" s="138"/>
      <c r="G70" s="139"/>
      <c r="H70" s="139"/>
      <c r="I70" s="139">
        <f>SUM(I49:I69)</f>
        <v>0</v>
      </c>
      <c r="J70" s="135">
        <f>SUM(J49:J69)</f>
        <v>0</v>
      </c>
    </row>
    <row r="71" spans="1:10">
      <c r="F71" s="91"/>
      <c r="G71" s="90"/>
      <c r="H71" s="91"/>
      <c r="I71" s="90"/>
      <c r="J71" s="92"/>
    </row>
    <row r="72" spans="1:10">
      <c r="F72" s="91"/>
      <c r="G72" s="90"/>
      <c r="H72" s="91"/>
      <c r="I72" s="90"/>
      <c r="J72" s="92"/>
    </row>
    <row r="73" spans="1:10">
      <c r="F73" s="91"/>
      <c r="G73" s="90"/>
      <c r="H73" s="91"/>
      <c r="I73" s="90"/>
      <c r="J73" s="9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D13:G13"/>
    <mergeCell ref="E4:J4"/>
    <mergeCell ref="G16:H16"/>
    <mergeCell ref="G17:H17"/>
    <mergeCell ref="E16:F16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RowHeight="12.75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>
      <c r="A1" s="270" t="s">
        <v>7</v>
      </c>
      <c r="B1" s="270"/>
      <c r="C1" s="271"/>
      <c r="D1" s="270"/>
      <c r="E1" s="270"/>
      <c r="F1" s="270"/>
      <c r="G1" s="270"/>
    </row>
    <row r="2" spans="1:7" ht="24.95" customHeight="1">
      <c r="A2" s="77" t="s">
        <v>8</v>
      </c>
      <c r="B2" s="76"/>
      <c r="C2" s="272"/>
      <c r="D2" s="272"/>
      <c r="E2" s="272"/>
      <c r="F2" s="272"/>
      <c r="G2" s="273"/>
    </row>
    <row r="3" spans="1:7" ht="24.95" customHeight="1">
      <c r="A3" s="77" t="s">
        <v>9</v>
      </c>
      <c r="B3" s="76"/>
      <c r="C3" s="272"/>
      <c r="D3" s="272"/>
      <c r="E3" s="272"/>
      <c r="F3" s="272"/>
      <c r="G3" s="273"/>
    </row>
    <row r="4" spans="1:7" ht="24.95" customHeight="1">
      <c r="A4" s="77" t="s">
        <v>10</v>
      </c>
      <c r="B4" s="76"/>
      <c r="C4" s="272"/>
      <c r="D4" s="272"/>
      <c r="E4" s="272"/>
      <c r="F4" s="272"/>
      <c r="G4" s="273"/>
    </row>
    <row r="5" spans="1:7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5"/>
  <sheetViews>
    <sheetView zoomScale="140" zoomScaleNormal="140" workbookViewId="0">
      <pane ySplit="7" topLeftCell="A8" activePane="bottomLeft" state="frozen"/>
      <selection pane="bottomLeft" activeCell="X39" sqref="X39"/>
    </sheetView>
  </sheetViews>
  <sheetFormatPr defaultRowHeight="12.75" outlineLevelRow="1"/>
  <cols>
    <col min="1" max="1" width="3.42578125" customWidth="1"/>
    <col min="2" max="2" width="12.5703125" style="89" customWidth="1"/>
    <col min="3" max="3" width="38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274" t="s">
        <v>7</v>
      </c>
      <c r="B1" s="274"/>
      <c r="C1" s="274"/>
      <c r="D1" s="274"/>
      <c r="E1" s="274"/>
      <c r="F1" s="274"/>
      <c r="G1" s="274"/>
      <c r="AG1" t="s">
        <v>97</v>
      </c>
    </row>
    <row r="2" spans="1:60" ht="24.95" customHeight="1">
      <c r="A2" s="142" t="s">
        <v>8</v>
      </c>
      <c r="B2" s="76" t="s">
        <v>46</v>
      </c>
      <c r="C2" s="275" t="s">
        <v>47</v>
      </c>
      <c r="D2" s="276"/>
      <c r="E2" s="276"/>
      <c r="F2" s="276"/>
      <c r="G2" s="277"/>
      <c r="AG2" t="s">
        <v>98</v>
      </c>
    </row>
    <row r="3" spans="1:60" ht="24.95" customHeight="1">
      <c r="A3" s="142" t="s">
        <v>9</v>
      </c>
      <c r="B3" s="76" t="s">
        <v>41</v>
      </c>
      <c r="C3" s="275" t="s">
        <v>43</v>
      </c>
      <c r="D3" s="276"/>
      <c r="E3" s="276"/>
      <c r="F3" s="276"/>
      <c r="G3" s="277"/>
      <c r="AC3" s="89" t="s">
        <v>98</v>
      </c>
      <c r="AG3" t="s">
        <v>99</v>
      </c>
    </row>
    <row r="4" spans="1:60" ht="24.95" customHeight="1">
      <c r="A4" s="143" t="s">
        <v>10</v>
      </c>
      <c r="B4" s="144" t="s">
        <v>41</v>
      </c>
      <c r="C4" s="278" t="s">
        <v>42</v>
      </c>
      <c r="D4" s="279"/>
      <c r="E4" s="279"/>
      <c r="F4" s="279"/>
      <c r="G4" s="280"/>
      <c r="AG4" t="s">
        <v>100</v>
      </c>
    </row>
    <row r="5" spans="1:60">
      <c r="D5" s="141"/>
    </row>
    <row r="6" spans="1:60" ht="38.25">
      <c r="A6" s="146" t="s">
        <v>101</v>
      </c>
      <c r="B6" s="148" t="s">
        <v>102</v>
      </c>
      <c r="C6" s="148" t="s">
        <v>103</v>
      </c>
      <c r="D6" s="147" t="s">
        <v>104</v>
      </c>
      <c r="E6" s="146" t="s">
        <v>105</v>
      </c>
      <c r="F6" s="145" t="s">
        <v>106</v>
      </c>
      <c r="G6" s="146" t="s">
        <v>31</v>
      </c>
      <c r="H6" s="149" t="s">
        <v>32</v>
      </c>
      <c r="I6" s="149" t="s">
        <v>107</v>
      </c>
      <c r="J6" s="149" t="s">
        <v>33</v>
      </c>
      <c r="K6" s="149" t="s">
        <v>108</v>
      </c>
      <c r="L6" s="149" t="s">
        <v>109</v>
      </c>
      <c r="M6" s="149" t="s">
        <v>110</v>
      </c>
      <c r="N6" s="149" t="s">
        <v>111</v>
      </c>
      <c r="O6" s="149" t="s">
        <v>112</v>
      </c>
      <c r="P6" s="149" t="s">
        <v>113</v>
      </c>
      <c r="Q6" s="149" t="s">
        <v>114</v>
      </c>
      <c r="R6" s="149" t="s">
        <v>115</v>
      </c>
      <c r="S6" s="149" t="s">
        <v>116</v>
      </c>
      <c r="T6" s="149" t="s">
        <v>117</v>
      </c>
      <c r="U6" s="149" t="s">
        <v>118</v>
      </c>
      <c r="V6" s="149" t="s">
        <v>119</v>
      </c>
      <c r="W6" s="149" t="s">
        <v>120</v>
      </c>
    </row>
    <row r="7" spans="1:60" hidden="1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>
      <c r="A8" s="171" t="s">
        <v>121</v>
      </c>
      <c r="B8" s="172" t="s">
        <v>53</v>
      </c>
      <c r="C8" s="191" t="s">
        <v>30</v>
      </c>
      <c r="D8" s="173"/>
      <c r="E8" s="174"/>
      <c r="F8" s="175"/>
      <c r="G8" s="176">
        <f>SUMIF(AG9:AG11,"&lt;&gt;NOR",G9:G11)</f>
        <v>0</v>
      </c>
      <c r="H8" s="170"/>
      <c r="I8" s="170">
        <f>SUM(I9:I11)</f>
        <v>0</v>
      </c>
      <c r="J8" s="170"/>
      <c r="K8" s="170">
        <f>SUM(K9:K11)</f>
        <v>0</v>
      </c>
      <c r="L8" s="170"/>
      <c r="M8" s="170">
        <f>SUM(M9:M11)</f>
        <v>0</v>
      </c>
      <c r="N8" s="170"/>
      <c r="O8" s="170">
        <f>SUM(O9:O11)</f>
        <v>0</v>
      </c>
      <c r="P8" s="170"/>
      <c r="Q8" s="170">
        <f>SUM(Q9:Q11)</f>
        <v>0</v>
      </c>
      <c r="R8" s="170"/>
      <c r="S8" s="170"/>
      <c r="T8" s="170"/>
      <c r="U8" s="170"/>
      <c r="V8" s="170">
        <f>SUM(V9:V11)</f>
        <v>0</v>
      </c>
      <c r="W8" s="170"/>
      <c r="AG8" t="s">
        <v>122</v>
      </c>
    </row>
    <row r="9" spans="1:60" outlineLevel="1">
      <c r="A9" s="183">
        <v>1</v>
      </c>
      <c r="B9" s="184" t="s">
        <v>123</v>
      </c>
      <c r="C9" s="192" t="s">
        <v>124</v>
      </c>
      <c r="D9" s="185" t="s">
        <v>125</v>
      </c>
      <c r="E9" s="186">
        <v>1</v>
      </c>
      <c r="F9" s="187"/>
      <c r="G9" s="188">
        <f>ROUND(E9*F9,2)</f>
        <v>0</v>
      </c>
      <c r="H9" s="161"/>
      <c r="I9" s="160">
        <f>ROUND(E9*H9,2)</f>
        <v>0</v>
      </c>
      <c r="J9" s="161"/>
      <c r="K9" s="160">
        <f>ROUND(E9*J9,2)</f>
        <v>0</v>
      </c>
      <c r="L9" s="160">
        <v>21</v>
      </c>
      <c r="M9" s="160">
        <f>G9*(1+L9/100)</f>
        <v>0</v>
      </c>
      <c r="N9" s="160">
        <v>0</v>
      </c>
      <c r="O9" s="160">
        <f>ROUND(E9*N9,2)</f>
        <v>0</v>
      </c>
      <c r="P9" s="160">
        <v>0</v>
      </c>
      <c r="Q9" s="160">
        <f>ROUND(E9*P9,2)</f>
        <v>0</v>
      </c>
      <c r="R9" s="160"/>
      <c r="S9" s="160" t="s">
        <v>126</v>
      </c>
      <c r="T9" s="160" t="s">
        <v>127</v>
      </c>
      <c r="U9" s="160">
        <v>0</v>
      </c>
      <c r="V9" s="160">
        <f>ROUND(E9*U9,2)</f>
        <v>0</v>
      </c>
      <c r="W9" s="160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128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>
      <c r="A10" s="183">
        <v>2</v>
      </c>
      <c r="B10" s="184" t="s">
        <v>129</v>
      </c>
      <c r="C10" s="192" t="s">
        <v>130</v>
      </c>
      <c r="D10" s="185" t="s">
        <v>125</v>
      </c>
      <c r="E10" s="186">
        <v>1</v>
      </c>
      <c r="F10" s="187"/>
      <c r="G10" s="188">
        <f>ROUND(E10*F10,2)</f>
        <v>0</v>
      </c>
      <c r="H10" s="161"/>
      <c r="I10" s="160">
        <f>ROUND(E10*H10,2)</f>
        <v>0</v>
      </c>
      <c r="J10" s="161"/>
      <c r="K10" s="160">
        <f>ROUND(E10*J10,2)</f>
        <v>0</v>
      </c>
      <c r="L10" s="160">
        <v>21</v>
      </c>
      <c r="M10" s="160">
        <f>G10*(1+L10/100)</f>
        <v>0</v>
      </c>
      <c r="N10" s="160">
        <v>0</v>
      </c>
      <c r="O10" s="160">
        <f>ROUND(E10*N10,2)</f>
        <v>0</v>
      </c>
      <c r="P10" s="160">
        <v>0</v>
      </c>
      <c r="Q10" s="160">
        <f>ROUND(E10*P10,2)</f>
        <v>0</v>
      </c>
      <c r="R10" s="160"/>
      <c r="S10" s="160" t="s">
        <v>126</v>
      </c>
      <c r="T10" s="160" t="s">
        <v>127</v>
      </c>
      <c r="U10" s="160">
        <v>0</v>
      </c>
      <c r="V10" s="160">
        <f>ROUND(E10*U10,2)</f>
        <v>0</v>
      </c>
      <c r="W10" s="160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131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>
      <c r="A11" s="183">
        <v>3</v>
      </c>
      <c r="B11" s="184" t="s">
        <v>132</v>
      </c>
      <c r="C11" s="192" t="s">
        <v>133</v>
      </c>
      <c r="D11" s="185" t="s">
        <v>125</v>
      </c>
      <c r="E11" s="186">
        <v>1</v>
      </c>
      <c r="F11" s="187"/>
      <c r="G11" s="188">
        <f>ROUND(E11*F11,2)</f>
        <v>0</v>
      </c>
      <c r="H11" s="161"/>
      <c r="I11" s="160">
        <f>ROUND(E11*H11,2)</f>
        <v>0</v>
      </c>
      <c r="J11" s="161"/>
      <c r="K11" s="160">
        <f>ROUND(E11*J11,2)</f>
        <v>0</v>
      </c>
      <c r="L11" s="160">
        <v>21</v>
      </c>
      <c r="M11" s="160">
        <f>G11*(1+L11/100)</f>
        <v>0</v>
      </c>
      <c r="N11" s="160">
        <v>0</v>
      </c>
      <c r="O11" s="160">
        <f>ROUND(E11*N11,2)</f>
        <v>0</v>
      </c>
      <c r="P11" s="160">
        <v>0</v>
      </c>
      <c r="Q11" s="160">
        <f>ROUND(E11*P11,2)</f>
        <v>0</v>
      </c>
      <c r="R11" s="160"/>
      <c r="S11" s="160" t="s">
        <v>126</v>
      </c>
      <c r="T11" s="160" t="s">
        <v>127</v>
      </c>
      <c r="U11" s="160">
        <v>0</v>
      </c>
      <c r="V11" s="160">
        <f>ROUND(E11*U11,2)</f>
        <v>0</v>
      </c>
      <c r="W11" s="160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131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>
      <c r="A12" s="171" t="s">
        <v>121</v>
      </c>
      <c r="B12" s="172" t="s">
        <v>54</v>
      </c>
      <c r="C12" s="191" t="s">
        <v>55</v>
      </c>
      <c r="D12" s="173"/>
      <c r="E12" s="174"/>
      <c r="F12" s="175"/>
      <c r="G12" s="176">
        <f>SUMIF(AG13:AG53,"&lt;&gt;NOR",G13:G53)</f>
        <v>0</v>
      </c>
      <c r="H12" s="170"/>
      <c r="I12" s="170">
        <f>SUM(I13:I53)</f>
        <v>0</v>
      </c>
      <c r="J12" s="170"/>
      <c r="K12" s="170">
        <f>SUM(K13:K53)</f>
        <v>0</v>
      </c>
      <c r="L12" s="170"/>
      <c r="M12" s="170">
        <f>SUM(M13:M53)</f>
        <v>0</v>
      </c>
      <c r="N12" s="170"/>
      <c r="O12" s="170">
        <f>SUM(O13:O53)</f>
        <v>2.02</v>
      </c>
      <c r="P12" s="170"/>
      <c r="Q12" s="170">
        <f>SUM(Q13:Q53)</f>
        <v>0</v>
      </c>
      <c r="R12" s="170"/>
      <c r="S12" s="170"/>
      <c r="T12" s="170"/>
      <c r="U12" s="170"/>
      <c r="V12" s="170">
        <f>SUM(V13:V53)</f>
        <v>106.16000000000001</v>
      </c>
      <c r="W12" s="170"/>
      <c r="AG12" t="s">
        <v>122</v>
      </c>
    </row>
    <row r="13" spans="1:60" ht="22.5" outlineLevel="1">
      <c r="A13" s="177">
        <v>4</v>
      </c>
      <c r="B13" s="178" t="s">
        <v>134</v>
      </c>
      <c r="C13" s="193" t="s">
        <v>135</v>
      </c>
      <c r="D13" s="179" t="s">
        <v>136</v>
      </c>
      <c r="E13" s="213">
        <f>SUM(E14:E21)</f>
        <v>37.829000000000001</v>
      </c>
      <c r="F13" s="181"/>
      <c r="G13" s="182">
        <f>ROUND(E13*F13,2)</f>
        <v>0</v>
      </c>
      <c r="H13" s="161"/>
      <c r="I13" s="160">
        <f>ROUND(E13*H13,2)</f>
        <v>0</v>
      </c>
      <c r="J13" s="161"/>
      <c r="K13" s="160">
        <f>ROUND(E13*J13,2)</f>
        <v>0</v>
      </c>
      <c r="L13" s="160">
        <v>21</v>
      </c>
      <c r="M13" s="160">
        <f>G13*(1+L13/100)</f>
        <v>0</v>
      </c>
      <c r="N13" s="160">
        <v>2.9329999999999998E-2</v>
      </c>
      <c r="O13" s="160">
        <f>ROUND(E13*N13,2)</f>
        <v>1.1100000000000001</v>
      </c>
      <c r="P13" s="160">
        <v>0</v>
      </c>
      <c r="Q13" s="160">
        <f>ROUND(E13*P13,2)</f>
        <v>0</v>
      </c>
      <c r="R13" s="160"/>
      <c r="S13" s="160" t="s">
        <v>137</v>
      </c>
      <c r="T13" s="160" t="s">
        <v>137</v>
      </c>
      <c r="U13" s="160">
        <v>1.2250000000000001</v>
      </c>
      <c r="V13" s="160">
        <f>ROUND(E13*U13,2)</f>
        <v>46.34</v>
      </c>
      <c r="W13" s="160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131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>
      <c r="A14" s="157"/>
      <c r="B14" s="158"/>
      <c r="C14" s="194" t="s">
        <v>138</v>
      </c>
      <c r="D14" s="162"/>
      <c r="E14" s="163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139</v>
      </c>
      <c r="AH14" s="150">
        <v>0</v>
      </c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>
      <c r="A15" s="157"/>
      <c r="B15" s="158"/>
      <c r="C15" s="194" t="s">
        <v>140</v>
      </c>
      <c r="D15" s="162"/>
      <c r="E15" s="163">
        <v>11.64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139</v>
      </c>
      <c r="AH15" s="150">
        <v>0</v>
      </c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>
      <c r="A16" s="157"/>
      <c r="B16" s="158"/>
      <c r="C16" s="194" t="s">
        <v>141</v>
      </c>
      <c r="D16" s="162"/>
      <c r="E16" s="163">
        <v>0.19700000000000001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139</v>
      </c>
      <c r="AH16" s="150">
        <v>0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>
      <c r="A17" s="157"/>
      <c r="B17" s="158"/>
      <c r="C17" s="194" t="s">
        <v>142</v>
      </c>
      <c r="D17" s="162"/>
      <c r="E17" s="163">
        <v>-1.379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139</v>
      </c>
      <c r="AH17" s="150">
        <v>0</v>
      </c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>
      <c r="A18" s="157"/>
      <c r="B18" s="158"/>
      <c r="C18" s="194" t="s">
        <v>143</v>
      </c>
      <c r="D18" s="162"/>
      <c r="E18" s="163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139</v>
      </c>
      <c r="AH18" s="150"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>
      <c r="A19" s="157"/>
      <c r="B19" s="158"/>
      <c r="C19" s="194" t="s">
        <v>144</v>
      </c>
      <c r="D19" s="162"/>
      <c r="E19" s="163">
        <v>23.852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139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>
      <c r="A20" s="157"/>
      <c r="B20" s="158"/>
      <c r="C20" s="214" t="s">
        <v>499</v>
      </c>
      <c r="D20" s="215"/>
      <c r="E20" s="216">
        <f>1.97*0.7*2+0.23*2.55*6</f>
        <v>6.2770000000000001</v>
      </c>
      <c r="F20" s="217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139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>
      <c r="A21" s="157"/>
      <c r="B21" s="158"/>
      <c r="C21" s="194" t="s">
        <v>145</v>
      </c>
      <c r="D21" s="162"/>
      <c r="E21" s="163">
        <v>-2.758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139</v>
      </c>
      <c r="AH21" s="150">
        <v>0</v>
      </c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ht="22.5" outlineLevel="1">
      <c r="A22" s="177">
        <v>5</v>
      </c>
      <c r="B22" s="178" t="s">
        <v>146</v>
      </c>
      <c r="C22" s="193" t="s">
        <v>147</v>
      </c>
      <c r="D22" s="179" t="s">
        <v>136</v>
      </c>
      <c r="E22" s="180">
        <v>3.2</v>
      </c>
      <c r="F22" s="181"/>
      <c r="G22" s="182">
        <f>ROUND(E22*F22,2)</f>
        <v>0</v>
      </c>
      <c r="H22" s="161"/>
      <c r="I22" s="160">
        <f>ROUND(E22*H22,2)</f>
        <v>0</v>
      </c>
      <c r="J22" s="161"/>
      <c r="K22" s="160">
        <f>ROUND(E22*J22,2)</f>
        <v>0</v>
      </c>
      <c r="L22" s="160">
        <v>21</v>
      </c>
      <c r="M22" s="160">
        <f>G22*(1+L22/100)</f>
        <v>0</v>
      </c>
      <c r="N22" s="160">
        <v>5.7489999999999999E-2</v>
      </c>
      <c r="O22" s="160">
        <f>ROUND(E22*N22,2)</f>
        <v>0.18</v>
      </c>
      <c r="P22" s="160">
        <v>0</v>
      </c>
      <c r="Q22" s="160">
        <f>ROUND(E22*P22,2)</f>
        <v>0</v>
      </c>
      <c r="R22" s="160"/>
      <c r="S22" s="160" t="s">
        <v>137</v>
      </c>
      <c r="T22" s="160" t="s">
        <v>137</v>
      </c>
      <c r="U22" s="160">
        <v>2.0209999999999999</v>
      </c>
      <c r="V22" s="160">
        <f>ROUND(E22*U22,2)</f>
        <v>6.47</v>
      </c>
      <c r="W22" s="160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128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>
      <c r="A23" s="157"/>
      <c r="B23" s="158"/>
      <c r="C23" s="194" t="s">
        <v>138</v>
      </c>
      <c r="D23" s="162"/>
      <c r="E23" s="163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139</v>
      </c>
      <c r="AH23" s="150">
        <v>0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>
      <c r="A24" s="157"/>
      <c r="B24" s="158"/>
      <c r="C24" s="194" t="s">
        <v>148</v>
      </c>
      <c r="D24" s="162"/>
      <c r="E24" s="163">
        <v>3.2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139</v>
      </c>
      <c r="AH24" s="150">
        <v>0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ht="22.5" outlineLevel="1">
      <c r="A25" s="177">
        <v>6</v>
      </c>
      <c r="B25" s="178" t="s">
        <v>149</v>
      </c>
      <c r="C25" s="193" t="s">
        <v>150</v>
      </c>
      <c r="D25" s="179" t="s">
        <v>136</v>
      </c>
      <c r="E25" s="204">
        <f>SUM(E26:E40)</f>
        <v>39.234999999999999</v>
      </c>
      <c r="F25" s="181"/>
      <c r="G25" s="182">
        <f>ROUND(E25*F25,2)</f>
        <v>0</v>
      </c>
      <c r="H25" s="161"/>
      <c r="I25" s="160">
        <f>ROUND(E25*H25,2)</f>
        <v>0</v>
      </c>
      <c r="J25" s="161"/>
      <c r="K25" s="160">
        <f>ROUND(E25*J25,2)</f>
        <v>0</v>
      </c>
      <c r="L25" s="160">
        <v>21</v>
      </c>
      <c r="M25" s="160">
        <f>G25*(1+L25/100)</f>
        <v>0</v>
      </c>
      <c r="N25" s="160">
        <v>1.8599999999999998E-2</v>
      </c>
      <c r="O25" s="160">
        <f>ROUND(E25*N25,2)</f>
        <v>0.73</v>
      </c>
      <c r="P25" s="160">
        <v>0</v>
      </c>
      <c r="Q25" s="160">
        <f>ROUND(E25*P25,2)</f>
        <v>0</v>
      </c>
      <c r="R25" s="160"/>
      <c r="S25" s="160" t="s">
        <v>137</v>
      </c>
      <c r="T25" s="160" t="s">
        <v>137</v>
      </c>
      <c r="U25" s="160">
        <v>1.0109999999999999</v>
      </c>
      <c r="V25" s="160">
        <f>ROUND(E25*U25,2)</f>
        <v>39.67</v>
      </c>
      <c r="W25" s="160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131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>
      <c r="A26" s="157"/>
      <c r="B26" s="158"/>
      <c r="C26" s="194" t="s">
        <v>138</v>
      </c>
      <c r="D26" s="162"/>
      <c r="E26" s="163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139</v>
      </c>
      <c r="AH26" s="150">
        <v>0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>
      <c r="A27" s="157"/>
      <c r="B27" s="158"/>
      <c r="C27" s="202" t="s">
        <v>512</v>
      </c>
      <c r="D27" s="162"/>
      <c r="E27" s="203">
        <v>1.35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139</v>
      </c>
      <c r="AH27" s="150">
        <v>0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>
      <c r="A28" s="157"/>
      <c r="B28" s="158"/>
      <c r="C28" s="194" t="s">
        <v>151</v>
      </c>
      <c r="D28" s="162"/>
      <c r="E28" s="163">
        <v>7.88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>
      <c r="A29" s="157"/>
      <c r="B29" s="158"/>
      <c r="C29" s="202" t="s">
        <v>513</v>
      </c>
      <c r="D29" s="162"/>
      <c r="E29" s="203">
        <v>2.77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>
      <c r="A30" s="157"/>
      <c r="B30" s="158"/>
      <c r="C30" s="202" t="s">
        <v>514</v>
      </c>
      <c r="D30" s="162"/>
      <c r="E30" s="203">
        <v>0.88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>
      <c r="A31" s="157"/>
      <c r="B31" s="158"/>
      <c r="C31" s="194" t="s">
        <v>152</v>
      </c>
      <c r="D31" s="162"/>
      <c r="E31" s="163">
        <v>1.4350000000000001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>
      <c r="A32" s="157"/>
      <c r="B32" s="225"/>
      <c r="C32" s="202" t="s">
        <v>515</v>
      </c>
      <c r="D32" s="162"/>
      <c r="E32" s="203">
        <v>2.85</v>
      </c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>
      <c r="B33" s="158"/>
      <c r="C33" s="202" t="s">
        <v>516</v>
      </c>
      <c r="D33" s="162"/>
      <c r="E33" s="203">
        <v>2.5499999999999998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50"/>
      <c r="Y33" s="150"/>
      <c r="Z33" s="194"/>
      <c r="AA33" s="162"/>
      <c r="AB33" s="163"/>
      <c r="AC33" s="150"/>
      <c r="AD33" s="150"/>
      <c r="AE33" s="150"/>
      <c r="AF33" s="150"/>
      <c r="AG33" s="150" t="s">
        <v>139</v>
      </c>
      <c r="AH33" s="150">
        <v>0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>
      <c r="A34" s="157"/>
      <c r="B34" s="158"/>
      <c r="C34" s="194" t="s">
        <v>143</v>
      </c>
      <c r="D34" s="162"/>
      <c r="E34" s="163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139</v>
      </c>
      <c r="AH34" s="150">
        <v>0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>
      <c r="A35" s="157"/>
      <c r="B35" s="158"/>
      <c r="C35" s="202" t="s">
        <v>517</v>
      </c>
      <c r="D35" s="162"/>
      <c r="E35" s="203">
        <v>1.3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>
      <c r="A36" s="157"/>
      <c r="B36" s="158"/>
      <c r="C36" s="202" t="s">
        <v>518</v>
      </c>
      <c r="D36" s="162"/>
      <c r="E36" s="203">
        <v>0.95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>
      <c r="A37" s="157"/>
      <c r="B37" s="158"/>
      <c r="C37" s="194" t="s">
        <v>153</v>
      </c>
      <c r="D37" s="162"/>
      <c r="E37" s="163">
        <v>7.72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>
      <c r="A38" s="157"/>
      <c r="B38" s="158"/>
      <c r="C38" s="194" t="s">
        <v>154</v>
      </c>
      <c r="D38" s="162"/>
      <c r="E38" s="163">
        <v>7.52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>
      <c r="A39" s="157"/>
      <c r="B39" s="158"/>
      <c r="C39" s="202" t="s">
        <v>519</v>
      </c>
      <c r="D39" s="162"/>
      <c r="E39" s="203">
        <v>1.04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139</v>
      </c>
      <c r="AH39" s="150">
        <v>0</v>
      </c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>
      <c r="A40" s="157"/>
      <c r="B40" s="158"/>
      <c r="C40" s="202" t="s">
        <v>520</v>
      </c>
      <c r="D40" s="162"/>
      <c r="E40" s="203">
        <v>0.99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139</v>
      </c>
      <c r="AH40" s="150">
        <v>0</v>
      </c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ht="33.75" outlineLevel="1">
      <c r="A41" s="221" t="s">
        <v>510</v>
      </c>
      <c r="B41" s="222" t="s">
        <v>508</v>
      </c>
      <c r="C41" s="206" t="s">
        <v>509</v>
      </c>
      <c r="D41" s="223" t="s">
        <v>136</v>
      </c>
      <c r="E41" s="204">
        <f>SUM(E42:E45)</f>
        <v>74.599999999999994</v>
      </c>
      <c r="F41" s="224"/>
      <c r="G41" s="205">
        <f>ROUND(E41*F41,2)</f>
        <v>0</v>
      </c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>
      <c r="A42" s="220"/>
      <c r="B42" s="158"/>
      <c r="C42" s="202" t="s">
        <v>138</v>
      </c>
      <c r="D42" s="159"/>
      <c r="E42" s="163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>
      <c r="A43" s="220"/>
      <c r="B43" s="158"/>
      <c r="C43" s="202" t="s">
        <v>511</v>
      </c>
      <c r="D43" s="162"/>
      <c r="E43" s="203">
        <v>37.299999999999997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>
      <c r="A44" s="219"/>
      <c r="B44" s="158"/>
      <c r="C44" s="202" t="s">
        <v>143</v>
      </c>
      <c r="D44" s="159"/>
      <c r="E44" s="163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>
      <c r="A45" s="157"/>
      <c r="B45" s="158"/>
      <c r="C45" s="202" t="s">
        <v>155</v>
      </c>
      <c r="D45" s="162"/>
      <c r="E45" s="203">
        <v>37.299999999999997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ht="22.5" outlineLevel="1">
      <c r="A46" s="177">
        <v>7</v>
      </c>
      <c r="B46" s="178" t="s">
        <v>156</v>
      </c>
      <c r="C46" s="193" t="s">
        <v>157</v>
      </c>
      <c r="D46" s="179" t="s">
        <v>136</v>
      </c>
      <c r="E46" s="180">
        <v>24.555</v>
      </c>
      <c r="F46" s="181"/>
      <c r="G46" s="182">
        <f>ROUND(E46*F46,2)</f>
        <v>0</v>
      </c>
      <c r="H46" s="161"/>
      <c r="I46" s="160">
        <f>ROUND(E46*H46,2)</f>
        <v>0</v>
      </c>
      <c r="J46" s="161"/>
      <c r="K46" s="160">
        <f>ROUND(E46*J46,2)</f>
        <v>0</v>
      </c>
      <c r="L46" s="160">
        <v>21</v>
      </c>
      <c r="M46" s="160">
        <f>G46*(1+L46/100)</f>
        <v>0</v>
      </c>
      <c r="N46" s="160">
        <v>0</v>
      </c>
      <c r="O46" s="160">
        <f>ROUND(E46*N46,2)</f>
        <v>0</v>
      </c>
      <c r="P46" s="160">
        <v>0</v>
      </c>
      <c r="Q46" s="160">
        <f>ROUND(E46*P46,2)</f>
        <v>0</v>
      </c>
      <c r="R46" s="160"/>
      <c r="S46" s="160" t="s">
        <v>137</v>
      </c>
      <c r="T46" s="160" t="s">
        <v>137</v>
      </c>
      <c r="U46" s="160">
        <v>0.43</v>
      </c>
      <c r="V46" s="160">
        <f>ROUND(E46*U46,2)</f>
        <v>10.56</v>
      </c>
      <c r="W46" s="160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131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>
      <c r="A47" s="157"/>
      <c r="B47" s="158"/>
      <c r="C47" s="194" t="s">
        <v>138</v>
      </c>
      <c r="D47" s="162"/>
      <c r="E47" s="163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139</v>
      </c>
      <c r="AH47" s="150">
        <v>0</v>
      </c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>
      <c r="A48" s="157"/>
      <c r="B48" s="158"/>
      <c r="C48" s="194" t="s">
        <v>151</v>
      </c>
      <c r="D48" s="162"/>
      <c r="E48" s="163">
        <v>7.88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139</v>
      </c>
      <c r="AH48" s="150">
        <v>0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>
      <c r="A49" s="157"/>
      <c r="B49" s="158"/>
      <c r="C49" s="194" t="s">
        <v>152</v>
      </c>
      <c r="D49" s="162"/>
      <c r="E49" s="163">
        <v>1.4350000000000001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139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>
      <c r="A50" s="157"/>
      <c r="B50" s="158"/>
      <c r="C50" s="194" t="s">
        <v>143</v>
      </c>
      <c r="D50" s="162"/>
      <c r="E50" s="163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139</v>
      </c>
      <c r="AH50" s="150">
        <v>0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>
      <c r="A51" s="157"/>
      <c r="B51" s="158"/>
      <c r="C51" s="194" t="s">
        <v>153</v>
      </c>
      <c r="D51" s="162"/>
      <c r="E51" s="163">
        <v>7.72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139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>
      <c r="A52" s="157"/>
      <c r="B52" s="158"/>
      <c r="C52" s="194" t="s">
        <v>154</v>
      </c>
      <c r="D52" s="162"/>
      <c r="E52" s="163">
        <v>7.52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139</v>
      </c>
      <c r="AH52" s="150">
        <v>0</v>
      </c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ht="22.5" outlineLevel="1">
      <c r="A53" s="183">
        <v>8</v>
      </c>
      <c r="B53" s="184" t="s">
        <v>158</v>
      </c>
      <c r="C53" s="192" t="s">
        <v>159</v>
      </c>
      <c r="D53" s="185" t="s">
        <v>160</v>
      </c>
      <c r="E53" s="186">
        <v>3</v>
      </c>
      <c r="F53" s="187"/>
      <c r="G53" s="188">
        <f>ROUND(E53*F53,2)</f>
        <v>0</v>
      </c>
      <c r="H53" s="161"/>
      <c r="I53" s="160">
        <f>ROUND(E53*H53,2)</f>
        <v>0</v>
      </c>
      <c r="J53" s="161"/>
      <c r="K53" s="160">
        <f>ROUND(E53*J53,2)</f>
        <v>0</v>
      </c>
      <c r="L53" s="160">
        <v>21</v>
      </c>
      <c r="M53" s="160">
        <f>G53*(1+L53/100)</f>
        <v>0</v>
      </c>
      <c r="N53" s="160">
        <v>2.4000000000000001E-4</v>
      </c>
      <c r="O53" s="160">
        <f>ROUND(E53*N53,2)</f>
        <v>0</v>
      </c>
      <c r="P53" s="160">
        <v>0</v>
      </c>
      <c r="Q53" s="160">
        <f>ROUND(E53*P53,2)</f>
        <v>0</v>
      </c>
      <c r="R53" s="160"/>
      <c r="S53" s="160" t="s">
        <v>126</v>
      </c>
      <c r="T53" s="160" t="s">
        <v>127</v>
      </c>
      <c r="U53" s="160">
        <v>1.04</v>
      </c>
      <c r="V53" s="160">
        <f>ROUND(E53*U53,2)</f>
        <v>3.12</v>
      </c>
      <c r="W53" s="160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131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>
      <c r="A54" s="171" t="s">
        <v>121</v>
      </c>
      <c r="B54" s="172" t="s">
        <v>56</v>
      </c>
      <c r="C54" s="191" t="s">
        <v>57</v>
      </c>
      <c r="D54" s="173"/>
      <c r="E54" s="174"/>
      <c r="F54" s="175"/>
      <c r="G54" s="176">
        <f>SUMIF(AG55:AG85,"&lt;&gt;NOR",G55:G85)</f>
        <v>0</v>
      </c>
      <c r="H54" s="170"/>
      <c r="I54" s="170">
        <f>SUM(I55:I85)</f>
        <v>0</v>
      </c>
      <c r="J54" s="170"/>
      <c r="K54" s="170">
        <f>SUM(K55:K85)</f>
        <v>0</v>
      </c>
      <c r="L54" s="170"/>
      <c r="M54" s="170">
        <f>SUM(M55:M85)</f>
        <v>0</v>
      </c>
      <c r="N54" s="170"/>
      <c r="O54" s="170">
        <f>SUM(O55:O85)</f>
        <v>6.879999999999999</v>
      </c>
      <c r="P54" s="170"/>
      <c r="Q54" s="170">
        <f>SUM(Q55:Q85)</f>
        <v>0</v>
      </c>
      <c r="R54" s="170"/>
      <c r="S54" s="170"/>
      <c r="T54" s="170"/>
      <c r="U54" s="170"/>
      <c r="V54" s="170">
        <f>SUM(V55:V85)</f>
        <v>269.40000000000003</v>
      </c>
      <c r="W54" s="170"/>
      <c r="AG54" t="s">
        <v>122</v>
      </c>
    </row>
    <row r="55" spans="1:60" ht="22.5" outlineLevel="1">
      <c r="A55" s="177">
        <v>9</v>
      </c>
      <c r="B55" s="178" t="s">
        <v>161</v>
      </c>
      <c r="C55" s="193" t="s">
        <v>162</v>
      </c>
      <c r="D55" s="179" t="s">
        <v>163</v>
      </c>
      <c r="E55" s="180">
        <v>490</v>
      </c>
      <c r="F55" s="181"/>
      <c r="G55" s="182">
        <f>ROUND(E55*F55,2)</f>
        <v>0</v>
      </c>
      <c r="H55" s="161"/>
      <c r="I55" s="160">
        <f>ROUND(E55*H55,2)</f>
        <v>0</v>
      </c>
      <c r="J55" s="161"/>
      <c r="K55" s="160">
        <f>ROUND(E55*J55,2)</f>
        <v>0</v>
      </c>
      <c r="L55" s="160">
        <v>21</v>
      </c>
      <c r="M55" s="160">
        <f>G55*(1+L55/100)</f>
        <v>0</v>
      </c>
      <c r="N55" s="160">
        <v>1.56E-3</v>
      </c>
      <c r="O55" s="160">
        <f>ROUND(E55*N55,2)</f>
        <v>0.76</v>
      </c>
      <c r="P55" s="160">
        <v>0</v>
      </c>
      <c r="Q55" s="160">
        <f>ROUND(E55*P55,2)</f>
        <v>0</v>
      </c>
      <c r="R55" s="160"/>
      <c r="S55" s="160" t="s">
        <v>137</v>
      </c>
      <c r="T55" s="160" t="s">
        <v>137</v>
      </c>
      <c r="U55" s="160">
        <v>0.12</v>
      </c>
      <c r="V55" s="160">
        <f>ROUND(E55*U55,2)</f>
        <v>58.8</v>
      </c>
      <c r="W55" s="160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128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>
      <c r="A56" s="157"/>
      <c r="B56" s="158"/>
      <c r="C56" s="194" t="s">
        <v>164</v>
      </c>
      <c r="D56" s="162"/>
      <c r="E56" s="163">
        <v>490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139</v>
      </c>
      <c r="AH56" s="150">
        <v>0</v>
      </c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ht="22.5" outlineLevel="1">
      <c r="A57" s="183">
        <v>10</v>
      </c>
      <c r="B57" s="184" t="s">
        <v>165</v>
      </c>
      <c r="C57" s="192" t="s">
        <v>166</v>
      </c>
      <c r="D57" s="185" t="s">
        <v>163</v>
      </c>
      <c r="E57" s="186">
        <v>160</v>
      </c>
      <c r="F57" s="187"/>
      <c r="G57" s="188">
        <f>ROUND(E57*F57,2)</f>
        <v>0</v>
      </c>
      <c r="H57" s="161"/>
      <c r="I57" s="160">
        <f>ROUND(E57*H57,2)</f>
        <v>0</v>
      </c>
      <c r="J57" s="161"/>
      <c r="K57" s="160">
        <f>ROUND(E57*J57,2)</f>
        <v>0</v>
      </c>
      <c r="L57" s="160">
        <v>21</v>
      </c>
      <c r="M57" s="160">
        <f>G57*(1+L57/100)</f>
        <v>0</v>
      </c>
      <c r="N57" s="160">
        <v>4.3299999999999996E-3</v>
      </c>
      <c r="O57" s="160">
        <f>ROUND(E57*N57,2)</f>
        <v>0.69</v>
      </c>
      <c r="P57" s="160">
        <v>0</v>
      </c>
      <c r="Q57" s="160">
        <f>ROUND(E57*P57,2)</f>
        <v>0</v>
      </c>
      <c r="R57" s="160"/>
      <c r="S57" s="160" t="s">
        <v>137</v>
      </c>
      <c r="T57" s="160" t="s">
        <v>137</v>
      </c>
      <c r="U57" s="160">
        <v>0.152</v>
      </c>
      <c r="V57" s="160">
        <f>ROUND(E57*U57,2)</f>
        <v>24.32</v>
      </c>
      <c r="W57" s="160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128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ht="22.5" outlineLevel="1">
      <c r="A58" s="177">
        <v>11</v>
      </c>
      <c r="B58" s="178" t="s">
        <v>167</v>
      </c>
      <c r="C58" s="193" t="s">
        <v>168</v>
      </c>
      <c r="D58" s="179" t="s">
        <v>163</v>
      </c>
      <c r="E58" s="180">
        <v>37.119999999999997</v>
      </c>
      <c r="F58" s="181"/>
      <c r="G58" s="182">
        <f>ROUND(E58*F58,2)</f>
        <v>0</v>
      </c>
      <c r="H58" s="161"/>
      <c r="I58" s="160">
        <f>ROUND(E58*H58,2)</f>
        <v>0</v>
      </c>
      <c r="J58" s="161"/>
      <c r="K58" s="160">
        <f>ROUND(E58*J58,2)</f>
        <v>0</v>
      </c>
      <c r="L58" s="160">
        <v>21</v>
      </c>
      <c r="M58" s="160">
        <f>G58*(1+L58/100)</f>
        <v>0</v>
      </c>
      <c r="N58" s="160">
        <v>2.3800000000000002E-3</v>
      </c>
      <c r="O58" s="160">
        <f>ROUND(E58*N58,2)</f>
        <v>0.09</v>
      </c>
      <c r="P58" s="160">
        <v>0</v>
      </c>
      <c r="Q58" s="160">
        <f>ROUND(E58*P58,2)</f>
        <v>0</v>
      </c>
      <c r="R58" s="160"/>
      <c r="S58" s="160" t="s">
        <v>137</v>
      </c>
      <c r="T58" s="160" t="s">
        <v>137</v>
      </c>
      <c r="U58" s="160">
        <v>0.18232999999999999</v>
      </c>
      <c r="V58" s="160">
        <f>ROUND(E58*U58,2)</f>
        <v>6.77</v>
      </c>
      <c r="W58" s="160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131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>
      <c r="A59" s="157"/>
      <c r="B59" s="158"/>
      <c r="C59" s="194" t="s">
        <v>138</v>
      </c>
      <c r="D59" s="162"/>
      <c r="E59" s="163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139</v>
      </c>
      <c r="AH59" s="150">
        <v>0</v>
      </c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>
      <c r="A60" s="157"/>
      <c r="B60" s="158"/>
      <c r="C60" s="194" t="s">
        <v>169</v>
      </c>
      <c r="D60" s="162"/>
      <c r="E60" s="163">
        <v>18.16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139</v>
      </c>
      <c r="AH60" s="150">
        <v>0</v>
      </c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>
      <c r="A61" s="157"/>
      <c r="B61" s="158"/>
      <c r="C61" s="194" t="s">
        <v>143</v>
      </c>
      <c r="D61" s="162"/>
      <c r="E61" s="163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139</v>
      </c>
      <c r="AH61" s="150">
        <v>0</v>
      </c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>
      <c r="A62" s="157"/>
      <c r="B62" s="158"/>
      <c r="C62" s="194" t="s">
        <v>170</v>
      </c>
      <c r="D62" s="162"/>
      <c r="E62" s="163">
        <v>18.96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139</v>
      </c>
      <c r="AH62" s="150">
        <v>0</v>
      </c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ht="22.5" outlineLevel="1">
      <c r="A63" s="177">
        <v>12</v>
      </c>
      <c r="B63" s="178" t="s">
        <v>171</v>
      </c>
      <c r="C63" s="193" t="s">
        <v>172</v>
      </c>
      <c r="D63" s="179" t="s">
        <v>136</v>
      </c>
      <c r="E63" s="180">
        <v>65</v>
      </c>
      <c r="F63" s="181"/>
      <c r="G63" s="182">
        <f>ROUND(E63*F63,2)</f>
        <v>0</v>
      </c>
      <c r="H63" s="161"/>
      <c r="I63" s="160">
        <f>ROUND(E63*H63,2)</f>
        <v>0</v>
      </c>
      <c r="J63" s="161"/>
      <c r="K63" s="160">
        <f>ROUND(E63*J63,2)</f>
        <v>0</v>
      </c>
      <c r="L63" s="160">
        <v>21</v>
      </c>
      <c r="M63" s="160">
        <f>G63*(1+L63/100)</f>
        <v>0</v>
      </c>
      <c r="N63" s="160">
        <v>3.8289999999999998E-2</v>
      </c>
      <c r="O63" s="160">
        <f>ROUND(E63*N63,2)</f>
        <v>2.4900000000000002</v>
      </c>
      <c r="P63" s="160">
        <v>0</v>
      </c>
      <c r="Q63" s="160">
        <f>ROUND(E63*P63,2)</f>
        <v>0</v>
      </c>
      <c r="R63" s="160"/>
      <c r="S63" s="160" t="s">
        <v>137</v>
      </c>
      <c r="T63" s="160" t="s">
        <v>137</v>
      </c>
      <c r="U63" s="160">
        <v>1.8764099999999999</v>
      </c>
      <c r="V63" s="160">
        <f>ROUND(E63*U63,2)</f>
        <v>121.97</v>
      </c>
      <c r="W63" s="160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128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>
      <c r="A64" s="157"/>
      <c r="B64" s="158"/>
      <c r="C64" s="194" t="s">
        <v>173</v>
      </c>
      <c r="D64" s="162"/>
      <c r="E64" s="163">
        <v>65</v>
      </c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139</v>
      </c>
      <c r="AH64" s="150">
        <v>0</v>
      </c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>
      <c r="A65" s="177">
        <v>13</v>
      </c>
      <c r="B65" s="178" t="s">
        <v>174</v>
      </c>
      <c r="C65" s="193" t="s">
        <v>175</v>
      </c>
      <c r="D65" s="179" t="s">
        <v>136</v>
      </c>
      <c r="E65" s="180">
        <v>99.936000000000007</v>
      </c>
      <c r="F65" s="181"/>
      <c r="G65" s="182">
        <f>ROUND(E65*F65,2)</f>
        <v>0</v>
      </c>
      <c r="H65" s="161"/>
      <c r="I65" s="160">
        <f>ROUND(E65*H65,2)</f>
        <v>0</v>
      </c>
      <c r="J65" s="161"/>
      <c r="K65" s="160">
        <f>ROUND(E65*J65,2)</f>
        <v>0</v>
      </c>
      <c r="L65" s="160">
        <v>21</v>
      </c>
      <c r="M65" s="160">
        <f>G65*(1+L65/100)</f>
        <v>0</v>
      </c>
      <c r="N65" s="160">
        <v>2.0750000000000001E-2</v>
      </c>
      <c r="O65" s="160">
        <f>ROUND(E65*N65,2)</f>
        <v>2.0699999999999998</v>
      </c>
      <c r="P65" s="160">
        <v>0</v>
      </c>
      <c r="Q65" s="160">
        <f>ROUND(E65*P65,2)</f>
        <v>0</v>
      </c>
      <c r="R65" s="160"/>
      <c r="S65" s="160" t="s">
        <v>137</v>
      </c>
      <c r="T65" s="160" t="s">
        <v>137</v>
      </c>
      <c r="U65" s="160">
        <v>0.37</v>
      </c>
      <c r="V65" s="160">
        <f>ROUND(E65*U65,2)</f>
        <v>36.979999999999997</v>
      </c>
      <c r="W65" s="160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131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>
      <c r="A66" s="157"/>
      <c r="B66" s="158"/>
      <c r="C66" s="194" t="s">
        <v>176</v>
      </c>
      <c r="D66" s="162"/>
      <c r="E66" s="163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139</v>
      </c>
      <c r="AH66" s="150">
        <v>0</v>
      </c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>
      <c r="A67" s="157"/>
      <c r="B67" s="158"/>
      <c r="C67" s="194" t="s">
        <v>138</v>
      </c>
      <c r="D67" s="162"/>
      <c r="E67" s="163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139</v>
      </c>
      <c r="AH67" s="150">
        <v>0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>
      <c r="A68" s="157"/>
      <c r="B68" s="158"/>
      <c r="C68" s="194" t="s">
        <v>177</v>
      </c>
      <c r="D68" s="162"/>
      <c r="E68" s="163">
        <v>29.52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139</v>
      </c>
      <c r="AH68" s="150">
        <v>0</v>
      </c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>
      <c r="A69" s="157"/>
      <c r="B69" s="158"/>
      <c r="C69" s="194" t="s">
        <v>143</v>
      </c>
      <c r="D69" s="162"/>
      <c r="E69" s="163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139</v>
      </c>
      <c r="AH69" s="150">
        <v>0</v>
      </c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>
      <c r="A70" s="157"/>
      <c r="B70" s="158"/>
      <c r="C70" s="194" t="s">
        <v>178</v>
      </c>
      <c r="D70" s="162"/>
      <c r="E70" s="163">
        <v>30.672000000000001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139</v>
      </c>
      <c r="AH70" s="150">
        <v>0</v>
      </c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>
      <c r="A71" s="157"/>
      <c r="B71" s="158"/>
      <c r="C71" s="194" t="s">
        <v>179</v>
      </c>
      <c r="D71" s="162"/>
      <c r="E71" s="163">
        <v>29.616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139</v>
      </c>
      <c r="AH71" s="150">
        <v>0</v>
      </c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>
      <c r="A72" s="157"/>
      <c r="B72" s="158"/>
      <c r="C72" s="194" t="s">
        <v>180</v>
      </c>
      <c r="D72" s="162"/>
      <c r="E72" s="163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139</v>
      </c>
      <c r="AH72" s="150">
        <v>0</v>
      </c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>
      <c r="A73" s="157"/>
      <c r="B73" s="158"/>
      <c r="C73" s="194" t="s">
        <v>138</v>
      </c>
      <c r="D73" s="162"/>
      <c r="E73" s="163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139</v>
      </c>
      <c r="AH73" s="150">
        <v>0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>
      <c r="A74" s="157"/>
      <c r="B74" s="158"/>
      <c r="C74" s="194" t="s">
        <v>181</v>
      </c>
      <c r="D74" s="162"/>
      <c r="E74" s="163">
        <v>3.5760000000000001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139</v>
      </c>
      <c r="AH74" s="150">
        <v>0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>
      <c r="A75" s="157"/>
      <c r="B75" s="158"/>
      <c r="C75" s="194" t="s">
        <v>143</v>
      </c>
      <c r="D75" s="162"/>
      <c r="E75" s="163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139</v>
      </c>
      <c r="AH75" s="150">
        <v>0</v>
      </c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>
      <c r="A76" s="157"/>
      <c r="B76" s="158"/>
      <c r="C76" s="194" t="s">
        <v>182</v>
      </c>
      <c r="D76" s="162"/>
      <c r="E76" s="163">
        <v>3.3119999999999998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139</v>
      </c>
      <c r="AH76" s="150">
        <v>0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>
      <c r="A77" s="157"/>
      <c r="B77" s="158"/>
      <c r="C77" s="194" t="s">
        <v>183</v>
      </c>
      <c r="D77" s="162"/>
      <c r="E77" s="163">
        <v>3.24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139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>
      <c r="A78" s="177">
        <v>14</v>
      </c>
      <c r="B78" s="178" t="s">
        <v>184</v>
      </c>
      <c r="C78" s="193" t="s">
        <v>185</v>
      </c>
      <c r="D78" s="179" t="s">
        <v>136</v>
      </c>
      <c r="E78" s="180">
        <v>27.475999999999999</v>
      </c>
      <c r="F78" s="181"/>
      <c r="G78" s="182">
        <f>ROUND(E78*F78,2)</f>
        <v>0</v>
      </c>
      <c r="H78" s="161"/>
      <c r="I78" s="160">
        <f>ROUND(E78*H78,2)</f>
        <v>0</v>
      </c>
      <c r="J78" s="161"/>
      <c r="K78" s="160">
        <f>ROUND(E78*J78,2)</f>
        <v>0</v>
      </c>
      <c r="L78" s="160">
        <v>21</v>
      </c>
      <c r="M78" s="160">
        <f>G78*(1+L78/100)</f>
        <v>0</v>
      </c>
      <c r="N78" s="160">
        <v>2.7980000000000001E-2</v>
      </c>
      <c r="O78" s="160">
        <f>ROUND(E78*N78,2)</f>
        <v>0.77</v>
      </c>
      <c r="P78" s="160">
        <v>0</v>
      </c>
      <c r="Q78" s="160">
        <f>ROUND(E78*P78,2)</f>
        <v>0</v>
      </c>
      <c r="R78" s="160"/>
      <c r="S78" s="160" t="s">
        <v>137</v>
      </c>
      <c r="T78" s="160" t="s">
        <v>137</v>
      </c>
      <c r="U78" s="160">
        <v>0.626</v>
      </c>
      <c r="V78" s="160">
        <f>ROUND(E78*U78,2)</f>
        <v>17.2</v>
      </c>
      <c r="W78" s="160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131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>
      <c r="A79" s="157"/>
      <c r="B79" s="158"/>
      <c r="C79" s="194" t="s">
        <v>176</v>
      </c>
      <c r="D79" s="162"/>
      <c r="E79" s="163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139</v>
      </c>
      <c r="AH79" s="150">
        <v>0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>
      <c r="A80" s="157"/>
      <c r="B80" s="158"/>
      <c r="C80" s="194" t="s">
        <v>138</v>
      </c>
      <c r="D80" s="162"/>
      <c r="E80" s="163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139</v>
      </c>
      <c r="AH80" s="150">
        <v>0</v>
      </c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>
      <c r="A81" s="157"/>
      <c r="B81" s="158"/>
      <c r="C81" s="194" t="s">
        <v>186</v>
      </c>
      <c r="D81" s="162"/>
      <c r="E81" s="163">
        <v>7.38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139</v>
      </c>
      <c r="AH81" s="150">
        <v>0</v>
      </c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>
      <c r="A82" s="157"/>
      <c r="B82" s="158"/>
      <c r="C82" s="194" t="s">
        <v>143</v>
      </c>
      <c r="D82" s="162"/>
      <c r="E82" s="163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139</v>
      </c>
      <c r="AH82" s="150">
        <v>0</v>
      </c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>
      <c r="A83" s="157"/>
      <c r="B83" s="158"/>
      <c r="C83" s="194" t="s">
        <v>187</v>
      </c>
      <c r="D83" s="162"/>
      <c r="E83" s="163">
        <v>10.224</v>
      </c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139</v>
      </c>
      <c r="AH83" s="150">
        <v>0</v>
      </c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>
      <c r="A84" s="157"/>
      <c r="B84" s="158"/>
      <c r="C84" s="194" t="s">
        <v>188</v>
      </c>
      <c r="D84" s="162"/>
      <c r="E84" s="163">
        <v>9.8719999999999999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139</v>
      </c>
      <c r="AH84" s="150">
        <v>0</v>
      </c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>
      <c r="A85" s="183">
        <v>15</v>
      </c>
      <c r="B85" s="184" t="s">
        <v>189</v>
      </c>
      <c r="C85" s="192" t="s">
        <v>190</v>
      </c>
      <c r="D85" s="185" t="s">
        <v>163</v>
      </c>
      <c r="E85" s="186">
        <v>28</v>
      </c>
      <c r="F85" s="187"/>
      <c r="G85" s="188">
        <f>ROUND(E85*F85,2)</f>
        <v>0</v>
      </c>
      <c r="H85" s="161"/>
      <c r="I85" s="160">
        <f>ROUND(E85*H85,2)</f>
        <v>0</v>
      </c>
      <c r="J85" s="161"/>
      <c r="K85" s="160">
        <f>ROUND(E85*J85,2)</f>
        <v>0</v>
      </c>
      <c r="L85" s="160">
        <v>21</v>
      </c>
      <c r="M85" s="160">
        <f>G85*(1+L85/100)</f>
        <v>0</v>
      </c>
      <c r="N85" s="160">
        <v>4.6000000000000001E-4</v>
      </c>
      <c r="O85" s="160">
        <f>ROUND(E85*N85,2)</f>
        <v>0.01</v>
      </c>
      <c r="P85" s="160">
        <v>0</v>
      </c>
      <c r="Q85" s="160">
        <f>ROUND(E85*P85,2)</f>
        <v>0</v>
      </c>
      <c r="R85" s="160"/>
      <c r="S85" s="160" t="s">
        <v>137</v>
      </c>
      <c r="T85" s="160" t="s">
        <v>137</v>
      </c>
      <c r="U85" s="160">
        <v>0.12</v>
      </c>
      <c r="V85" s="160">
        <f>ROUND(E85*U85,2)</f>
        <v>3.36</v>
      </c>
      <c r="W85" s="160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131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>
      <c r="A86" s="171" t="s">
        <v>121</v>
      </c>
      <c r="B86" s="172" t="s">
        <v>58</v>
      </c>
      <c r="C86" s="191" t="s">
        <v>59</v>
      </c>
      <c r="D86" s="173"/>
      <c r="E86" s="174"/>
      <c r="F86" s="175"/>
      <c r="G86" s="176">
        <f>SUMIF(AG87:AG111,"&lt;&gt;NOR",G87:G111)</f>
        <v>0</v>
      </c>
      <c r="H86" s="170"/>
      <c r="I86" s="170">
        <f>SUM(I87:I111)</f>
        <v>0</v>
      </c>
      <c r="J86" s="170"/>
      <c r="K86" s="170">
        <f>SUM(K87:K111)</f>
        <v>0</v>
      </c>
      <c r="L86" s="170"/>
      <c r="M86" s="170">
        <f>SUM(M87:M111)</f>
        <v>0</v>
      </c>
      <c r="N86" s="170"/>
      <c r="O86" s="170">
        <f>SUM(O87:O111)</f>
        <v>3.4099999999999997</v>
      </c>
      <c r="P86" s="170"/>
      <c r="Q86" s="170">
        <f>SUM(Q87:Q111)</f>
        <v>0</v>
      </c>
      <c r="R86" s="170"/>
      <c r="S86" s="170"/>
      <c r="T86" s="170"/>
      <c r="U86" s="170"/>
      <c r="V86" s="170">
        <f>SUM(V87:V111)</f>
        <v>8.6199999999999992</v>
      </c>
      <c r="W86" s="170"/>
      <c r="AG86" t="s">
        <v>122</v>
      </c>
    </row>
    <row r="87" spans="1:60" outlineLevel="1">
      <c r="A87" s="177">
        <v>16</v>
      </c>
      <c r="B87" s="178" t="s">
        <v>191</v>
      </c>
      <c r="C87" s="193" t="s">
        <v>192</v>
      </c>
      <c r="D87" s="179" t="s">
        <v>193</v>
      </c>
      <c r="E87" s="180">
        <v>1.8208</v>
      </c>
      <c r="F87" s="181"/>
      <c r="G87" s="182">
        <f>ROUND(E87*F87,2)</f>
        <v>0</v>
      </c>
      <c r="H87" s="161"/>
      <c r="I87" s="160">
        <f>ROUND(E87*H87,2)</f>
        <v>0</v>
      </c>
      <c r="J87" s="161"/>
      <c r="K87" s="160">
        <f>ROUND(E87*J87,2)</f>
        <v>0</v>
      </c>
      <c r="L87" s="160">
        <v>21</v>
      </c>
      <c r="M87" s="160">
        <f>G87*(1+L87/100)</f>
        <v>0</v>
      </c>
      <c r="N87" s="160">
        <v>1.8685</v>
      </c>
      <c r="O87" s="160">
        <f>ROUND(E87*N87,2)</f>
        <v>3.4</v>
      </c>
      <c r="P87" s="160">
        <v>0</v>
      </c>
      <c r="Q87" s="160">
        <f>ROUND(E87*P87,2)</f>
        <v>0</v>
      </c>
      <c r="R87" s="160"/>
      <c r="S87" s="160" t="s">
        <v>137</v>
      </c>
      <c r="T87" s="160" t="s">
        <v>137</v>
      </c>
      <c r="U87" s="160">
        <v>2.9820000000000002</v>
      </c>
      <c r="V87" s="160">
        <f>ROUND(E87*U87,2)</f>
        <v>5.43</v>
      </c>
      <c r="W87" s="160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131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>
      <c r="A88" s="157"/>
      <c r="B88" s="158"/>
      <c r="C88" s="195" t="s">
        <v>194</v>
      </c>
      <c r="D88" s="164"/>
      <c r="E88" s="165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139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>
      <c r="A89" s="157"/>
      <c r="B89" s="158"/>
      <c r="C89" s="196" t="s">
        <v>195</v>
      </c>
      <c r="D89" s="164"/>
      <c r="E89" s="165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139</v>
      </c>
      <c r="AH89" s="150">
        <v>2</v>
      </c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>
      <c r="A90" s="157"/>
      <c r="B90" s="158"/>
      <c r="C90" s="196" t="s">
        <v>196</v>
      </c>
      <c r="D90" s="164"/>
      <c r="E90" s="165">
        <v>7.88</v>
      </c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139</v>
      </c>
      <c r="AH90" s="150">
        <v>2</v>
      </c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>
      <c r="A91" s="157"/>
      <c r="B91" s="158"/>
      <c r="C91" s="196" t="s">
        <v>197</v>
      </c>
      <c r="D91" s="164"/>
      <c r="E91" s="165">
        <v>2.57</v>
      </c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139</v>
      </c>
      <c r="AH91" s="150">
        <v>2</v>
      </c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>
      <c r="A92" s="157"/>
      <c r="B92" s="158"/>
      <c r="C92" s="196" t="s">
        <v>198</v>
      </c>
      <c r="D92" s="164"/>
      <c r="E92" s="165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139</v>
      </c>
      <c r="AH92" s="150">
        <v>2</v>
      </c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>
      <c r="A93" s="157"/>
      <c r="B93" s="158"/>
      <c r="C93" s="196" t="s">
        <v>199</v>
      </c>
      <c r="D93" s="164"/>
      <c r="E93" s="165">
        <v>7.72</v>
      </c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139</v>
      </c>
      <c r="AH93" s="150">
        <v>2</v>
      </c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>
      <c r="A94" s="157"/>
      <c r="B94" s="158"/>
      <c r="C94" s="196" t="s">
        <v>200</v>
      </c>
      <c r="D94" s="164"/>
      <c r="E94" s="165">
        <v>2.35</v>
      </c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139</v>
      </c>
      <c r="AH94" s="150">
        <v>2</v>
      </c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>
      <c r="A95" s="157"/>
      <c r="B95" s="158"/>
      <c r="C95" s="196" t="s">
        <v>201</v>
      </c>
      <c r="D95" s="164"/>
      <c r="E95" s="165">
        <v>7.52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139</v>
      </c>
      <c r="AH95" s="150">
        <v>2</v>
      </c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>
      <c r="A96" s="157"/>
      <c r="B96" s="158"/>
      <c r="C96" s="196" t="s">
        <v>202</v>
      </c>
      <c r="D96" s="164"/>
      <c r="E96" s="165">
        <v>2.5299999999999998</v>
      </c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139</v>
      </c>
      <c r="AH96" s="150">
        <v>2</v>
      </c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>
      <c r="A97" s="157"/>
      <c r="B97" s="158"/>
      <c r="C97" s="196" t="s">
        <v>203</v>
      </c>
      <c r="D97" s="164"/>
      <c r="E97" s="165">
        <v>-7.81</v>
      </c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139</v>
      </c>
      <c r="AH97" s="150">
        <v>2</v>
      </c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>
      <c r="A98" s="157"/>
      <c r="B98" s="158"/>
      <c r="C98" s="197" t="s">
        <v>204</v>
      </c>
      <c r="D98" s="166"/>
      <c r="E98" s="167">
        <v>22.76</v>
      </c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139</v>
      </c>
      <c r="AH98" s="150">
        <v>3</v>
      </c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>
      <c r="A99" s="157"/>
      <c r="B99" s="158"/>
      <c r="C99" s="195" t="s">
        <v>205</v>
      </c>
      <c r="D99" s="164"/>
      <c r="E99" s="165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139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>
      <c r="A100" s="157"/>
      <c r="B100" s="158"/>
      <c r="C100" s="194" t="s">
        <v>206</v>
      </c>
      <c r="D100" s="162"/>
      <c r="E100" s="163">
        <v>1.8208</v>
      </c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139</v>
      </c>
      <c r="AH100" s="150">
        <v>0</v>
      </c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>
      <c r="A101" s="177">
        <v>17</v>
      </c>
      <c r="B101" s="178" t="s">
        <v>207</v>
      </c>
      <c r="C101" s="193" t="s">
        <v>208</v>
      </c>
      <c r="D101" s="179" t="s">
        <v>136</v>
      </c>
      <c r="E101" s="180">
        <v>22.76</v>
      </c>
      <c r="F101" s="181"/>
      <c r="G101" s="182">
        <f>ROUND(E101*F101,2)</f>
        <v>0</v>
      </c>
      <c r="H101" s="161"/>
      <c r="I101" s="160">
        <f>ROUND(E101*H101,2)</f>
        <v>0</v>
      </c>
      <c r="J101" s="161"/>
      <c r="K101" s="160">
        <f>ROUND(E101*J101,2)</f>
        <v>0</v>
      </c>
      <c r="L101" s="160">
        <v>21</v>
      </c>
      <c r="M101" s="160">
        <f>G101*(1+L101/100)</f>
        <v>0</v>
      </c>
      <c r="N101" s="160">
        <v>2.5999999999999998E-4</v>
      </c>
      <c r="O101" s="160">
        <f>ROUND(E101*N101,2)</f>
        <v>0.01</v>
      </c>
      <c r="P101" s="160">
        <v>0</v>
      </c>
      <c r="Q101" s="160">
        <f>ROUND(E101*P101,2)</f>
        <v>0</v>
      </c>
      <c r="R101" s="160"/>
      <c r="S101" s="160" t="s">
        <v>137</v>
      </c>
      <c r="T101" s="160" t="s">
        <v>137</v>
      </c>
      <c r="U101" s="160">
        <v>0.09</v>
      </c>
      <c r="V101" s="160">
        <f>ROUND(E101*U101,2)</f>
        <v>2.0499999999999998</v>
      </c>
      <c r="W101" s="16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131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>
      <c r="A102" s="157"/>
      <c r="B102" s="158"/>
      <c r="C102" s="194" t="s">
        <v>138</v>
      </c>
      <c r="D102" s="162"/>
      <c r="E102" s="163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139</v>
      </c>
      <c r="AH102" s="150">
        <v>0</v>
      </c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>
      <c r="A103" s="157"/>
      <c r="B103" s="158"/>
      <c r="C103" s="194" t="s">
        <v>151</v>
      </c>
      <c r="D103" s="162"/>
      <c r="E103" s="163">
        <v>7.88</v>
      </c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139</v>
      </c>
      <c r="AH103" s="150">
        <v>0</v>
      </c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>
      <c r="A104" s="157"/>
      <c r="B104" s="158"/>
      <c r="C104" s="194" t="s">
        <v>209</v>
      </c>
      <c r="D104" s="162"/>
      <c r="E104" s="163">
        <v>2.57</v>
      </c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139</v>
      </c>
      <c r="AH104" s="150">
        <v>0</v>
      </c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>
      <c r="A105" s="157"/>
      <c r="B105" s="158"/>
      <c r="C105" s="194" t="s">
        <v>143</v>
      </c>
      <c r="D105" s="162"/>
      <c r="E105" s="163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139</v>
      </c>
      <c r="AH105" s="150">
        <v>0</v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>
      <c r="A106" s="157"/>
      <c r="B106" s="158"/>
      <c r="C106" s="194" t="s">
        <v>153</v>
      </c>
      <c r="D106" s="162"/>
      <c r="E106" s="163">
        <v>7.72</v>
      </c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139</v>
      </c>
      <c r="AH106" s="150">
        <v>0</v>
      </c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>
      <c r="A107" s="157"/>
      <c r="B107" s="158"/>
      <c r="C107" s="194" t="s">
        <v>210</v>
      </c>
      <c r="D107" s="162"/>
      <c r="E107" s="163">
        <v>2.35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139</v>
      </c>
      <c r="AH107" s="150">
        <v>0</v>
      </c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>
      <c r="A108" s="157"/>
      <c r="B108" s="158"/>
      <c r="C108" s="194" t="s">
        <v>154</v>
      </c>
      <c r="D108" s="162"/>
      <c r="E108" s="163">
        <v>7.52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139</v>
      </c>
      <c r="AH108" s="150">
        <v>0</v>
      </c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>
      <c r="A109" s="157"/>
      <c r="B109" s="158"/>
      <c r="C109" s="194" t="s">
        <v>211</v>
      </c>
      <c r="D109" s="162"/>
      <c r="E109" s="163">
        <v>2.5299999999999998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139</v>
      </c>
      <c r="AH109" s="150">
        <v>0</v>
      </c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>
      <c r="A110" s="157"/>
      <c r="B110" s="158"/>
      <c r="C110" s="194" t="s">
        <v>212</v>
      </c>
      <c r="D110" s="162"/>
      <c r="E110" s="163">
        <v>-7.81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139</v>
      </c>
      <c r="AH110" s="150">
        <v>0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>
      <c r="A111" s="183">
        <v>18</v>
      </c>
      <c r="B111" s="184" t="s">
        <v>213</v>
      </c>
      <c r="C111" s="192" t="s">
        <v>214</v>
      </c>
      <c r="D111" s="185" t="s">
        <v>136</v>
      </c>
      <c r="E111" s="186">
        <v>22.76</v>
      </c>
      <c r="F111" s="187"/>
      <c r="G111" s="188">
        <f>ROUND(E111*F111,2)</f>
        <v>0</v>
      </c>
      <c r="H111" s="161"/>
      <c r="I111" s="160">
        <f>ROUND(E111*H111,2)</f>
        <v>0</v>
      </c>
      <c r="J111" s="161"/>
      <c r="K111" s="160">
        <f>ROUND(E111*J111,2)</f>
        <v>0</v>
      </c>
      <c r="L111" s="160">
        <v>21</v>
      </c>
      <c r="M111" s="160">
        <f>G111*(1+L111/100)</f>
        <v>0</v>
      </c>
      <c r="N111" s="160">
        <v>0</v>
      </c>
      <c r="O111" s="160">
        <f>ROUND(E111*N111,2)</f>
        <v>0</v>
      </c>
      <c r="P111" s="160">
        <v>0</v>
      </c>
      <c r="Q111" s="160">
        <f>ROUND(E111*P111,2)</f>
        <v>0</v>
      </c>
      <c r="R111" s="160"/>
      <c r="S111" s="160" t="s">
        <v>137</v>
      </c>
      <c r="T111" s="160" t="s">
        <v>137</v>
      </c>
      <c r="U111" s="160">
        <v>0.05</v>
      </c>
      <c r="V111" s="160">
        <f>ROUND(E111*U111,2)</f>
        <v>1.1399999999999999</v>
      </c>
      <c r="W111" s="16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131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>
      <c r="A112" s="171" t="s">
        <v>121</v>
      </c>
      <c r="B112" s="172" t="s">
        <v>60</v>
      </c>
      <c r="C112" s="191" t="s">
        <v>61</v>
      </c>
      <c r="D112" s="173"/>
      <c r="E112" s="174"/>
      <c r="F112" s="175"/>
      <c r="G112" s="176">
        <f>SUMIF(AG113:AG114,"&lt;&gt;NOR",G113:G114)</f>
        <v>0</v>
      </c>
      <c r="H112" s="170"/>
      <c r="I112" s="170">
        <f>SUM(I113:I114)</f>
        <v>0</v>
      </c>
      <c r="J112" s="170"/>
      <c r="K112" s="170">
        <f>SUM(K113:K114)</f>
        <v>0</v>
      </c>
      <c r="L112" s="170"/>
      <c r="M112" s="170">
        <f>SUM(M113:M114)</f>
        <v>0</v>
      </c>
      <c r="N112" s="170"/>
      <c r="O112" s="170">
        <f>SUM(O113:O114)</f>
        <v>0.3</v>
      </c>
      <c r="P112" s="170"/>
      <c r="Q112" s="170">
        <f>SUM(Q113:Q114)</f>
        <v>0</v>
      </c>
      <c r="R112" s="170"/>
      <c r="S112" s="170"/>
      <c r="T112" s="170"/>
      <c r="U112" s="170"/>
      <c r="V112" s="170">
        <f>SUM(V113:V114)</f>
        <v>18.600000000000001</v>
      </c>
      <c r="W112" s="170"/>
      <c r="AG112" t="s">
        <v>122</v>
      </c>
    </row>
    <row r="113" spans="1:60" ht="22.5" outlineLevel="1">
      <c r="A113" s="183">
        <v>19</v>
      </c>
      <c r="B113" s="184" t="s">
        <v>215</v>
      </c>
      <c r="C113" s="207" t="s">
        <v>216</v>
      </c>
      <c r="D113" s="211" t="s">
        <v>160</v>
      </c>
      <c r="E113" s="208">
        <v>8</v>
      </c>
      <c r="F113" s="187"/>
      <c r="G113" s="188">
        <f>ROUND(E113*F113,2)</f>
        <v>0</v>
      </c>
      <c r="H113" s="161"/>
      <c r="I113" s="160">
        <f>ROUND(E113*H113,2)</f>
        <v>0</v>
      </c>
      <c r="J113" s="161"/>
      <c r="K113" s="160">
        <f>ROUND(E113*J113,2)</f>
        <v>0</v>
      </c>
      <c r="L113" s="160">
        <v>21</v>
      </c>
      <c r="M113" s="160">
        <f>G113*(1+L113/100)</f>
        <v>0</v>
      </c>
      <c r="N113" s="160">
        <v>3.0269999999999998E-2</v>
      </c>
      <c r="O113" s="160">
        <f>ROUND(E113*N113,2)</f>
        <v>0.24</v>
      </c>
      <c r="P113" s="160">
        <v>0</v>
      </c>
      <c r="Q113" s="160">
        <f>ROUND(E113*P113,2)</f>
        <v>0</v>
      </c>
      <c r="R113" s="160"/>
      <c r="S113" s="160" t="s">
        <v>137</v>
      </c>
      <c r="T113" s="160" t="s">
        <v>137</v>
      </c>
      <c r="U113" s="160">
        <v>1.86</v>
      </c>
      <c r="V113" s="160">
        <f>ROUND(E113*U113,2)</f>
        <v>14.88</v>
      </c>
      <c r="W113" s="16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128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ht="22.5" outlineLevel="1">
      <c r="A114" s="183">
        <v>20</v>
      </c>
      <c r="B114" s="184" t="s">
        <v>215</v>
      </c>
      <c r="C114" s="207" t="s">
        <v>500</v>
      </c>
      <c r="D114" s="211" t="s">
        <v>160</v>
      </c>
      <c r="E114" s="208">
        <v>2</v>
      </c>
      <c r="F114" s="187"/>
      <c r="G114" s="188">
        <f>ROUND(E114*F114,2)</f>
        <v>0</v>
      </c>
      <c r="H114" s="161"/>
      <c r="I114" s="160">
        <f>ROUND(E114*H114,2)</f>
        <v>0</v>
      </c>
      <c r="J114" s="161"/>
      <c r="K114" s="160">
        <f>ROUND(E114*J114,2)</f>
        <v>0</v>
      </c>
      <c r="L114" s="160">
        <v>21</v>
      </c>
      <c r="M114" s="160">
        <f>G114*(1+L114/100)</f>
        <v>0</v>
      </c>
      <c r="N114" s="160">
        <v>3.0550000000000001E-2</v>
      </c>
      <c r="O114" s="160">
        <f>ROUND(E114*N114,2)</f>
        <v>0.06</v>
      </c>
      <c r="P114" s="160">
        <v>0</v>
      </c>
      <c r="Q114" s="160">
        <f>ROUND(E114*P114,2)</f>
        <v>0</v>
      </c>
      <c r="R114" s="160"/>
      <c r="S114" s="160" t="s">
        <v>137</v>
      </c>
      <c r="T114" s="160" t="s">
        <v>137</v>
      </c>
      <c r="U114" s="160">
        <v>1.86</v>
      </c>
      <c r="V114" s="160">
        <f>ROUND(E114*U114,2)</f>
        <v>3.72</v>
      </c>
      <c r="W114" s="16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128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>
      <c r="A115" s="171" t="s">
        <v>121</v>
      </c>
      <c r="B115" s="172" t="s">
        <v>62</v>
      </c>
      <c r="C115" s="191" t="s">
        <v>63</v>
      </c>
      <c r="D115" s="173"/>
      <c r="E115" s="174"/>
      <c r="F115" s="175"/>
      <c r="G115" s="176">
        <f>SUMIF(AG116:AG125,"&lt;&gt;NOR",G116:G125)</f>
        <v>0</v>
      </c>
      <c r="H115" s="170"/>
      <c r="I115" s="170">
        <f>SUM(I116:I125)</f>
        <v>0</v>
      </c>
      <c r="J115" s="170"/>
      <c r="K115" s="170">
        <f>SUM(K116:K125)</f>
        <v>0</v>
      </c>
      <c r="L115" s="170"/>
      <c r="M115" s="170">
        <f>SUM(M116:M125)</f>
        <v>0</v>
      </c>
      <c r="N115" s="170"/>
      <c r="O115" s="170">
        <f>SUM(O116:O125)</f>
        <v>0.12</v>
      </c>
      <c r="P115" s="170"/>
      <c r="Q115" s="170">
        <f>SUM(Q116:Q125)</f>
        <v>0</v>
      </c>
      <c r="R115" s="170"/>
      <c r="S115" s="170"/>
      <c r="T115" s="170"/>
      <c r="U115" s="170"/>
      <c r="V115" s="170">
        <f>SUM(V116:V125)</f>
        <v>17.02</v>
      </c>
      <c r="W115" s="170"/>
      <c r="AG115" t="s">
        <v>122</v>
      </c>
    </row>
    <row r="116" spans="1:60" outlineLevel="1">
      <c r="A116" s="177">
        <v>21</v>
      </c>
      <c r="B116" s="178" t="s">
        <v>217</v>
      </c>
      <c r="C116" s="193" t="s">
        <v>218</v>
      </c>
      <c r="D116" s="179" t="s">
        <v>136</v>
      </c>
      <c r="E116" s="180">
        <v>96.165000000000006</v>
      </c>
      <c r="F116" s="181"/>
      <c r="G116" s="182">
        <f>ROUND(E116*F116,2)</f>
        <v>0</v>
      </c>
      <c r="H116" s="161"/>
      <c r="I116" s="160">
        <f>ROUND(E116*H116,2)</f>
        <v>0</v>
      </c>
      <c r="J116" s="161"/>
      <c r="K116" s="160">
        <f>ROUND(E116*J116,2)</f>
        <v>0</v>
      </c>
      <c r="L116" s="160">
        <v>21</v>
      </c>
      <c r="M116" s="160">
        <f>G116*(1+L116/100)</f>
        <v>0</v>
      </c>
      <c r="N116" s="160">
        <v>1.2099999999999999E-3</v>
      </c>
      <c r="O116" s="160">
        <f>ROUND(E116*N116,2)</f>
        <v>0.12</v>
      </c>
      <c r="P116" s="160">
        <v>0</v>
      </c>
      <c r="Q116" s="160">
        <f>ROUND(E116*P116,2)</f>
        <v>0</v>
      </c>
      <c r="R116" s="160"/>
      <c r="S116" s="160" t="s">
        <v>137</v>
      </c>
      <c r="T116" s="160" t="s">
        <v>137</v>
      </c>
      <c r="U116" s="160">
        <v>0.17699999999999999</v>
      </c>
      <c r="V116" s="160">
        <f>ROUND(E116*U116,2)</f>
        <v>17.02</v>
      </c>
      <c r="W116" s="16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128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>
      <c r="A117" s="157"/>
      <c r="B117" s="158"/>
      <c r="C117" s="194" t="s">
        <v>138</v>
      </c>
      <c r="D117" s="162"/>
      <c r="E117" s="163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139</v>
      </c>
      <c r="AH117" s="150">
        <v>0</v>
      </c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>
      <c r="A118" s="157"/>
      <c r="B118" s="158"/>
      <c r="C118" s="194" t="s">
        <v>151</v>
      </c>
      <c r="D118" s="162"/>
      <c r="E118" s="163">
        <v>7.88</v>
      </c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139</v>
      </c>
      <c r="AH118" s="150">
        <v>0</v>
      </c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>
      <c r="A119" s="157"/>
      <c r="B119" s="158"/>
      <c r="C119" s="194" t="s">
        <v>152</v>
      </c>
      <c r="D119" s="162"/>
      <c r="E119" s="163">
        <v>1.4350000000000001</v>
      </c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139</v>
      </c>
      <c r="AH119" s="150">
        <v>0</v>
      </c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>
      <c r="A120" s="157"/>
      <c r="B120" s="158"/>
      <c r="C120" s="194" t="s">
        <v>143</v>
      </c>
      <c r="D120" s="162"/>
      <c r="E120" s="163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 t="s">
        <v>139</v>
      </c>
      <c r="AH120" s="150">
        <v>0</v>
      </c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>
      <c r="A121" s="157"/>
      <c r="B121" s="158"/>
      <c r="C121" s="194" t="s">
        <v>153</v>
      </c>
      <c r="D121" s="162"/>
      <c r="E121" s="163">
        <v>7.72</v>
      </c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139</v>
      </c>
      <c r="AH121" s="150">
        <v>0</v>
      </c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>
      <c r="A122" s="157"/>
      <c r="B122" s="158"/>
      <c r="C122" s="194" t="s">
        <v>154</v>
      </c>
      <c r="D122" s="162"/>
      <c r="E122" s="163">
        <v>7.52</v>
      </c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 t="s">
        <v>139</v>
      </c>
      <c r="AH122" s="150">
        <v>0</v>
      </c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>
      <c r="A123" s="157"/>
      <c r="B123" s="158"/>
      <c r="C123" s="194" t="s">
        <v>155</v>
      </c>
      <c r="D123" s="162"/>
      <c r="E123" s="163">
        <v>37.299999999999997</v>
      </c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139</v>
      </c>
      <c r="AH123" s="150">
        <v>0</v>
      </c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>
      <c r="A124" s="157"/>
      <c r="B124" s="158"/>
      <c r="C124" s="194" t="s">
        <v>219</v>
      </c>
      <c r="D124" s="162"/>
      <c r="E124" s="163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139</v>
      </c>
      <c r="AH124" s="150">
        <v>0</v>
      </c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>
      <c r="A125" s="157"/>
      <c r="B125" s="158"/>
      <c r="C125" s="194" t="s">
        <v>220</v>
      </c>
      <c r="D125" s="162"/>
      <c r="E125" s="163">
        <v>34.31</v>
      </c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 t="s">
        <v>139</v>
      </c>
      <c r="AH125" s="150">
        <v>0</v>
      </c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ht="25.5">
      <c r="A126" s="171" t="s">
        <v>121</v>
      </c>
      <c r="B126" s="172" t="s">
        <v>64</v>
      </c>
      <c r="C126" s="191" t="s">
        <v>65</v>
      </c>
      <c r="D126" s="173"/>
      <c r="E126" s="174"/>
      <c r="F126" s="175"/>
      <c r="G126" s="176">
        <f>SUMIF(AG127:AG136,"&lt;&gt;NOR",G127:G136)</f>
        <v>0</v>
      </c>
      <c r="H126" s="170"/>
      <c r="I126" s="170">
        <f>SUM(I127:I136)</f>
        <v>0</v>
      </c>
      <c r="J126" s="170"/>
      <c r="K126" s="170">
        <f>SUM(K127:K136)</f>
        <v>0</v>
      </c>
      <c r="L126" s="170"/>
      <c r="M126" s="170">
        <f>SUM(M127:M136)</f>
        <v>0</v>
      </c>
      <c r="N126" s="170"/>
      <c r="O126" s="170">
        <f>SUM(O127:O136)</f>
        <v>0.02</v>
      </c>
      <c r="P126" s="170"/>
      <c r="Q126" s="170">
        <f>SUM(Q127:Q136)</f>
        <v>0</v>
      </c>
      <c r="R126" s="170"/>
      <c r="S126" s="170"/>
      <c r="T126" s="170"/>
      <c r="U126" s="170"/>
      <c r="V126" s="170">
        <f>SUM(V127:V136)</f>
        <v>123.93</v>
      </c>
      <c r="W126" s="170"/>
      <c r="AG126" t="s">
        <v>122</v>
      </c>
    </row>
    <row r="127" spans="1:60" outlineLevel="1">
      <c r="A127" s="177">
        <v>22</v>
      </c>
      <c r="B127" s="178" t="s">
        <v>221</v>
      </c>
      <c r="C127" s="193" t="s">
        <v>222</v>
      </c>
      <c r="D127" s="179" t="s">
        <v>136</v>
      </c>
      <c r="E127" s="180">
        <v>383.67</v>
      </c>
      <c r="F127" s="181"/>
      <c r="G127" s="182">
        <f>ROUND(E127*F127,2)</f>
        <v>0</v>
      </c>
      <c r="H127" s="161"/>
      <c r="I127" s="160">
        <f>ROUND(E127*H127,2)</f>
        <v>0</v>
      </c>
      <c r="J127" s="161"/>
      <c r="K127" s="160">
        <f>ROUND(E127*J127,2)</f>
        <v>0</v>
      </c>
      <c r="L127" s="160">
        <v>21</v>
      </c>
      <c r="M127" s="160">
        <f>G127*(1+L127/100)</f>
        <v>0</v>
      </c>
      <c r="N127" s="160">
        <v>4.0000000000000003E-5</v>
      </c>
      <c r="O127" s="160">
        <f>ROUND(E127*N127,2)</f>
        <v>0.02</v>
      </c>
      <c r="P127" s="160">
        <v>0</v>
      </c>
      <c r="Q127" s="160">
        <f>ROUND(E127*P127,2)</f>
        <v>0</v>
      </c>
      <c r="R127" s="160"/>
      <c r="S127" s="160" t="s">
        <v>137</v>
      </c>
      <c r="T127" s="160" t="s">
        <v>137</v>
      </c>
      <c r="U127" s="160">
        <v>0.308</v>
      </c>
      <c r="V127" s="160">
        <f>ROUND(E127*U127,2)</f>
        <v>118.17</v>
      </c>
      <c r="W127" s="16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 t="s">
        <v>131</v>
      </c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>
      <c r="A128" s="157"/>
      <c r="B128" s="158"/>
      <c r="C128" s="194" t="s">
        <v>138</v>
      </c>
      <c r="D128" s="162"/>
      <c r="E128" s="163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 t="s">
        <v>139</v>
      </c>
      <c r="AH128" s="150">
        <v>0</v>
      </c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ht="22.5" outlineLevel="1">
      <c r="A129" s="157"/>
      <c r="B129" s="158"/>
      <c r="C129" s="194" t="s">
        <v>223</v>
      </c>
      <c r="D129" s="162"/>
      <c r="E129" s="163">
        <v>118.35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139</v>
      </c>
      <c r="AH129" s="150">
        <v>0</v>
      </c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ht="22.5" outlineLevel="1">
      <c r="A130" s="157"/>
      <c r="B130" s="158"/>
      <c r="C130" s="194" t="s">
        <v>224</v>
      </c>
      <c r="D130" s="162"/>
      <c r="E130" s="163">
        <v>67.03</v>
      </c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139</v>
      </c>
      <c r="AH130" s="150">
        <v>0</v>
      </c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>
      <c r="A131" s="157"/>
      <c r="B131" s="158"/>
      <c r="C131" s="198" t="s">
        <v>225</v>
      </c>
      <c r="D131" s="168"/>
      <c r="E131" s="169">
        <v>185.38</v>
      </c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139</v>
      </c>
      <c r="AH131" s="150">
        <v>1</v>
      </c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>
      <c r="A132" s="157"/>
      <c r="B132" s="158"/>
      <c r="C132" s="194" t="s">
        <v>143</v>
      </c>
      <c r="D132" s="162"/>
      <c r="E132" s="163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 t="s">
        <v>139</v>
      </c>
      <c r="AH132" s="150">
        <v>0</v>
      </c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ht="22.5" outlineLevel="1">
      <c r="A133" s="157"/>
      <c r="B133" s="158"/>
      <c r="C133" s="194" t="s">
        <v>226</v>
      </c>
      <c r="D133" s="162"/>
      <c r="E133" s="163">
        <v>114.64</v>
      </c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139</v>
      </c>
      <c r="AH133" s="150">
        <v>0</v>
      </c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ht="22.5" outlineLevel="1">
      <c r="A134" s="157"/>
      <c r="B134" s="158"/>
      <c r="C134" s="194" t="s">
        <v>227</v>
      </c>
      <c r="D134" s="162"/>
      <c r="E134" s="163">
        <v>83.65</v>
      </c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 t="s">
        <v>139</v>
      </c>
      <c r="AH134" s="150">
        <v>0</v>
      </c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>
      <c r="A135" s="157"/>
      <c r="B135" s="158"/>
      <c r="C135" s="198" t="s">
        <v>225</v>
      </c>
      <c r="D135" s="168"/>
      <c r="E135" s="169">
        <v>198.29</v>
      </c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 t="s">
        <v>139</v>
      </c>
      <c r="AH135" s="150">
        <v>1</v>
      </c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>
      <c r="A136" s="183">
        <v>23</v>
      </c>
      <c r="B136" s="184" t="s">
        <v>228</v>
      </c>
      <c r="C136" s="192" t="s">
        <v>229</v>
      </c>
      <c r="D136" s="185" t="s">
        <v>136</v>
      </c>
      <c r="E136" s="186">
        <v>383.67</v>
      </c>
      <c r="F136" s="187"/>
      <c r="G136" s="188">
        <f>ROUND(E136*F136,2)</f>
        <v>0</v>
      </c>
      <c r="H136" s="161"/>
      <c r="I136" s="160">
        <f>ROUND(E136*H136,2)</f>
        <v>0</v>
      </c>
      <c r="J136" s="161"/>
      <c r="K136" s="160">
        <f>ROUND(E136*J136,2)</f>
        <v>0</v>
      </c>
      <c r="L136" s="160">
        <v>21</v>
      </c>
      <c r="M136" s="160">
        <f>G136*(1+L136/100)</f>
        <v>0</v>
      </c>
      <c r="N136" s="160">
        <v>0</v>
      </c>
      <c r="O136" s="160">
        <f>ROUND(E136*N136,2)</f>
        <v>0</v>
      </c>
      <c r="P136" s="160">
        <v>0</v>
      </c>
      <c r="Q136" s="160">
        <f>ROUND(E136*P136,2)</f>
        <v>0</v>
      </c>
      <c r="R136" s="160"/>
      <c r="S136" s="160" t="s">
        <v>137</v>
      </c>
      <c r="T136" s="160" t="s">
        <v>137</v>
      </c>
      <c r="U136" s="160">
        <v>1.4999999999999999E-2</v>
      </c>
      <c r="V136" s="160">
        <f>ROUND(E136*U136,2)</f>
        <v>5.76</v>
      </c>
      <c r="W136" s="16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 t="s">
        <v>131</v>
      </c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>
      <c r="A137" s="171" t="s">
        <v>121</v>
      </c>
      <c r="B137" s="172" t="s">
        <v>66</v>
      </c>
      <c r="C137" s="191" t="s">
        <v>67</v>
      </c>
      <c r="D137" s="173"/>
      <c r="E137" s="174"/>
      <c r="F137" s="175"/>
      <c r="G137" s="176">
        <f>SUMIF(AG138:AG191,"&lt;&gt;NOR",G138:G191)</f>
        <v>0</v>
      </c>
      <c r="H137" s="170"/>
      <c r="I137" s="170">
        <f>SUM(I138:I191)</f>
        <v>0</v>
      </c>
      <c r="J137" s="170"/>
      <c r="K137" s="170">
        <f>SUM(K138:K191)</f>
        <v>0</v>
      </c>
      <c r="L137" s="170"/>
      <c r="M137" s="170">
        <f>SUM(M138:M191)</f>
        <v>0</v>
      </c>
      <c r="N137" s="170"/>
      <c r="O137" s="170">
        <f>SUM(O138:O191)</f>
        <v>0.04</v>
      </c>
      <c r="P137" s="170"/>
      <c r="Q137" s="170">
        <f>SUM(Q138:Q191)</f>
        <v>18.71</v>
      </c>
      <c r="R137" s="170"/>
      <c r="S137" s="170"/>
      <c r="T137" s="170"/>
      <c r="U137" s="170"/>
      <c r="V137" s="170">
        <f>SUM(V138:V191)</f>
        <v>138.46999999999997</v>
      </c>
      <c r="W137" s="170"/>
      <c r="AG137" t="s">
        <v>122</v>
      </c>
    </row>
    <row r="138" spans="1:60" outlineLevel="1">
      <c r="A138" s="177">
        <v>24</v>
      </c>
      <c r="B138" s="178" t="s">
        <v>230</v>
      </c>
      <c r="C138" s="193" t="s">
        <v>231</v>
      </c>
      <c r="D138" s="179" t="s">
        <v>136</v>
      </c>
      <c r="E138" s="180">
        <v>1.8180000000000001</v>
      </c>
      <c r="F138" s="181"/>
      <c r="G138" s="182">
        <f>ROUND(E138*F138,2)</f>
        <v>0</v>
      </c>
      <c r="H138" s="161"/>
      <c r="I138" s="160">
        <f>ROUND(E138*H138,2)</f>
        <v>0</v>
      </c>
      <c r="J138" s="161"/>
      <c r="K138" s="160">
        <f>ROUND(E138*J138,2)</f>
        <v>0</v>
      </c>
      <c r="L138" s="160">
        <v>21</v>
      </c>
      <c r="M138" s="160">
        <f>G138*(1+L138/100)</f>
        <v>0</v>
      </c>
      <c r="N138" s="160">
        <v>6.7000000000000002E-4</v>
      </c>
      <c r="O138" s="160">
        <f>ROUND(E138*N138,2)</f>
        <v>0</v>
      </c>
      <c r="P138" s="160">
        <v>0.184</v>
      </c>
      <c r="Q138" s="160">
        <f>ROUND(E138*P138,2)</f>
        <v>0.33</v>
      </c>
      <c r="R138" s="160"/>
      <c r="S138" s="160" t="s">
        <v>137</v>
      </c>
      <c r="T138" s="160" t="s">
        <v>137</v>
      </c>
      <c r="U138" s="160">
        <v>0.22700000000000001</v>
      </c>
      <c r="V138" s="160">
        <f>ROUND(E138*U138,2)</f>
        <v>0.41</v>
      </c>
      <c r="W138" s="16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131</v>
      </c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>
      <c r="A139" s="157"/>
      <c r="B139" s="158"/>
      <c r="C139" s="194" t="s">
        <v>138</v>
      </c>
      <c r="D139" s="162"/>
      <c r="E139" s="163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139</v>
      </c>
      <c r="AH139" s="150">
        <v>0</v>
      </c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>
      <c r="A140" s="157"/>
      <c r="B140" s="158"/>
      <c r="C140" s="194" t="s">
        <v>232</v>
      </c>
      <c r="D140" s="162"/>
      <c r="E140" s="163">
        <v>0.2</v>
      </c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139</v>
      </c>
      <c r="AH140" s="150">
        <v>0</v>
      </c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>
      <c r="A141" s="157"/>
      <c r="B141" s="158"/>
      <c r="C141" s="194" t="s">
        <v>233</v>
      </c>
      <c r="D141" s="162"/>
      <c r="E141" s="163">
        <v>2.8</v>
      </c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139</v>
      </c>
      <c r="AH141" s="150">
        <v>0</v>
      </c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>
      <c r="A142" s="157"/>
      <c r="B142" s="158"/>
      <c r="C142" s="194" t="s">
        <v>234</v>
      </c>
      <c r="D142" s="162"/>
      <c r="E142" s="163">
        <v>-1.1819999999999999</v>
      </c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 t="s">
        <v>139</v>
      </c>
      <c r="AH142" s="150">
        <v>0</v>
      </c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>
      <c r="A143" s="177">
        <v>25</v>
      </c>
      <c r="B143" s="178" t="s">
        <v>235</v>
      </c>
      <c r="C143" s="193" t="s">
        <v>236</v>
      </c>
      <c r="D143" s="179" t="s">
        <v>193</v>
      </c>
      <c r="E143" s="180">
        <v>4.5854999999999997</v>
      </c>
      <c r="F143" s="181"/>
      <c r="G143" s="182">
        <f>ROUND(E143*F143,2)</f>
        <v>0</v>
      </c>
      <c r="H143" s="161"/>
      <c r="I143" s="160">
        <f>ROUND(E143*H143,2)</f>
        <v>0</v>
      </c>
      <c r="J143" s="161"/>
      <c r="K143" s="160">
        <f>ROUND(E143*J143,2)</f>
        <v>0</v>
      </c>
      <c r="L143" s="160">
        <v>21</v>
      </c>
      <c r="M143" s="160">
        <f>G143*(1+L143/100)</f>
        <v>0</v>
      </c>
      <c r="N143" s="160">
        <v>0</v>
      </c>
      <c r="O143" s="160">
        <f>ROUND(E143*N143,2)</f>
        <v>0</v>
      </c>
      <c r="P143" s="160">
        <v>2.2000000000000002</v>
      </c>
      <c r="Q143" s="160">
        <f>ROUND(E143*P143,2)</f>
        <v>10.09</v>
      </c>
      <c r="R143" s="160"/>
      <c r="S143" s="160" t="s">
        <v>137</v>
      </c>
      <c r="T143" s="160" t="s">
        <v>137</v>
      </c>
      <c r="U143" s="160">
        <v>12.744</v>
      </c>
      <c r="V143" s="160">
        <f>ROUND(E143*U143,2)</f>
        <v>58.44</v>
      </c>
      <c r="W143" s="16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131</v>
      </c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>
      <c r="A144" s="157"/>
      <c r="B144" s="158"/>
      <c r="C144" s="194" t="s">
        <v>138</v>
      </c>
      <c r="D144" s="162"/>
      <c r="E144" s="163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 t="s">
        <v>139</v>
      </c>
      <c r="AH144" s="150">
        <v>0</v>
      </c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outlineLevel="1">
      <c r="A145" s="157"/>
      <c r="B145" s="158"/>
      <c r="C145" s="194" t="s">
        <v>237</v>
      </c>
      <c r="D145" s="162"/>
      <c r="E145" s="163">
        <v>1.1819999999999999</v>
      </c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 t="s">
        <v>139</v>
      </c>
      <c r="AH145" s="150">
        <v>0</v>
      </c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outlineLevel="1">
      <c r="A146" s="157"/>
      <c r="B146" s="158"/>
      <c r="C146" s="194" t="s">
        <v>238</v>
      </c>
      <c r="D146" s="162"/>
      <c r="E146" s="163">
        <v>0.38550000000000001</v>
      </c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 t="s">
        <v>139</v>
      </c>
      <c r="AH146" s="150">
        <v>0</v>
      </c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outlineLevel="1">
      <c r="A147" s="157"/>
      <c r="B147" s="158"/>
      <c r="C147" s="194" t="s">
        <v>143</v>
      </c>
      <c r="D147" s="162"/>
      <c r="E147" s="163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 t="s">
        <v>139</v>
      </c>
      <c r="AH147" s="150">
        <v>0</v>
      </c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outlineLevel="1">
      <c r="A148" s="157"/>
      <c r="B148" s="158"/>
      <c r="C148" s="194" t="s">
        <v>239</v>
      </c>
      <c r="D148" s="162"/>
      <c r="E148" s="163">
        <v>1.1579999999999999</v>
      </c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 t="s">
        <v>139</v>
      </c>
      <c r="AH148" s="150">
        <v>0</v>
      </c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>
      <c r="A149" s="157"/>
      <c r="B149" s="158"/>
      <c r="C149" s="194" t="s">
        <v>240</v>
      </c>
      <c r="D149" s="162"/>
      <c r="E149" s="163">
        <v>0.35249999999999998</v>
      </c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 t="s">
        <v>139</v>
      </c>
      <c r="AH149" s="150">
        <v>0</v>
      </c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>
      <c r="A150" s="157"/>
      <c r="B150" s="158"/>
      <c r="C150" s="194" t="s">
        <v>241</v>
      </c>
      <c r="D150" s="162"/>
      <c r="E150" s="163">
        <v>1.1279999999999999</v>
      </c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 t="s">
        <v>139</v>
      </c>
      <c r="AH150" s="150">
        <v>0</v>
      </c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1">
      <c r="A151" s="157"/>
      <c r="B151" s="158"/>
      <c r="C151" s="194" t="s">
        <v>242</v>
      </c>
      <c r="D151" s="162"/>
      <c r="E151" s="163">
        <v>0.3795</v>
      </c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 t="s">
        <v>139</v>
      </c>
      <c r="AH151" s="150">
        <v>0</v>
      </c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outlineLevel="1">
      <c r="A152" s="183">
        <v>26</v>
      </c>
      <c r="B152" s="184" t="s">
        <v>243</v>
      </c>
      <c r="C152" s="192" t="s">
        <v>244</v>
      </c>
      <c r="D152" s="185" t="s">
        <v>160</v>
      </c>
      <c r="E152" s="186">
        <v>33</v>
      </c>
      <c r="F152" s="187"/>
      <c r="G152" s="188">
        <f>ROUND(E152*F152,2)</f>
        <v>0</v>
      </c>
      <c r="H152" s="161"/>
      <c r="I152" s="160">
        <f>ROUND(E152*H152,2)</f>
        <v>0</v>
      </c>
      <c r="J152" s="161"/>
      <c r="K152" s="160">
        <f>ROUND(E152*J152,2)</f>
        <v>0</v>
      </c>
      <c r="L152" s="160">
        <v>21</v>
      </c>
      <c r="M152" s="160">
        <f>G152*(1+L152/100)</f>
        <v>0</v>
      </c>
      <c r="N152" s="160">
        <v>0</v>
      </c>
      <c r="O152" s="160">
        <f>ROUND(E152*N152,2)</f>
        <v>0</v>
      </c>
      <c r="P152" s="160">
        <v>0</v>
      </c>
      <c r="Q152" s="160">
        <f>ROUND(E152*P152,2)</f>
        <v>0</v>
      </c>
      <c r="R152" s="160"/>
      <c r="S152" s="160" t="s">
        <v>137</v>
      </c>
      <c r="T152" s="160" t="s">
        <v>137</v>
      </c>
      <c r="U152" s="160">
        <v>0.05</v>
      </c>
      <c r="V152" s="160">
        <f>ROUND(E152*U152,2)</f>
        <v>1.65</v>
      </c>
      <c r="W152" s="16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 t="s">
        <v>128</v>
      </c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>
      <c r="A153" s="177">
        <v>27</v>
      </c>
      <c r="B153" s="178" t="s">
        <v>245</v>
      </c>
      <c r="C153" s="193" t="s">
        <v>246</v>
      </c>
      <c r="D153" s="179" t="s">
        <v>136</v>
      </c>
      <c r="E153" s="213">
        <f>SUM(E154:E158)</f>
        <v>11.426000000000002</v>
      </c>
      <c r="F153" s="181"/>
      <c r="G153" s="218">
        <f>ROUND(E153*F153,2)</f>
        <v>0</v>
      </c>
      <c r="H153" s="161"/>
      <c r="I153" s="160">
        <f>ROUND(E153*H153,2)</f>
        <v>0</v>
      </c>
      <c r="J153" s="161"/>
      <c r="K153" s="160">
        <f>ROUND(E153*J153,2)</f>
        <v>0</v>
      </c>
      <c r="L153" s="160">
        <v>21</v>
      </c>
      <c r="M153" s="160">
        <f>G153*(1+L153/100)</f>
        <v>0</v>
      </c>
      <c r="N153" s="160">
        <v>1.17E-3</v>
      </c>
      <c r="O153" s="160">
        <f>ROUND(E153*N153,2)</f>
        <v>0.01</v>
      </c>
      <c r="P153" s="160">
        <v>7.5999999999999998E-2</v>
      </c>
      <c r="Q153" s="160">
        <f>ROUND(E153*P153,2)</f>
        <v>0.87</v>
      </c>
      <c r="R153" s="160"/>
      <c r="S153" s="160" t="s">
        <v>137</v>
      </c>
      <c r="T153" s="160" t="s">
        <v>137</v>
      </c>
      <c r="U153" s="160">
        <v>0.93899999999999995</v>
      </c>
      <c r="V153" s="160">
        <f>ROUND(E153*U153,2)</f>
        <v>10.73</v>
      </c>
      <c r="W153" s="16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 t="s">
        <v>131</v>
      </c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>
      <c r="A154" s="157"/>
      <c r="B154" s="158"/>
      <c r="C154" s="214" t="s">
        <v>138</v>
      </c>
      <c r="D154" s="215"/>
      <c r="E154" s="216"/>
      <c r="F154" s="217"/>
      <c r="G154" s="217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 t="s">
        <v>139</v>
      </c>
      <c r="AH154" s="150">
        <v>0</v>
      </c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>
      <c r="A155" s="157"/>
      <c r="B155" s="158"/>
      <c r="C155" s="214" t="s">
        <v>247</v>
      </c>
      <c r="D155" s="215"/>
      <c r="E155" s="216">
        <f>0.6*1.97*2</f>
        <v>2.3639999999999999</v>
      </c>
      <c r="F155" s="217"/>
      <c r="G155" s="217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 t="s">
        <v>139</v>
      </c>
      <c r="AH155" s="150">
        <v>0</v>
      </c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outlineLevel="1">
      <c r="A156" s="157"/>
      <c r="B156" s="158"/>
      <c r="C156" s="214" t="s">
        <v>143</v>
      </c>
      <c r="D156" s="215"/>
      <c r="E156" s="216"/>
      <c r="F156" s="217"/>
      <c r="G156" s="217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 t="s">
        <v>139</v>
      </c>
      <c r="AH156" s="150">
        <v>0</v>
      </c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outlineLevel="1">
      <c r="A157" s="157"/>
      <c r="B157" s="158"/>
      <c r="C157" s="214" t="s">
        <v>501</v>
      </c>
      <c r="D157" s="215"/>
      <c r="E157" s="216">
        <f>0.6*1.97*5</f>
        <v>5.91</v>
      </c>
      <c r="F157" s="217"/>
      <c r="G157" s="217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 t="s">
        <v>139</v>
      </c>
      <c r="AH157" s="150">
        <v>0</v>
      </c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outlineLevel="1">
      <c r="A158" s="157"/>
      <c r="B158" s="158"/>
      <c r="C158" s="194" t="s">
        <v>248</v>
      </c>
      <c r="D158" s="162"/>
      <c r="E158" s="163">
        <v>3.1520000000000001</v>
      </c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 t="s">
        <v>139</v>
      </c>
      <c r="AH158" s="150">
        <v>0</v>
      </c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>
      <c r="A159" s="177">
        <v>28</v>
      </c>
      <c r="B159" s="178" t="s">
        <v>249</v>
      </c>
      <c r="C159" s="193" t="s">
        <v>250</v>
      </c>
      <c r="D159" s="179" t="s">
        <v>136</v>
      </c>
      <c r="E159" s="180">
        <v>125.724</v>
      </c>
      <c r="F159" s="181"/>
      <c r="G159" s="182">
        <f>ROUND(E159*F159,2)</f>
        <v>0</v>
      </c>
      <c r="H159" s="161"/>
      <c r="I159" s="160">
        <f>ROUND(E159*H159,2)</f>
        <v>0</v>
      </c>
      <c r="J159" s="161"/>
      <c r="K159" s="160">
        <f>ROUND(E159*J159,2)</f>
        <v>0</v>
      </c>
      <c r="L159" s="160">
        <v>21</v>
      </c>
      <c r="M159" s="160">
        <f>G159*(1+L159/100)</f>
        <v>0</v>
      </c>
      <c r="N159" s="160">
        <v>0</v>
      </c>
      <c r="O159" s="160">
        <f>ROUND(E159*N159,2)</f>
        <v>0</v>
      </c>
      <c r="P159" s="160">
        <v>4.5999999999999999E-2</v>
      </c>
      <c r="Q159" s="160">
        <f>ROUND(E159*P159,2)</f>
        <v>5.78</v>
      </c>
      <c r="R159" s="160"/>
      <c r="S159" s="160" t="s">
        <v>137</v>
      </c>
      <c r="T159" s="160" t="s">
        <v>137</v>
      </c>
      <c r="U159" s="160">
        <v>0.26</v>
      </c>
      <c r="V159" s="160">
        <f>ROUND(E159*U159,2)</f>
        <v>32.69</v>
      </c>
      <c r="W159" s="16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 t="s">
        <v>131</v>
      </c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outlineLevel="1">
      <c r="A160" s="157"/>
      <c r="B160" s="158"/>
      <c r="C160" s="194" t="s">
        <v>138</v>
      </c>
      <c r="D160" s="162"/>
      <c r="E160" s="163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 t="s">
        <v>139</v>
      </c>
      <c r="AH160" s="150">
        <v>0</v>
      </c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outlineLevel="1">
      <c r="A161" s="157"/>
      <c r="B161" s="158"/>
      <c r="C161" s="194" t="s">
        <v>251</v>
      </c>
      <c r="D161" s="162"/>
      <c r="E161" s="163">
        <v>36.9</v>
      </c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 t="s">
        <v>139</v>
      </c>
      <c r="AH161" s="150">
        <v>0</v>
      </c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>
      <c r="A162" s="157"/>
      <c r="B162" s="158"/>
      <c r="C162" s="194" t="s">
        <v>143</v>
      </c>
      <c r="D162" s="162"/>
      <c r="E162" s="163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 t="s">
        <v>139</v>
      </c>
      <c r="AH162" s="150">
        <v>0</v>
      </c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outlineLevel="1">
      <c r="A163" s="157"/>
      <c r="B163" s="158"/>
      <c r="C163" s="194" t="s">
        <v>252</v>
      </c>
      <c r="D163" s="162"/>
      <c r="E163" s="163">
        <v>40.896000000000001</v>
      </c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 t="s">
        <v>139</v>
      </c>
      <c r="AH163" s="150">
        <v>0</v>
      </c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outlineLevel="1">
      <c r="A164" s="157"/>
      <c r="B164" s="158"/>
      <c r="C164" s="194" t="s">
        <v>253</v>
      </c>
      <c r="D164" s="162"/>
      <c r="E164" s="163">
        <v>39.488</v>
      </c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 t="s">
        <v>139</v>
      </c>
      <c r="AH164" s="150">
        <v>0</v>
      </c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outlineLevel="1">
      <c r="A165" s="157"/>
      <c r="B165" s="158"/>
      <c r="C165" s="194" t="s">
        <v>180</v>
      </c>
      <c r="D165" s="162"/>
      <c r="E165" s="163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 t="s">
        <v>139</v>
      </c>
      <c r="AH165" s="150">
        <v>0</v>
      </c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outlineLevel="1">
      <c r="A166" s="157"/>
      <c r="B166" s="158"/>
      <c r="C166" s="194" t="s">
        <v>138</v>
      </c>
      <c r="D166" s="162"/>
      <c r="E166" s="163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 t="s">
        <v>139</v>
      </c>
      <c r="AH166" s="150">
        <v>0</v>
      </c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outlineLevel="1">
      <c r="A167" s="157"/>
      <c r="B167" s="158"/>
      <c r="C167" s="194" t="s">
        <v>254</v>
      </c>
      <c r="D167" s="162"/>
      <c r="E167" s="163">
        <v>2.98</v>
      </c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 t="s">
        <v>139</v>
      </c>
      <c r="AH167" s="150">
        <v>0</v>
      </c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</row>
    <row r="168" spans="1:60" outlineLevel="1">
      <c r="A168" s="157"/>
      <c r="B168" s="158"/>
      <c r="C168" s="194" t="s">
        <v>143</v>
      </c>
      <c r="D168" s="162"/>
      <c r="E168" s="163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 t="s">
        <v>139</v>
      </c>
      <c r="AH168" s="150">
        <v>0</v>
      </c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outlineLevel="1">
      <c r="A169" s="157"/>
      <c r="B169" s="158"/>
      <c r="C169" s="194" t="s">
        <v>255</v>
      </c>
      <c r="D169" s="162"/>
      <c r="E169" s="163">
        <v>2.76</v>
      </c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 t="s">
        <v>139</v>
      </c>
      <c r="AH169" s="150">
        <v>0</v>
      </c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</row>
    <row r="170" spans="1:60" outlineLevel="1">
      <c r="A170" s="157"/>
      <c r="B170" s="158"/>
      <c r="C170" s="194" t="s">
        <v>256</v>
      </c>
      <c r="D170" s="162"/>
      <c r="E170" s="163">
        <v>2.7</v>
      </c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 t="s">
        <v>139</v>
      </c>
      <c r="AH170" s="150">
        <v>0</v>
      </c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outlineLevel="1">
      <c r="A171" s="177">
        <v>29</v>
      </c>
      <c r="B171" s="178" t="s">
        <v>257</v>
      </c>
      <c r="C171" s="193" t="s">
        <v>258</v>
      </c>
      <c r="D171" s="179" t="s">
        <v>136</v>
      </c>
      <c r="E171" s="180">
        <v>8.44</v>
      </c>
      <c r="F171" s="181"/>
      <c r="G171" s="182">
        <f>ROUND(E171*F171,2)</f>
        <v>0</v>
      </c>
      <c r="H171" s="161"/>
      <c r="I171" s="160">
        <f>ROUND(E171*H171,2)</f>
        <v>0</v>
      </c>
      <c r="J171" s="161"/>
      <c r="K171" s="160">
        <f>ROUND(E171*J171,2)</f>
        <v>0</v>
      </c>
      <c r="L171" s="160">
        <v>21</v>
      </c>
      <c r="M171" s="160">
        <f>G171*(1+L171/100)</f>
        <v>0</v>
      </c>
      <c r="N171" s="160">
        <v>0</v>
      </c>
      <c r="O171" s="160">
        <f>ROUND(E171*N171,2)</f>
        <v>0</v>
      </c>
      <c r="P171" s="160">
        <v>6.8000000000000005E-2</v>
      </c>
      <c r="Q171" s="160">
        <f>ROUND(E171*P171,2)</f>
        <v>0.56999999999999995</v>
      </c>
      <c r="R171" s="160"/>
      <c r="S171" s="160" t="s">
        <v>137</v>
      </c>
      <c r="T171" s="160" t="s">
        <v>137</v>
      </c>
      <c r="U171" s="160">
        <v>0.3</v>
      </c>
      <c r="V171" s="160">
        <f>ROUND(E171*U171,2)</f>
        <v>2.5299999999999998</v>
      </c>
      <c r="W171" s="16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 t="s">
        <v>131</v>
      </c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outlineLevel="1">
      <c r="A172" s="157"/>
      <c r="B172" s="158"/>
      <c r="C172" s="194" t="s">
        <v>138</v>
      </c>
      <c r="D172" s="162"/>
      <c r="E172" s="163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 t="s">
        <v>139</v>
      </c>
      <c r="AH172" s="150">
        <v>0</v>
      </c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</row>
    <row r="173" spans="1:60" outlineLevel="1">
      <c r="A173" s="157"/>
      <c r="B173" s="158"/>
      <c r="C173" s="194" t="s">
        <v>254</v>
      </c>
      <c r="D173" s="162"/>
      <c r="E173" s="163">
        <v>2.98</v>
      </c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 t="s">
        <v>139</v>
      </c>
      <c r="AH173" s="150">
        <v>0</v>
      </c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outlineLevel="1">
      <c r="A174" s="157"/>
      <c r="B174" s="158"/>
      <c r="C174" s="194" t="s">
        <v>143</v>
      </c>
      <c r="D174" s="162"/>
      <c r="E174" s="163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 t="s">
        <v>139</v>
      </c>
      <c r="AH174" s="150">
        <v>0</v>
      </c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</row>
    <row r="175" spans="1:60" outlineLevel="1">
      <c r="A175" s="157"/>
      <c r="B175" s="158"/>
      <c r="C175" s="194" t="s">
        <v>255</v>
      </c>
      <c r="D175" s="162"/>
      <c r="E175" s="163">
        <v>2.76</v>
      </c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 t="s">
        <v>139</v>
      </c>
      <c r="AH175" s="150">
        <v>0</v>
      </c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outlineLevel="1">
      <c r="A176" s="157"/>
      <c r="B176" s="158"/>
      <c r="C176" s="194" t="s">
        <v>256</v>
      </c>
      <c r="D176" s="162"/>
      <c r="E176" s="163">
        <v>2.7</v>
      </c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 t="s">
        <v>139</v>
      </c>
      <c r="AH176" s="150">
        <v>0</v>
      </c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</row>
    <row r="177" spans="1:60" outlineLevel="1">
      <c r="A177" s="177">
        <v>30</v>
      </c>
      <c r="B177" s="178" t="s">
        <v>259</v>
      </c>
      <c r="C177" s="193" t="s">
        <v>260</v>
      </c>
      <c r="D177" s="179" t="s">
        <v>136</v>
      </c>
      <c r="E177" s="204">
        <f>SUM(E178:E181)</f>
        <v>90.710000000000008</v>
      </c>
      <c r="F177" s="181"/>
      <c r="G177" s="182">
        <f>ROUND(E177*F177,2)</f>
        <v>0</v>
      </c>
      <c r="H177" s="161"/>
      <c r="I177" s="160">
        <f>ROUND(E177*H177,2)</f>
        <v>0</v>
      </c>
      <c r="J177" s="161"/>
      <c r="K177" s="160">
        <f>ROUND(E177*J177,2)</f>
        <v>0</v>
      </c>
      <c r="L177" s="160">
        <v>21</v>
      </c>
      <c r="M177" s="160">
        <f>G177*(1+L177/100)</f>
        <v>0</v>
      </c>
      <c r="N177" s="160">
        <v>3.3E-4</v>
      </c>
      <c r="O177" s="160">
        <f>ROUND(E177*N177,2)</f>
        <v>0.03</v>
      </c>
      <c r="P177" s="160">
        <v>1.183E-2</v>
      </c>
      <c r="Q177" s="160">
        <f>ROUND(E177*P177,2)</f>
        <v>1.07</v>
      </c>
      <c r="R177" s="160"/>
      <c r="S177" s="160" t="s">
        <v>126</v>
      </c>
      <c r="T177" s="160" t="s">
        <v>137</v>
      </c>
      <c r="U177" s="160">
        <v>0.34599999999999997</v>
      </c>
      <c r="V177" s="160">
        <f>ROUND(E177*U177,2)</f>
        <v>31.39</v>
      </c>
      <c r="W177" s="160"/>
      <c r="X177" s="214"/>
      <c r="Y177" s="215"/>
      <c r="Z177" s="216"/>
      <c r="AA177" s="150"/>
      <c r="AB177" s="150"/>
      <c r="AC177" s="150"/>
      <c r="AD177" s="150"/>
      <c r="AE177" s="150"/>
      <c r="AF177" s="150"/>
      <c r="AG177" s="150" t="s">
        <v>131</v>
      </c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outlineLevel="1">
      <c r="A178" s="157"/>
      <c r="B178" s="158"/>
      <c r="C178" s="194" t="s">
        <v>138</v>
      </c>
      <c r="D178" s="162"/>
      <c r="E178" s="163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214"/>
      <c r="Y178" s="215"/>
      <c r="Z178" s="216"/>
      <c r="AA178" s="150"/>
      <c r="AB178" s="150"/>
      <c r="AC178" s="150"/>
      <c r="AD178" s="150"/>
      <c r="AE178" s="150"/>
      <c r="AF178" s="150"/>
      <c r="AG178" s="150" t="s">
        <v>139</v>
      </c>
      <c r="AH178" s="150">
        <v>0</v>
      </c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outlineLevel="1">
      <c r="A179" s="157"/>
      <c r="B179" s="158"/>
      <c r="C179" s="202" t="s">
        <v>523</v>
      </c>
      <c r="D179" s="162"/>
      <c r="E179" s="203">
        <v>49.13</v>
      </c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214"/>
      <c r="Y179" s="215"/>
      <c r="Z179" s="216"/>
      <c r="AA179" s="150"/>
      <c r="AB179" s="150"/>
      <c r="AC179" s="150"/>
      <c r="AD179" s="150"/>
      <c r="AE179" s="150"/>
      <c r="AF179" s="150"/>
      <c r="AG179" s="150" t="s">
        <v>139</v>
      </c>
      <c r="AH179" s="150">
        <v>0</v>
      </c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outlineLevel="1">
      <c r="A180" s="157"/>
      <c r="B180" s="158"/>
      <c r="C180" s="194" t="s">
        <v>143</v>
      </c>
      <c r="D180" s="162"/>
      <c r="E180" s="163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214"/>
      <c r="Y180" s="215"/>
      <c r="Z180" s="216"/>
      <c r="AA180" s="150"/>
      <c r="AB180" s="150"/>
      <c r="AC180" s="150"/>
      <c r="AD180" s="150"/>
      <c r="AE180" s="150"/>
      <c r="AF180" s="150"/>
      <c r="AG180" s="150" t="s">
        <v>139</v>
      </c>
      <c r="AH180" s="150">
        <v>0</v>
      </c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</row>
    <row r="181" spans="1:60" outlineLevel="1">
      <c r="A181" s="157"/>
      <c r="B181" s="158"/>
      <c r="C181" s="202" t="s">
        <v>522</v>
      </c>
      <c r="D181" s="162"/>
      <c r="E181" s="203">
        <v>41.58</v>
      </c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214"/>
      <c r="Y181" s="215"/>
      <c r="Z181" s="216"/>
      <c r="AA181" s="150"/>
      <c r="AB181" s="150"/>
      <c r="AC181" s="150"/>
      <c r="AD181" s="150"/>
      <c r="AE181" s="150"/>
      <c r="AF181" s="150"/>
      <c r="AG181" s="150" t="s">
        <v>139</v>
      </c>
      <c r="AH181" s="150">
        <v>0</v>
      </c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outlineLevel="1">
      <c r="A182" s="177">
        <v>31</v>
      </c>
      <c r="B182" s="178" t="s">
        <v>261</v>
      </c>
      <c r="C182" s="193" t="s">
        <v>262</v>
      </c>
      <c r="D182" s="179" t="s">
        <v>160</v>
      </c>
      <c r="E182" s="180">
        <v>7</v>
      </c>
      <c r="F182" s="181"/>
      <c r="G182" s="182">
        <f>ROUND(E182*F182,2)</f>
        <v>0</v>
      </c>
      <c r="H182" s="161"/>
      <c r="I182" s="160">
        <f>ROUND(E182*H182,2)</f>
        <v>0</v>
      </c>
      <c r="J182" s="161"/>
      <c r="K182" s="160">
        <f>ROUND(E182*J182,2)</f>
        <v>0</v>
      </c>
      <c r="L182" s="160">
        <v>21</v>
      </c>
      <c r="M182" s="160">
        <f>G182*(1+L182/100)</f>
        <v>0</v>
      </c>
      <c r="N182" s="160">
        <v>0</v>
      </c>
      <c r="O182" s="160">
        <f>ROUND(E182*N182,2)</f>
        <v>0</v>
      </c>
      <c r="P182" s="160">
        <v>0</v>
      </c>
      <c r="Q182" s="160">
        <f>ROUND(E182*P182,2)</f>
        <v>0</v>
      </c>
      <c r="R182" s="160"/>
      <c r="S182" s="160" t="s">
        <v>126</v>
      </c>
      <c r="T182" s="160" t="s">
        <v>127</v>
      </c>
      <c r="U182" s="160">
        <v>0.09</v>
      </c>
      <c r="V182" s="160">
        <f>ROUND(E182*U182,2)</f>
        <v>0.63</v>
      </c>
      <c r="W182" s="160"/>
      <c r="X182" s="214"/>
      <c r="Y182" s="215"/>
      <c r="Z182" s="216"/>
      <c r="AA182" s="150"/>
      <c r="AB182" s="150"/>
      <c r="AC182" s="150"/>
      <c r="AD182" s="150"/>
      <c r="AE182" s="150"/>
      <c r="AF182" s="150"/>
      <c r="AG182" s="150" t="s">
        <v>131</v>
      </c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</row>
    <row r="183" spans="1:60" outlineLevel="1">
      <c r="A183" s="157"/>
      <c r="B183" s="158"/>
      <c r="C183" s="194" t="s">
        <v>138</v>
      </c>
      <c r="D183" s="162"/>
      <c r="E183" s="163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214"/>
      <c r="Y183" s="215"/>
      <c r="Z183" s="216"/>
      <c r="AA183" s="150"/>
      <c r="AB183" s="150"/>
      <c r="AC183" s="150"/>
      <c r="AD183" s="150"/>
      <c r="AE183" s="150"/>
      <c r="AF183" s="150"/>
      <c r="AG183" s="150" t="s">
        <v>139</v>
      </c>
      <c r="AH183" s="150">
        <v>0</v>
      </c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</row>
    <row r="184" spans="1:60" outlineLevel="1">
      <c r="A184" s="157"/>
      <c r="B184" s="158"/>
      <c r="C184" s="194" t="s">
        <v>263</v>
      </c>
      <c r="D184" s="162"/>
      <c r="E184" s="163">
        <v>3</v>
      </c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214"/>
      <c r="Y184" s="215"/>
      <c r="Z184" s="216"/>
      <c r="AA184" s="150"/>
      <c r="AB184" s="150"/>
      <c r="AC184" s="150"/>
      <c r="AD184" s="150"/>
      <c r="AE184" s="150"/>
      <c r="AF184" s="150"/>
      <c r="AG184" s="150" t="s">
        <v>139</v>
      </c>
      <c r="AH184" s="150">
        <v>0</v>
      </c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outlineLevel="1">
      <c r="A185" s="157"/>
      <c r="B185" s="158"/>
      <c r="C185" s="194" t="s">
        <v>143</v>
      </c>
      <c r="D185" s="162"/>
      <c r="E185" s="163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214"/>
      <c r="Y185" s="215"/>
      <c r="Z185" s="216"/>
      <c r="AA185" s="150"/>
      <c r="AB185" s="150"/>
      <c r="AC185" s="150"/>
      <c r="AD185" s="150"/>
      <c r="AE185" s="150"/>
      <c r="AF185" s="150"/>
      <c r="AG185" s="150" t="s">
        <v>139</v>
      </c>
      <c r="AH185" s="150">
        <v>0</v>
      </c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</row>
    <row r="186" spans="1:60" outlineLevel="1">
      <c r="A186" s="157"/>
      <c r="B186" s="158"/>
      <c r="C186" s="194" t="s">
        <v>264</v>
      </c>
      <c r="D186" s="162"/>
      <c r="E186" s="163">
        <v>4</v>
      </c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214"/>
      <c r="Y186" s="215"/>
      <c r="Z186" s="216"/>
      <c r="AA186" s="150"/>
      <c r="AB186" s="150"/>
      <c r="AC186" s="150"/>
      <c r="AD186" s="150"/>
      <c r="AE186" s="150"/>
      <c r="AF186" s="150"/>
      <c r="AG186" s="150" t="s">
        <v>139</v>
      </c>
      <c r="AH186" s="150">
        <v>0</v>
      </c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</row>
    <row r="187" spans="1:60" outlineLevel="1">
      <c r="A187" s="177">
        <v>32</v>
      </c>
      <c r="B187" s="178" t="s">
        <v>265</v>
      </c>
      <c r="C187" s="193" t="s">
        <v>266</v>
      </c>
      <c r="D187" s="179" t="s">
        <v>163</v>
      </c>
      <c r="E187" s="180">
        <v>60</v>
      </c>
      <c r="F187" s="181"/>
      <c r="G187" s="182">
        <f>ROUND(E187*F187,2)</f>
        <v>0</v>
      </c>
      <c r="H187" s="161"/>
      <c r="I187" s="160">
        <f>ROUND(E187*H187,2)</f>
        <v>0</v>
      </c>
      <c r="J187" s="161"/>
      <c r="K187" s="160">
        <f>ROUND(E187*J187,2)</f>
        <v>0</v>
      </c>
      <c r="L187" s="160">
        <v>21</v>
      </c>
      <c r="M187" s="160">
        <f>G187*(1+L187/100)</f>
        <v>0</v>
      </c>
      <c r="N187" s="160">
        <v>0</v>
      </c>
      <c r="O187" s="160">
        <f>ROUND(E187*N187,2)</f>
        <v>0</v>
      </c>
      <c r="P187" s="160">
        <v>0</v>
      </c>
      <c r="Q187" s="160">
        <f>ROUND(E187*P187,2)</f>
        <v>0</v>
      </c>
      <c r="R187" s="160"/>
      <c r="S187" s="160" t="s">
        <v>126</v>
      </c>
      <c r="T187" s="160" t="s">
        <v>127</v>
      </c>
      <c r="U187" s="160">
        <v>0</v>
      </c>
      <c r="V187" s="160">
        <f>ROUND(E187*U187,2)</f>
        <v>0</v>
      </c>
      <c r="W187" s="160"/>
      <c r="X187" s="214"/>
      <c r="Y187" s="215"/>
      <c r="Z187" s="216"/>
      <c r="AA187" s="150"/>
      <c r="AB187" s="150"/>
      <c r="AC187" s="150"/>
      <c r="AD187" s="150"/>
      <c r="AE187" s="150"/>
      <c r="AF187" s="150"/>
      <c r="AG187" s="150" t="s">
        <v>128</v>
      </c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</row>
    <row r="188" spans="1:60" outlineLevel="1">
      <c r="A188" s="157"/>
      <c r="B188" s="158"/>
      <c r="C188" s="194" t="s">
        <v>138</v>
      </c>
      <c r="D188" s="162"/>
      <c r="E188" s="163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214"/>
      <c r="Y188" s="215"/>
      <c r="Z188" s="216"/>
      <c r="AA188" s="150"/>
      <c r="AB188" s="150"/>
      <c r="AC188" s="150"/>
      <c r="AD188" s="150"/>
      <c r="AE188" s="150"/>
      <c r="AF188" s="150"/>
      <c r="AG188" s="150" t="s">
        <v>139</v>
      </c>
      <c r="AH188" s="150">
        <v>0</v>
      </c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</row>
    <row r="189" spans="1:60" outlineLevel="1">
      <c r="A189" s="157"/>
      <c r="B189" s="158"/>
      <c r="C189" s="194" t="s">
        <v>267</v>
      </c>
      <c r="D189" s="162"/>
      <c r="E189" s="163">
        <v>30</v>
      </c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214"/>
      <c r="Y189" s="215"/>
      <c r="Z189" s="216"/>
      <c r="AA189" s="150"/>
      <c r="AB189" s="150"/>
      <c r="AC189" s="150"/>
      <c r="AD189" s="150"/>
      <c r="AE189" s="150"/>
      <c r="AF189" s="150"/>
      <c r="AG189" s="150" t="s">
        <v>139</v>
      </c>
      <c r="AH189" s="150">
        <v>0</v>
      </c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</row>
    <row r="190" spans="1:60" outlineLevel="1">
      <c r="A190" s="157"/>
      <c r="B190" s="158"/>
      <c r="C190" s="194" t="s">
        <v>143</v>
      </c>
      <c r="D190" s="162"/>
      <c r="E190" s="163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214"/>
      <c r="Y190" s="215"/>
      <c r="Z190" s="216"/>
      <c r="AA190" s="150"/>
      <c r="AB190" s="150"/>
      <c r="AC190" s="150"/>
      <c r="AD190" s="150"/>
      <c r="AE190" s="150"/>
      <c r="AF190" s="150"/>
      <c r="AG190" s="150" t="s">
        <v>139</v>
      </c>
      <c r="AH190" s="150">
        <v>0</v>
      </c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</row>
    <row r="191" spans="1:60" outlineLevel="1">
      <c r="A191" s="157"/>
      <c r="B191" s="158"/>
      <c r="C191" s="194" t="s">
        <v>267</v>
      </c>
      <c r="D191" s="162"/>
      <c r="E191" s="163">
        <v>30</v>
      </c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 t="s">
        <v>139</v>
      </c>
      <c r="AH191" s="150">
        <v>0</v>
      </c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</row>
    <row r="192" spans="1:60">
      <c r="A192" s="171" t="s">
        <v>121</v>
      </c>
      <c r="B192" s="172" t="s">
        <v>68</v>
      </c>
      <c r="C192" s="191" t="s">
        <v>69</v>
      </c>
      <c r="D192" s="173"/>
      <c r="E192" s="174"/>
      <c r="F192" s="175"/>
      <c r="G192" s="176">
        <f>SUMIF(AG193:AG193,"&lt;&gt;NOR",G193:G193)</f>
        <v>0</v>
      </c>
      <c r="H192" s="170"/>
      <c r="I192" s="170">
        <f>SUM(I193:I193)</f>
        <v>0</v>
      </c>
      <c r="J192" s="170"/>
      <c r="K192" s="170">
        <f>SUM(K193:K193)</f>
        <v>0</v>
      </c>
      <c r="L192" s="170"/>
      <c r="M192" s="170">
        <f>SUM(M193:M193)</f>
        <v>0</v>
      </c>
      <c r="N192" s="170"/>
      <c r="O192" s="170">
        <f>SUM(O193:O193)</f>
        <v>0</v>
      </c>
      <c r="P192" s="170"/>
      <c r="Q192" s="170">
        <f>SUM(Q193:Q193)</f>
        <v>0</v>
      </c>
      <c r="R192" s="170"/>
      <c r="S192" s="170"/>
      <c r="T192" s="170"/>
      <c r="U192" s="170"/>
      <c r="V192" s="170">
        <f>SUM(V193:V193)</f>
        <v>27.16</v>
      </c>
      <c r="W192" s="170"/>
      <c r="AG192" t="s">
        <v>122</v>
      </c>
    </row>
    <row r="193" spans="1:60" outlineLevel="1">
      <c r="A193" s="183">
        <v>33</v>
      </c>
      <c r="B193" s="184" t="s">
        <v>268</v>
      </c>
      <c r="C193" s="192" t="s">
        <v>269</v>
      </c>
      <c r="D193" s="185" t="s">
        <v>270</v>
      </c>
      <c r="E193" s="186">
        <v>12.933120000000001</v>
      </c>
      <c r="F193" s="187"/>
      <c r="G193" s="188">
        <f>ROUND(E193*F193,2)</f>
        <v>0</v>
      </c>
      <c r="H193" s="161"/>
      <c r="I193" s="160">
        <f>ROUND(E193*H193,2)</f>
        <v>0</v>
      </c>
      <c r="J193" s="161"/>
      <c r="K193" s="160">
        <f>ROUND(E193*J193,2)</f>
        <v>0</v>
      </c>
      <c r="L193" s="160">
        <v>21</v>
      </c>
      <c r="M193" s="160">
        <f>G193*(1+L193/100)</f>
        <v>0</v>
      </c>
      <c r="N193" s="160">
        <v>0</v>
      </c>
      <c r="O193" s="160">
        <f>ROUND(E193*N193,2)</f>
        <v>0</v>
      </c>
      <c r="P193" s="160">
        <v>0</v>
      </c>
      <c r="Q193" s="160">
        <f>ROUND(E193*P193,2)</f>
        <v>0</v>
      </c>
      <c r="R193" s="160"/>
      <c r="S193" s="160" t="s">
        <v>137</v>
      </c>
      <c r="T193" s="160" t="s">
        <v>137</v>
      </c>
      <c r="U193" s="160">
        <v>2.1</v>
      </c>
      <c r="V193" s="160">
        <f>ROUND(E193*U193,2)</f>
        <v>27.16</v>
      </c>
      <c r="W193" s="16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 t="s">
        <v>271</v>
      </c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</row>
    <row r="194" spans="1:60">
      <c r="A194" s="171" t="s">
        <v>121</v>
      </c>
      <c r="B194" s="172" t="s">
        <v>70</v>
      </c>
      <c r="C194" s="191" t="s">
        <v>71</v>
      </c>
      <c r="D194" s="173"/>
      <c r="E194" s="174"/>
      <c r="F194" s="175"/>
      <c r="G194" s="176">
        <f>SUMIF(AG195:AG232,"&lt;&gt;NOR",G195:G232)</f>
        <v>0</v>
      </c>
      <c r="H194" s="170"/>
      <c r="I194" s="170">
        <f>SUM(I195:I232)</f>
        <v>0</v>
      </c>
      <c r="J194" s="170"/>
      <c r="K194" s="170">
        <f>SUM(K195:K232)</f>
        <v>0</v>
      </c>
      <c r="L194" s="170"/>
      <c r="M194" s="170">
        <f>SUM(M195:M232)</f>
        <v>0</v>
      </c>
      <c r="N194" s="170"/>
      <c r="O194" s="170">
        <f>SUM(O195:O232)</f>
        <v>0.66</v>
      </c>
      <c r="P194" s="170"/>
      <c r="Q194" s="170">
        <f>SUM(Q195:Q232)</f>
        <v>0</v>
      </c>
      <c r="R194" s="170"/>
      <c r="S194" s="170"/>
      <c r="T194" s="170"/>
      <c r="U194" s="170"/>
      <c r="V194" s="170">
        <f>SUM(V195:V232)</f>
        <v>105.31</v>
      </c>
      <c r="W194" s="170"/>
      <c r="AG194" t="s">
        <v>122</v>
      </c>
    </row>
    <row r="195" spans="1:60" outlineLevel="1">
      <c r="A195" s="183">
        <v>34</v>
      </c>
      <c r="B195" s="184" t="s">
        <v>272</v>
      </c>
      <c r="C195" s="192" t="s">
        <v>273</v>
      </c>
      <c r="D195" s="185" t="s">
        <v>136</v>
      </c>
      <c r="E195" s="186">
        <v>170.929</v>
      </c>
      <c r="F195" s="187"/>
      <c r="G195" s="188">
        <f>ROUND(E195*F195,2)</f>
        <v>0</v>
      </c>
      <c r="H195" s="161"/>
      <c r="I195" s="160">
        <f>ROUND(E195*H195,2)</f>
        <v>0</v>
      </c>
      <c r="J195" s="161"/>
      <c r="K195" s="160">
        <f>ROUND(E195*J195,2)</f>
        <v>0</v>
      </c>
      <c r="L195" s="160">
        <v>21</v>
      </c>
      <c r="M195" s="160">
        <f>G195*(1+L195/100)</f>
        <v>0</v>
      </c>
      <c r="N195" s="160">
        <v>0</v>
      </c>
      <c r="O195" s="160">
        <f>ROUND(E195*N195,2)</f>
        <v>0</v>
      </c>
      <c r="P195" s="160">
        <v>0</v>
      </c>
      <c r="Q195" s="160">
        <f>ROUND(E195*P195,2)</f>
        <v>0</v>
      </c>
      <c r="R195" s="160"/>
      <c r="S195" s="160" t="s">
        <v>137</v>
      </c>
      <c r="T195" s="160" t="s">
        <v>137</v>
      </c>
      <c r="U195" s="160">
        <v>9.5000000000000001E-2</v>
      </c>
      <c r="V195" s="160">
        <f>ROUND(E195*U195,2)</f>
        <v>16.239999999999998</v>
      </c>
      <c r="W195" s="16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 t="s">
        <v>274</v>
      </c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</row>
    <row r="196" spans="1:60" ht="22.5" outlineLevel="1">
      <c r="A196" s="177">
        <v>35</v>
      </c>
      <c r="B196" s="178" t="s">
        <v>275</v>
      </c>
      <c r="C196" s="193" t="s">
        <v>276</v>
      </c>
      <c r="D196" s="179" t="s">
        <v>136</v>
      </c>
      <c r="E196" s="180">
        <v>170.929</v>
      </c>
      <c r="F196" s="181"/>
      <c r="G196" s="182">
        <f>ROUND(E196*F196,2)</f>
        <v>0</v>
      </c>
      <c r="H196" s="161"/>
      <c r="I196" s="160">
        <f>ROUND(E196*H196,2)</f>
        <v>0</v>
      </c>
      <c r="J196" s="161"/>
      <c r="K196" s="160">
        <f>ROUND(E196*J196,2)</f>
        <v>0</v>
      </c>
      <c r="L196" s="160">
        <v>21</v>
      </c>
      <c r="M196" s="160">
        <f>G196*(1+L196/100)</f>
        <v>0</v>
      </c>
      <c r="N196" s="160">
        <v>3.3999999999999998E-3</v>
      </c>
      <c r="O196" s="160">
        <f>ROUND(E196*N196,2)</f>
        <v>0.57999999999999996</v>
      </c>
      <c r="P196" s="160">
        <v>0</v>
      </c>
      <c r="Q196" s="160">
        <f>ROUND(E196*P196,2)</f>
        <v>0</v>
      </c>
      <c r="R196" s="160"/>
      <c r="S196" s="160" t="s">
        <v>137</v>
      </c>
      <c r="T196" s="160" t="s">
        <v>137</v>
      </c>
      <c r="U196" s="160">
        <v>0.38500000000000001</v>
      </c>
      <c r="V196" s="160">
        <f>ROUND(E196*U196,2)</f>
        <v>65.81</v>
      </c>
      <c r="W196" s="16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 t="s">
        <v>274</v>
      </c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</row>
    <row r="197" spans="1:60" outlineLevel="1">
      <c r="A197" s="157"/>
      <c r="B197" s="158"/>
      <c r="C197" s="194" t="s">
        <v>277</v>
      </c>
      <c r="D197" s="162"/>
      <c r="E197" s="163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 t="s">
        <v>139</v>
      </c>
      <c r="AH197" s="150">
        <v>0</v>
      </c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</row>
    <row r="198" spans="1:60" outlineLevel="1">
      <c r="A198" s="157"/>
      <c r="B198" s="158"/>
      <c r="C198" s="194" t="s">
        <v>138</v>
      </c>
      <c r="D198" s="162"/>
      <c r="E198" s="163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 t="s">
        <v>139</v>
      </c>
      <c r="AH198" s="150">
        <v>0</v>
      </c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</row>
    <row r="199" spans="1:60" outlineLevel="1">
      <c r="A199" s="157"/>
      <c r="B199" s="158"/>
      <c r="C199" s="194" t="s">
        <v>151</v>
      </c>
      <c r="D199" s="162"/>
      <c r="E199" s="163">
        <v>7.88</v>
      </c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 t="s">
        <v>139</v>
      </c>
      <c r="AH199" s="150">
        <v>0</v>
      </c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</row>
    <row r="200" spans="1:60" outlineLevel="1">
      <c r="A200" s="157"/>
      <c r="B200" s="158"/>
      <c r="C200" s="194" t="s">
        <v>209</v>
      </c>
      <c r="D200" s="162"/>
      <c r="E200" s="163">
        <v>2.57</v>
      </c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 t="s">
        <v>139</v>
      </c>
      <c r="AH200" s="150">
        <v>0</v>
      </c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</row>
    <row r="201" spans="1:60" outlineLevel="1">
      <c r="A201" s="157"/>
      <c r="B201" s="158"/>
      <c r="C201" s="194" t="s">
        <v>143</v>
      </c>
      <c r="D201" s="162"/>
      <c r="E201" s="163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 t="s">
        <v>139</v>
      </c>
      <c r="AH201" s="150">
        <v>0</v>
      </c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</row>
    <row r="202" spans="1:60" outlineLevel="1">
      <c r="A202" s="157"/>
      <c r="B202" s="158"/>
      <c r="C202" s="194" t="s">
        <v>153</v>
      </c>
      <c r="D202" s="162"/>
      <c r="E202" s="163">
        <v>7.72</v>
      </c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 t="s">
        <v>139</v>
      </c>
      <c r="AH202" s="150">
        <v>0</v>
      </c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</row>
    <row r="203" spans="1:60" outlineLevel="1">
      <c r="A203" s="157"/>
      <c r="B203" s="158"/>
      <c r="C203" s="194" t="s">
        <v>210</v>
      </c>
      <c r="D203" s="162"/>
      <c r="E203" s="163">
        <v>2.35</v>
      </c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 t="s">
        <v>139</v>
      </c>
      <c r="AH203" s="150">
        <v>0</v>
      </c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</row>
    <row r="204" spans="1:60" outlineLevel="1">
      <c r="A204" s="157"/>
      <c r="B204" s="158"/>
      <c r="C204" s="194" t="s">
        <v>154</v>
      </c>
      <c r="D204" s="162"/>
      <c r="E204" s="163">
        <v>7.52</v>
      </c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 t="s">
        <v>139</v>
      </c>
      <c r="AH204" s="150">
        <v>0</v>
      </c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</row>
    <row r="205" spans="1:60" outlineLevel="1">
      <c r="A205" s="157"/>
      <c r="B205" s="158"/>
      <c r="C205" s="194" t="s">
        <v>211</v>
      </c>
      <c r="D205" s="162"/>
      <c r="E205" s="163">
        <v>2.5299999999999998</v>
      </c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 t="s">
        <v>139</v>
      </c>
      <c r="AH205" s="150">
        <v>0</v>
      </c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</row>
    <row r="206" spans="1:60" outlineLevel="1">
      <c r="A206" s="157"/>
      <c r="B206" s="158"/>
      <c r="C206" s="194" t="s">
        <v>278</v>
      </c>
      <c r="D206" s="162"/>
      <c r="E206" s="163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 t="s">
        <v>139</v>
      </c>
      <c r="AH206" s="150">
        <v>0</v>
      </c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</row>
    <row r="207" spans="1:60" outlineLevel="1">
      <c r="A207" s="157"/>
      <c r="B207" s="158"/>
      <c r="C207" s="194" t="s">
        <v>279</v>
      </c>
      <c r="D207" s="162"/>
      <c r="E207" s="163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 t="s">
        <v>139</v>
      </c>
      <c r="AH207" s="150">
        <v>0</v>
      </c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</row>
    <row r="208" spans="1:60" outlineLevel="1">
      <c r="A208" s="157"/>
      <c r="B208" s="158"/>
      <c r="C208" s="194" t="s">
        <v>138</v>
      </c>
      <c r="D208" s="162"/>
      <c r="E208" s="163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 t="s">
        <v>139</v>
      </c>
      <c r="AH208" s="150">
        <v>0</v>
      </c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</row>
    <row r="209" spans="1:60" outlineLevel="1">
      <c r="A209" s="157"/>
      <c r="B209" s="158"/>
      <c r="C209" s="194" t="s">
        <v>254</v>
      </c>
      <c r="D209" s="162"/>
      <c r="E209" s="163">
        <v>2.98</v>
      </c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 t="s">
        <v>139</v>
      </c>
      <c r="AH209" s="150">
        <v>0</v>
      </c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</row>
    <row r="210" spans="1:60" outlineLevel="1">
      <c r="A210" s="157"/>
      <c r="B210" s="158"/>
      <c r="C210" s="194" t="s">
        <v>143</v>
      </c>
      <c r="D210" s="162"/>
      <c r="E210" s="163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 t="s">
        <v>139</v>
      </c>
      <c r="AH210" s="150">
        <v>0</v>
      </c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</row>
    <row r="211" spans="1:60" outlineLevel="1">
      <c r="A211" s="157"/>
      <c r="B211" s="158"/>
      <c r="C211" s="194" t="s">
        <v>255</v>
      </c>
      <c r="D211" s="162"/>
      <c r="E211" s="163">
        <v>2.76</v>
      </c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 t="s">
        <v>139</v>
      </c>
      <c r="AH211" s="150">
        <v>0</v>
      </c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</row>
    <row r="212" spans="1:60" outlineLevel="1">
      <c r="A212" s="157"/>
      <c r="B212" s="158"/>
      <c r="C212" s="194" t="s">
        <v>256</v>
      </c>
      <c r="D212" s="162"/>
      <c r="E212" s="163">
        <v>2.7</v>
      </c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 t="s">
        <v>139</v>
      </c>
      <c r="AH212" s="150">
        <v>0</v>
      </c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</row>
    <row r="213" spans="1:60" outlineLevel="1">
      <c r="A213" s="157"/>
      <c r="B213" s="158"/>
      <c r="C213" s="194" t="s">
        <v>280</v>
      </c>
      <c r="D213" s="162"/>
      <c r="E213" s="163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 t="s">
        <v>139</v>
      </c>
      <c r="AH213" s="150">
        <v>0</v>
      </c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</row>
    <row r="214" spans="1:60" outlineLevel="1">
      <c r="A214" s="157"/>
      <c r="B214" s="158"/>
      <c r="C214" s="194" t="s">
        <v>138</v>
      </c>
      <c r="D214" s="162"/>
      <c r="E214" s="163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 t="s">
        <v>139</v>
      </c>
      <c r="AH214" s="150">
        <v>0</v>
      </c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</row>
    <row r="215" spans="1:60" outlineLevel="1">
      <c r="A215" s="157"/>
      <c r="B215" s="158"/>
      <c r="C215" s="194" t="s">
        <v>281</v>
      </c>
      <c r="D215" s="162"/>
      <c r="E215" s="163">
        <v>44.975999999999999</v>
      </c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 t="s">
        <v>139</v>
      </c>
      <c r="AH215" s="150">
        <v>0</v>
      </c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</row>
    <row r="216" spans="1:60" outlineLevel="1">
      <c r="A216" s="157"/>
      <c r="B216" s="158"/>
      <c r="C216" s="194" t="s">
        <v>142</v>
      </c>
      <c r="D216" s="162"/>
      <c r="E216" s="163">
        <v>-1.379</v>
      </c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 t="s">
        <v>139</v>
      </c>
      <c r="AH216" s="150">
        <v>0</v>
      </c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</row>
    <row r="217" spans="1:60" outlineLevel="1">
      <c r="A217" s="157"/>
      <c r="B217" s="158"/>
      <c r="C217" s="194" t="s">
        <v>282</v>
      </c>
      <c r="D217" s="162"/>
      <c r="E217" s="163">
        <v>-1.5760000000000001</v>
      </c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 t="s">
        <v>139</v>
      </c>
      <c r="AH217" s="150">
        <v>0</v>
      </c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</row>
    <row r="218" spans="1:60" outlineLevel="1">
      <c r="A218" s="157"/>
      <c r="B218" s="158"/>
      <c r="C218" s="194" t="s">
        <v>283</v>
      </c>
      <c r="D218" s="162"/>
      <c r="E218" s="163">
        <v>1.92</v>
      </c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 t="s">
        <v>139</v>
      </c>
      <c r="AH218" s="150">
        <v>0</v>
      </c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</row>
    <row r="219" spans="1:60" outlineLevel="1">
      <c r="A219" s="157"/>
      <c r="B219" s="158"/>
      <c r="C219" s="194" t="s">
        <v>143</v>
      </c>
      <c r="D219" s="162"/>
      <c r="E219" s="163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 t="s">
        <v>139</v>
      </c>
      <c r="AH219" s="150">
        <v>0</v>
      </c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</row>
    <row r="220" spans="1:60" outlineLevel="1">
      <c r="A220" s="157"/>
      <c r="B220" s="158"/>
      <c r="C220" s="194" t="s">
        <v>284</v>
      </c>
      <c r="D220" s="162"/>
      <c r="E220" s="163">
        <v>45.984000000000002</v>
      </c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 t="s">
        <v>139</v>
      </c>
      <c r="AH220" s="150">
        <v>0</v>
      </c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</row>
    <row r="221" spans="1:60" outlineLevel="1">
      <c r="A221" s="157"/>
      <c r="B221" s="158"/>
      <c r="C221" s="194" t="s">
        <v>142</v>
      </c>
      <c r="D221" s="162"/>
      <c r="E221" s="163">
        <v>-1.379</v>
      </c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 t="s">
        <v>139</v>
      </c>
      <c r="AH221" s="150">
        <v>0</v>
      </c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</row>
    <row r="222" spans="1:60" outlineLevel="1">
      <c r="A222" s="157"/>
      <c r="B222" s="158"/>
      <c r="C222" s="194" t="s">
        <v>282</v>
      </c>
      <c r="D222" s="162"/>
      <c r="E222" s="163">
        <v>-1.5760000000000001</v>
      </c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 t="s">
        <v>139</v>
      </c>
      <c r="AH222" s="150">
        <v>0</v>
      </c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</row>
    <row r="223" spans="1:60" outlineLevel="1">
      <c r="A223" s="157"/>
      <c r="B223" s="158"/>
      <c r="C223" s="194" t="s">
        <v>285</v>
      </c>
      <c r="D223" s="162"/>
      <c r="E223" s="163">
        <v>0.96</v>
      </c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 t="s">
        <v>139</v>
      </c>
      <c r="AH223" s="150">
        <v>0</v>
      </c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</row>
    <row r="224" spans="1:60" outlineLevel="1">
      <c r="A224" s="157"/>
      <c r="B224" s="158"/>
      <c r="C224" s="194" t="s">
        <v>286</v>
      </c>
      <c r="D224" s="162"/>
      <c r="E224" s="163">
        <v>45.984000000000002</v>
      </c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 t="s">
        <v>139</v>
      </c>
      <c r="AH224" s="150">
        <v>0</v>
      </c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</row>
    <row r="225" spans="1:60" outlineLevel="1">
      <c r="A225" s="157"/>
      <c r="B225" s="158"/>
      <c r="C225" s="194" t="s">
        <v>142</v>
      </c>
      <c r="D225" s="162"/>
      <c r="E225" s="163">
        <v>-1.379</v>
      </c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 t="s">
        <v>139</v>
      </c>
      <c r="AH225" s="150">
        <v>0</v>
      </c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</row>
    <row r="226" spans="1:60" outlineLevel="1">
      <c r="A226" s="157"/>
      <c r="B226" s="158"/>
      <c r="C226" s="194" t="s">
        <v>282</v>
      </c>
      <c r="D226" s="162"/>
      <c r="E226" s="163">
        <v>-1.5760000000000001</v>
      </c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 t="s">
        <v>139</v>
      </c>
      <c r="AH226" s="150">
        <v>0</v>
      </c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</row>
    <row r="227" spans="1:60" outlineLevel="1">
      <c r="A227" s="157"/>
      <c r="B227" s="158"/>
      <c r="C227" s="194" t="s">
        <v>287</v>
      </c>
      <c r="D227" s="162"/>
      <c r="E227" s="163">
        <v>0.96</v>
      </c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 t="s">
        <v>139</v>
      </c>
      <c r="AH227" s="150">
        <v>0</v>
      </c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</row>
    <row r="228" spans="1:60" outlineLevel="1">
      <c r="A228" s="183">
        <v>36</v>
      </c>
      <c r="B228" s="184" t="s">
        <v>288</v>
      </c>
      <c r="C228" s="192" t="s">
        <v>289</v>
      </c>
      <c r="D228" s="185" t="s">
        <v>163</v>
      </c>
      <c r="E228" s="186">
        <v>170</v>
      </c>
      <c r="F228" s="187"/>
      <c r="G228" s="188">
        <f>ROUND(E228*F228,2)</f>
        <v>0</v>
      </c>
      <c r="H228" s="161"/>
      <c r="I228" s="160">
        <f>ROUND(E228*H228,2)</f>
        <v>0</v>
      </c>
      <c r="J228" s="161"/>
      <c r="K228" s="160">
        <f>ROUND(E228*J228,2)</f>
        <v>0</v>
      </c>
      <c r="L228" s="160">
        <v>21</v>
      </c>
      <c r="M228" s="160">
        <f>G228*(1+L228/100)</f>
        <v>0</v>
      </c>
      <c r="N228" s="160">
        <v>3.2000000000000003E-4</v>
      </c>
      <c r="O228" s="160">
        <f>ROUND(E228*N228,2)</f>
        <v>0.05</v>
      </c>
      <c r="P228" s="160">
        <v>0</v>
      </c>
      <c r="Q228" s="160">
        <f>ROUND(E228*P228,2)</f>
        <v>0</v>
      </c>
      <c r="R228" s="160"/>
      <c r="S228" s="160" t="s">
        <v>137</v>
      </c>
      <c r="T228" s="160" t="s">
        <v>137</v>
      </c>
      <c r="U228" s="160">
        <v>0.11</v>
      </c>
      <c r="V228" s="160">
        <f>ROUND(E228*U228,2)</f>
        <v>18.7</v>
      </c>
      <c r="W228" s="16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 t="s">
        <v>274</v>
      </c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</row>
    <row r="229" spans="1:60" outlineLevel="1">
      <c r="A229" s="177">
        <v>37</v>
      </c>
      <c r="B229" s="178" t="s">
        <v>290</v>
      </c>
      <c r="C229" s="193" t="s">
        <v>291</v>
      </c>
      <c r="D229" s="179" t="s">
        <v>160</v>
      </c>
      <c r="E229" s="180">
        <v>68</v>
      </c>
      <c r="F229" s="181"/>
      <c r="G229" s="182">
        <f>ROUND(E229*F229,2)</f>
        <v>0</v>
      </c>
      <c r="H229" s="161"/>
      <c r="I229" s="160">
        <f>ROUND(E229*H229,2)</f>
        <v>0</v>
      </c>
      <c r="J229" s="161"/>
      <c r="K229" s="160">
        <f>ROUND(E229*J229,2)</f>
        <v>0</v>
      </c>
      <c r="L229" s="160">
        <v>21</v>
      </c>
      <c r="M229" s="160">
        <f>G229*(1+L229/100)</f>
        <v>0</v>
      </c>
      <c r="N229" s="160">
        <v>4.2999999999999999E-4</v>
      </c>
      <c r="O229" s="160">
        <f>ROUND(E229*N229,2)</f>
        <v>0.03</v>
      </c>
      <c r="P229" s="160">
        <v>0</v>
      </c>
      <c r="Q229" s="160">
        <f>ROUND(E229*P229,2)</f>
        <v>0</v>
      </c>
      <c r="R229" s="160"/>
      <c r="S229" s="160" t="s">
        <v>137</v>
      </c>
      <c r="T229" s="160" t="s">
        <v>137</v>
      </c>
      <c r="U229" s="160">
        <v>6.7000000000000004E-2</v>
      </c>
      <c r="V229" s="160">
        <f>ROUND(E229*U229,2)</f>
        <v>4.5599999999999996</v>
      </c>
      <c r="W229" s="16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 t="s">
        <v>274</v>
      </c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</row>
    <row r="230" spans="1:60" outlineLevel="1">
      <c r="A230" s="157"/>
      <c r="B230" s="158"/>
      <c r="C230" s="194" t="s">
        <v>292</v>
      </c>
      <c r="D230" s="162"/>
      <c r="E230" s="163">
        <v>22</v>
      </c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 t="s">
        <v>139</v>
      </c>
      <c r="AH230" s="150">
        <v>0</v>
      </c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</row>
    <row r="231" spans="1:60" outlineLevel="1">
      <c r="A231" s="157"/>
      <c r="B231" s="158"/>
      <c r="C231" s="194" t="s">
        <v>293</v>
      </c>
      <c r="D231" s="162"/>
      <c r="E231" s="163">
        <v>46</v>
      </c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 t="s">
        <v>139</v>
      </c>
      <c r="AH231" s="150">
        <v>0</v>
      </c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</row>
    <row r="232" spans="1:60" outlineLevel="1">
      <c r="A232" s="157">
        <v>38</v>
      </c>
      <c r="B232" s="158" t="s">
        <v>294</v>
      </c>
      <c r="C232" s="199" t="s">
        <v>295</v>
      </c>
      <c r="D232" s="159" t="s">
        <v>0</v>
      </c>
      <c r="E232" s="189"/>
      <c r="F232" s="161"/>
      <c r="G232" s="160">
        <f>ROUND(E232*F232,2)</f>
        <v>0</v>
      </c>
      <c r="H232" s="161"/>
      <c r="I232" s="160">
        <f>ROUND(E232*H232,2)</f>
        <v>0</v>
      </c>
      <c r="J232" s="161"/>
      <c r="K232" s="160">
        <f>ROUND(E232*J232,2)</f>
        <v>0</v>
      </c>
      <c r="L232" s="160">
        <v>21</v>
      </c>
      <c r="M232" s="160">
        <f>G232*(1+L232/100)</f>
        <v>0</v>
      </c>
      <c r="N232" s="160">
        <v>0</v>
      </c>
      <c r="O232" s="160">
        <f>ROUND(E232*N232,2)</f>
        <v>0</v>
      </c>
      <c r="P232" s="160">
        <v>0</v>
      </c>
      <c r="Q232" s="160">
        <f>ROUND(E232*P232,2)</f>
        <v>0</v>
      </c>
      <c r="R232" s="160"/>
      <c r="S232" s="160" t="s">
        <v>137</v>
      </c>
      <c r="T232" s="160" t="s">
        <v>296</v>
      </c>
      <c r="U232" s="160">
        <v>0</v>
      </c>
      <c r="V232" s="160">
        <f>ROUND(E232*U232,2)</f>
        <v>0</v>
      </c>
      <c r="W232" s="16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 t="s">
        <v>271</v>
      </c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</row>
    <row r="233" spans="1:60">
      <c r="A233" s="171" t="s">
        <v>121</v>
      </c>
      <c r="B233" s="172" t="s">
        <v>72</v>
      </c>
      <c r="C233" s="191" t="s">
        <v>73</v>
      </c>
      <c r="D233" s="173"/>
      <c r="E233" s="174"/>
      <c r="F233" s="175"/>
      <c r="G233" s="176">
        <f>SUMIF(AG234:AG235,"&lt;&gt;NOR",G234:G235)</f>
        <v>0</v>
      </c>
      <c r="H233" s="170"/>
      <c r="I233" s="170">
        <f>SUM(I234:I235)</f>
        <v>0</v>
      </c>
      <c r="J233" s="170"/>
      <c r="K233" s="170">
        <f>SUM(K234:K235)</f>
        <v>0</v>
      </c>
      <c r="L233" s="170"/>
      <c r="M233" s="170">
        <f>SUM(M234:M235)</f>
        <v>0</v>
      </c>
      <c r="N233" s="170"/>
      <c r="O233" s="170">
        <f>SUM(O234:O235)</f>
        <v>0</v>
      </c>
      <c r="P233" s="170"/>
      <c r="Q233" s="170">
        <f>SUM(Q234:Q235)</f>
        <v>0</v>
      </c>
      <c r="R233" s="170"/>
      <c r="S233" s="170"/>
      <c r="T233" s="170"/>
      <c r="U233" s="170"/>
      <c r="V233" s="170">
        <f>SUM(V234:V235)</f>
        <v>0</v>
      </c>
      <c r="W233" s="170"/>
      <c r="AG233" t="s">
        <v>122</v>
      </c>
    </row>
    <row r="234" spans="1:60" outlineLevel="1">
      <c r="A234" s="183">
        <v>39</v>
      </c>
      <c r="B234" s="184" t="s">
        <v>297</v>
      </c>
      <c r="C234" s="192" t="s">
        <v>298</v>
      </c>
      <c r="D234" s="185" t="s">
        <v>299</v>
      </c>
      <c r="E234" s="186">
        <v>1</v>
      </c>
      <c r="F234" s="187"/>
      <c r="G234" s="188">
        <f>ROUND(E234*F234,2)</f>
        <v>0</v>
      </c>
      <c r="H234" s="161"/>
      <c r="I234" s="160">
        <f>ROUND(E234*H234,2)</f>
        <v>0</v>
      </c>
      <c r="J234" s="161"/>
      <c r="K234" s="160">
        <f>ROUND(E234*J234,2)</f>
        <v>0</v>
      </c>
      <c r="L234" s="160">
        <v>21</v>
      </c>
      <c r="M234" s="160">
        <f>G234*(1+L234/100)</f>
        <v>0</v>
      </c>
      <c r="N234" s="160">
        <v>0</v>
      </c>
      <c r="O234" s="160">
        <f>ROUND(E234*N234,2)</f>
        <v>0</v>
      </c>
      <c r="P234" s="160">
        <v>0</v>
      </c>
      <c r="Q234" s="160">
        <f>ROUND(E234*P234,2)</f>
        <v>0</v>
      </c>
      <c r="R234" s="160"/>
      <c r="S234" s="160" t="s">
        <v>126</v>
      </c>
      <c r="T234" s="160" t="s">
        <v>300</v>
      </c>
      <c r="U234" s="160">
        <v>0</v>
      </c>
      <c r="V234" s="160">
        <f>ROUND(E234*U234,2)</f>
        <v>0</v>
      </c>
      <c r="W234" s="16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 t="s">
        <v>128</v>
      </c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</row>
    <row r="235" spans="1:60" ht="22.5" outlineLevel="1">
      <c r="A235" s="183">
        <v>40</v>
      </c>
      <c r="B235" s="184" t="s">
        <v>301</v>
      </c>
      <c r="C235" s="192" t="s">
        <v>302</v>
      </c>
      <c r="D235" s="185" t="s">
        <v>0</v>
      </c>
      <c r="E235" s="186">
        <v>6</v>
      </c>
      <c r="F235" s="187"/>
      <c r="G235" s="188">
        <f>ROUND(E235*F235,2)</f>
        <v>0</v>
      </c>
      <c r="H235" s="161"/>
      <c r="I235" s="160">
        <f>ROUND(E235*H235,2)</f>
        <v>0</v>
      </c>
      <c r="J235" s="161"/>
      <c r="K235" s="160">
        <f>ROUND(E235*J235,2)</f>
        <v>0</v>
      </c>
      <c r="L235" s="160">
        <v>21</v>
      </c>
      <c r="M235" s="160">
        <f>G235*(1+L235/100)</f>
        <v>0</v>
      </c>
      <c r="N235" s="160">
        <v>0</v>
      </c>
      <c r="O235" s="160">
        <f>ROUND(E235*N235,2)</f>
        <v>0</v>
      </c>
      <c r="P235" s="160">
        <v>0</v>
      </c>
      <c r="Q235" s="160">
        <f>ROUND(E235*P235,2)</f>
        <v>0</v>
      </c>
      <c r="R235" s="160"/>
      <c r="S235" s="160" t="s">
        <v>126</v>
      </c>
      <c r="T235" s="160" t="s">
        <v>300</v>
      </c>
      <c r="U235" s="160">
        <v>0</v>
      </c>
      <c r="V235" s="160">
        <f>ROUND(E235*U235,2)</f>
        <v>0</v>
      </c>
      <c r="W235" s="16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 t="s">
        <v>128</v>
      </c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</row>
    <row r="236" spans="1:60">
      <c r="A236" s="171" t="s">
        <v>121</v>
      </c>
      <c r="B236" s="172" t="s">
        <v>74</v>
      </c>
      <c r="C236" s="191" t="s">
        <v>75</v>
      </c>
      <c r="D236" s="173"/>
      <c r="E236" s="174"/>
      <c r="F236" s="175"/>
      <c r="G236" s="176">
        <f>SUMIF(AG237:AG282,"&lt;&gt;NOR",G237:G282)</f>
        <v>0</v>
      </c>
      <c r="H236" s="170"/>
      <c r="I236" s="170">
        <f>SUM(I237:I282)</f>
        <v>0</v>
      </c>
      <c r="J236" s="170"/>
      <c r="K236" s="170">
        <f>SUM(K237:K282)</f>
        <v>0</v>
      </c>
      <c r="L236" s="170"/>
      <c r="M236" s="170">
        <f>SUM(M237:M282)</f>
        <v>0</v>
      </c>
      <c r="N236" s="170"/>
      <c r="O236" s="170">
        <f>SUM(O237:O282)</f>
        <v>0.39</v>
      </c>
      <c r="P236" s="170"/>
      <c r="Q236" s="170">
        <f>SUM(Q237:Q282)</f>
        <v>0</v>
      </c>
      <c r="R236" s="170"/>
      <c r="S236" s="170"/>
      <c r="T236" s="170"/>
      <c r="U236" s="170"/>
      <c r="V236" s="170">
        <f>SUM(V237:V282)</f>
        <v>13.09</v>
      </c>
      <c r="W236" s="170"/>
      <c r="AG236" t="s">
        <v>122</v>
      </c>
    </row>
    <row r="237" spans="1:60" ht="22.5" outlineLevel="1">
      <c r="A237" s="177">
        <v>41</v>
      </c>
      <c r="B237" s="178" t="s">
        <v>303</v>
      </c>
      <c r="C237" s="193" t="s">
        <v>304</v>
      </c>
      <c r="D237" s="179" t="s">
        <v>136</v>
      </c>
      <c r="E237" s="180">
        <v>7.8090000000000002</v>
      </c>
      <c r="F237" s="181"/>
      <c r="G237" s="182">
        <f>ROUND(E237*F237,2)</f>
        <v>0</v>
      </c>
      <c r="H237" s="161"/>
      <c r="I237" s="160">
        <f>ROUND(E237*H237,2)</f>
        <v>0</v>
      </c>
      <c r="J237" s="161"/>
      <c r="K237" s="160">
        <f>ROUND(E237*J237,2)</f>
        <v>0</v>
      </c>
      <c r="L237" s="160">
        <v>21</v>
      </c>
      <c r="M237" s="160">
        <f>G237*(1+L237/100)</f>
        <v>0</v>
      </c>
      <c r="N237" s="160">
        <v>0</v>
      </c>
      <c r="O237" s="160">
        <f>ROUND(E237*N237,2)</f>
        <v>0</v>
      </c>
      <c r="P237" s="160">
        <v>0</v>
      </c>
      <c r="Q237" s="160">
        <f>ROUND(E237*P237,2)</f>
        <v>0</v>
      </c>
      <c r="R237" s="160"/>
      <c r="S237" s="160" t="s">
        <v>137</v>
      </c>
      <c r="T237" s="160" t="s">
        <v>137</v>
      </c>
      <c r="U237" s="160">
        <v>0.48</v>
      </c>
      <c r="V237" s="160">
        <f>ROUND(E237*U237,2)</f>
        <v>3.75</v>
      </c>
      <c r="W237" s="160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 t="s">
        <v>128</v>
      </c>
      <c r="AH237" s="150"/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</row>
    <row r="238" spans="1:60" outlineLevel="1">
      <c r="A238" s="157"/>
      <c r="B238" s="158"/>
      <c r="C238" s="194" t="s">
        <v>305</v>
      </c>
      <c r="D238" s="162"/>
      <c r="E238" s="163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 t="s">
        <v>139</v>
      </c>
      <c r="AH238" s="150">
        <v>0</v>
      </c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</row>
    <row r="239" spans="1:60" outlineLevel="1">
      <c r="A239" s="157"/>
      <c r="B239" s="158"/>
      <c r="C239" s="194" t="s">
        <v>306</v>
      </c>
      <c r="D239" s="162"/>
      <c r="E239" s="163">
        <v>2.98</v>
      </c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 t="s">
        <v>139</v>
      </c>
      <c r="AH239" s="150">
        <v>0</v>
      </c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</row>
    <row r="240" spans="1:60" outlineLevel="1">
      <c r="A240" s="157"/>
      <c r="B240" s="158"/>
      <c r="C240" s="194" t="s">
        <v>307</v>
      </c>
      <c r="D240" s="162"/>
      <c r="E240" s="163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 t="s">
        <v>139</v>
      </c>
      <c r="AH240" s="150">
        <v>0</v>
      </c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</row>
    <row r="241" spans="1:60" outlineLevel="1">
      <c r="A241" s="157"/>
      <c r="B241" s="158"/>
      <c r="C241" s="194" t="s">
        <v>308</v>
      </c>
      <c r="D241" s="162"/>
      <c r="E241" s="163">
        <v>2.415</v>
      </c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 t="s">
        <v>139</v>
      </c>
      <c r="AH241" s="150">
        <v>0</v>
      </c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</row>
    <row r="242" spans="1:60" outlineLevel="1">
      <c r="A242" s="157"/>
      <c r="B242" s="158"/>
      <c r="C242" s="194" t="s">
        <v>309</v>
      </c>
      <c r="D242" s="162"/>
      <c r="E242" s="163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 t="s">
        <v>139</v>
      </c>
      <c r="AH242" s="150">
        <v>0</v>
      </c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</row>
    <row r="243" spans="1:60" outlineLevel="1">
      <c r="A243" s="157"/>
      <c r="B243" s="158"/>
      <c r="C243" s="194" t="s">
        <v>310</v>
      </c>
      <c r="D243" s="162"/>
      <c r="E243" s="163">
        <v>2.4140000000000001</v>
      </c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 t="s">
        <v>139</v>
      </c>
      <c r="AH243" s="150">
        <v>0</v>
      </c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</row>
    <row r="244" spans="1:60" outlineLevel="1">
      <c r="A244" s="177">
        <v>42</v>
      </c>
      <c r="B244" s="178" t="s">
        <v>311</v>
      </c>
      <c r="C244" s="193" t="s">
        <v>312</v>
      </c>
      <c r="D244" s="179" t="s">
        <v>193</v>
      </c>
      <c r="E244" s="180">
        <v>0.27334999999999998</v>
      </c>
      <c r="F244" s="181"/>
      <c r="G244" s="182">
        <f>ROUND(E244*F244,2)</f>
        <v>0</v>
      </c>
      <c r="H244" s="161"/>
      <c r="I244" s="160">
        <f>ROUND(E244*H244,2)</f>
        <v>0</v>
      </c>
      <c r="J244" s="161"/>
      <c r="K244" s="160">
        <f>ROUND(E244*J244,2)</f>
        <v>0</v>
      </c>
      <c r="L244" s="160">
        <v>21</v>
      </c>
      <c r="M244" s="160">
        <f>G244*(1+L244/100)</f>
        <v>0</v>
      </c>
      <c r="N244" s="160">
        <v>2.9499999999999999E-3</v>
      </c>
      <c r="O244" s="160">
        <f>ROUND(E244*N244,2)</f>
        <v>0</v>
      </c>
      <c r="P244" s="160">
        <v>0</v>
      </c>
      <c r="Q244" s="160">
        <f>ROUND(E244*P244,2)</f>
        <v>0</v>
      </c>
      <c r="R244" s="160"/>
      <c r="S244" s="160" t="s">
        <v>137</v>
      </c>
      <c r="T244" s="160" t="s">
        <v>137</v>
      </c>
      <c r="U244" s="160">
        <v>0</v>
      </c>
      <c r="V244" s="160">
        <f>ROUND(E244*U244,2)</f>
        <v>0</v>
      </c>
      <c r="W244" s="16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 t="s">
        <v>128</v>
      </c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</row>
    <row r="245" spans="1:60" outlineLevel="1">
      <c r="A245" s="157"/>
      <c r="B245" s="158"/>
      <c r="C245" s="194" t="s">
        <v>313</v>
      </c>
      <c r="D245" s="162"/>
      <c r="E245" s="163">
        <v>0.27334999999999998</v>
      </c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 t="s">
        <v>139</v>
      </c>
      <c r="AH245" s="150">
        <v>0</v>
      </c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</row>
    <row r="246" spans="1:60" ht="22.5" outlineLevel="1">
      <c r="A246" s="177">
        <v>43</v>
      </c>
      <c r="B246" s="178" t="s">
        <v>314</v>
      </c>
      <c r="C246" s="193" t="s">
        <v>315</v>
      </c>
      <c r="D246" s="179" t="s">
        <v>163</v>
      </c>
      <c r="E246" s="180">
        <v>26.526</v>
      </c>
      <c r="F246" s="181"/>
      <c r="G246" s="182">
        <f>ROUND(E246*F246,2)</f>
        <v>0</v>
      </c>
      <c r="H246" s="161"/>
      <c r="I246" s="160">
        <f>ROUND(E246*H246,2)</f>
        <v>0</v>
      </c>
      <c r="J246" s="161"/>
      <c r="K246" s="160">
        <f>ROUND(E246*J246,2)</f>
        <v>0</v>
      </c>
      <c r="L246" s="160">
        <v>21</v>
      </c>
      <c r="M246" s="160">
        <f>G246*(1+L246/100)</f>
        <v>0</v>
      </c>
      <c r="N246" s="160">
        <v>2.5500000000000002E-3</v>
      </c>
      <c r="O246" s="160">
        <f>ROUND(E246*N246,2)</f>
        <v>7.0000000000000007E-2</v>
      </c>
      <c r="P246" s="160">
        <v>0</v>
      </c>
      <c r="Q246" s="160">
        <f>ROUND(E246*P246,2)</f>
        <v>0</v>
      </c>
      <c r="R246" s="160"/>
      <c r="S246" s="160" t="s">
        <v>126</v>
      </c>
      <c r="T246" s="160" t="s">
        <v>137</v>
      </c>
      <c r="U246" s="160">
        <v>0.35210000000000002</v>
      </c>
      <c r="V246" s="160">
        <f>ROUND(E246*U246,2)</f>
        <v>9.34</v>
      </c>
      <c r="W246" s="16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 t="s">
        <v>128</v>
      </c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</row>
    <row r="247" spans="1:60" outlineLevel="1">
      <c r="A247" s="157"/>
      <c r="B247" s="158"/>
      <c r="C247" s="194" t="s">
        <v>316</v>
      </c>
      <c r="D247" s="162"/>
      <c r="E247" s="163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 t="s">
        <v>139</v>
      </c>
      <c r="AH247" s="150">
        <v>0</v>
      </c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</row>
    <row r="248" spans="1:60" ht="22.5" outlineLevel="1">
      <c r="A248" s="157"/>
      <c r="B248" s="158"/>
      <c r="C248" s="194" t="s">
        <v>317</v>
      </c>
      <c r="D248" s="162"/>
      <c r="E248" s="163">
        <v>9.4190000000000005</v>
      </c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 t="s">
        <v>139</v>
      </c>
      <c r="AH248" s="150">
        <v>0</v>
      </c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</row>
    <row r="249" spans="1:60" outlineLevel="1">
      <c r="A249" s="157"/>
      <c r="B249" s="158"/>
      <c r="C249" s="194" t="s">
        <v>318</v>
      </c>
      <c r="D249" s="162"/>
      <c r="E249" s="163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 t="s">
        <v>139</v>
      </c>
      <c r="AH249" s="150">
        <v>0</v>
      </c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</row>
    <row r="250" spans="1:60" ht="22.5" outlineLevel="1">
      <c r="A250" s="157"/>
      <c r="B250" s="158"/>
      <c r="C250" s="194" t="s">
        <v>319</v>
      </c>
      <c r="D250" s="162"/>
      <c r="E250" s="163">
        <v>8.4939999999999998</v>
      </c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 t="s">
        <v>139</v>
      </c>
      <c r="AH250" s="150">
        <v>0</v>
      </c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</row>
    <row r="251" spans="1:60" outlineLevel="1">
      <c r="A251" s="157"/>
      <c r="B251" s="158"/>
      <c r="C251" s="194" t="s">
        <v>320</v>
      </c>
      <c r="D251" s="162"/>
      <c r="E251" s="163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 t="s">
        <v>139</v>
      </c>
      <c r="AH251" s="150">
        <v>0</v>
      </c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</row>
    <row r="252" spans="1:60" ht="22.5" outlineLevel="1">
      <c r="A252" s="157"/>
      <c r="B252" s="158"/>
      <c r="C252" s="194" t="s">
        <v>321</v>
      </c>
      <c r="D252" s="162"/>
      <c r="E252" s="163">
        <v>8.6129999999999995</v>
      </c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 t="s">
        <v>139</v>
      </c>
      <c r="AH252" s="150">
        <v>0</v>
      </c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</row>
    <row r="253" spans="1:60" outlineLevel="1">
      <c r="A253" s="177">
        <v>44</v>
      </c>
      <c r="B253" s="178" t="s">
        <v>322</v>
      </c>
      <c r="C253" s="193" t="s">
        <v>323</v>
      </c>
      <c r="D253" s="179" t="s">
        <v>163</v>
      </c>
      <c r="E253" s="180">
        <v>26.526</v>
      </c>
      <c r="F253" s="181"/>
      <c r="G253" s="182">
        <f>ROUND(E253*F253,2)</f>
        <v>0</v>
      </c>
      <c r="H253" s="161"/>
      <c r="I253" s="160">
        <f>ROUND(E253*H253,2)</f>
        <v>0</v>
      </c>
      <c r="J253" s="161"/>
      <c r="K253" s="160">
        <f>ROUND(E253*J253,2)</f>
        <v>0</v>
      </c>
      <c r="L253" s="160">
        <v>21</v>
      </c>
      <c r="M253" s="160">
        <f>G253*(1+L253/100)</f>
        <v>0</v>
      </c>
      <c r="N253" s="160">
        <v>3.0000000000000001E-3</v>
      </c>
      <c r="O253" s="160">
        <f>ROUND(E253*N253,2)</f>
        <v>0.08</v>
      </c>
      <c r="P253" s="160">
        <v>0</v>
      </c>
      <c r="Q253" s="160">
        <f>ROUND(E253*P253,2)</f>
        <v>0</v>
      </c>
      <c r="R253" s="160"/>
      <c r="S253" s="160" t="s">
        <v>126</v>
      </c>
      <c r="T253" s="160" t="s">
        <v>137</v>
      </c>
      <c r="U253" s="160">
        <v>0</v>
      </c>
      <c r="V253" s="160">
        <f>ROUND(E253*U253,2)</f>
        <v>0</v>
      </c>
      <c r="W253" s="16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 t="s">
        <v>128</v>
      </c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</row>
    <row r="254" spans="1:60" outlineLevel="1">
      <c r="A254" s="157"/>
      <c r="B254" s="158"/>
      <c r="C254" s="194" t="s">
        <v>316</v>
      </c>
      <c r="D254" s="162"/>
      <c r="E254" s="163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 t="s">
        <v>139</v>
      </c>
      <c r="AH254" s="150">
        <v>0</v>
      </c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</row>
    <row r="255" spans="1:60" ht="22.5" outlineLevel="1">
      <c r="A255" s="157"/>
      <c r="B255" s="158"/>
      <c r="C255" s="194" t="s">
        <v>317</v>
      </c>
      <c r="D255" s="162"/>
      <c r="E255" s="163">
        <v>9.4190000000000005</v>
      </c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 t="s">
        <v>139</v>
      </c>
      <c r="AH255" s="150">
        <v>0</v>
      </c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</row>
    <row r="256" spans="1:60" outlineLevel="1">
      <c r="A256" s="157"/>
      <c r="B256" s="158"/>
      <c r="C256" s="194" t="s">
        <v>318</v>
      </c>
      <c r="D256" s="162"/>
      <c r="E256" s="163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 t="s">
        <v>139</v>
      </c>
      <c r="AH256" s="150">
        <v>0</v>
      </c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</row>
    <row r="257" spans="1:60" ht="22.5" outlineLevel="1">
      <c r="A257" s="157"/>
      <c r="B257" s="158"/>
      <c r="C257" s="194" t="s">
        <v>319</v>
      </c>
      <c r="D257" s="162"/>
      <c r="E257" s="163">
        <v>8.4939999999999998</v>
      </c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 t="s">
        <v>139</v>
      </c>
      <c r="AH257" s="150">
        <v>0</v>
      </c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</row>
    <row r="258" spans="1:60" outlineLevel="1">
      <c r="A258" s="157"/>
      <c r="B258" s="158"/>
      <c r="C258" s="194" t="s">
        <v>320</v>
      </c>
      <c r="D258" s="162"/>
      <c r="E258" s="163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 t="s">
        <v>139</v>
      </c>
      <c r="AH258" s="150">
        <v>0</v>
      </c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</row>
    <row r="259" spans="1:60" ht="22.5" outlineLevel="1">
      <c r="A259" s="157"/>
      <c r="B259" s="158"/>
      <c r="C259" s="194" t="s">
        <v>321</v>
      </c>
      <c r="D259" s="162"/>
      <c r="E259" s="163">
        <v>8.6129999999999995</v>
      </c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 t="s">
        <v>139</v>
      </c>
      <c r="AH259" s="150">
        <v>0</v>
      </c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</row>
    <row r="260" spans="1:60" outlineLevel="1">
      <c r="A260" s="177">
        <v>45</v>
      </c>
      <c r="B260" s="178" t="s">
        <v>324</v>
      </c>
      <c r="C260" s="193" t="s">
        <v>325</v>
      </c>
      <c r="D260" s="179" t="s">
        <v>136</v>
      </c>
      <c r="E260" s="180">
        <v>8.5909999999999993</v>
      </c>
      <c r="F260" s="181"/>
      <c r="G260" s="182">
        <f>ROUND(E260*F260,2)</f>
        <v>0</v>
      </c>
      <c r="H260" s="161"/>
      <c r="I260" s="160">
        <f>ROUND(E260*H260,2)</f>
        <v>0</v>
      </c>
      <c r="J260" s="161"/>
      <c r="K260" s="160">
        <f>ROUND(E260*J260,2)</f>
        <v>0</v>
      </c>
      <c r="L260" s="160">
        <v>21</v>
      </c>
      <c r="M260" s="160">
        <f>G260*(1+L260/100)</f>
        <v>0</v>
      </c>
      <c r="N260" s="160">
        <v>1.4999999999999999E-2</v>
      </c>
      <c r="O260" s="160">
        <f>ROUND(E260*N260,2)</f>
        <v>0.13</v>
      </c>
      <c r="P260" s="160">
        <v>0</v>
      </c>
      <c r="Q260" s="160">
        <f>ROUND(E260*P260,2)</f>
        <v>0</v>
      </c>
      <c r="R260" s="160"/>
      <c r="S260" s="160" t="s">
        <v>126</v>
      </c>
      <c r="T260" s="160" t="s">
        <v>137</v>
      </c>
      <c r="U260" s="160">
        <v>0</v>
      </c>
      <c r="V260" s="160">
        <f>ROUND(E260*U260,2)</f>
        <v>0</v>
      </c>
      <c r="W260" s="16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 t="s">
        <v>326</v>
      </c>
      <c r="AH260" s="150"/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</row>
    <row r="261" spans="1:60" outlineLevel="1">
      <c r="A261" s="157"/>
      <c r="B261" s="158"/>
      <c r="C261" s="194" t="s">
        <v>305</v>
      </c>
      <c r="D261" s="162"/>
      <c r="E261" s="163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 t="s">
        <v>139</v>
      </c>
      <c r="AH261" s="150">
        <v>0</v>
      </c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</row>
    <row r="262" spans="1:60" outlineLevel="1">
      <c r="A262" s="157"/>
      <c r="B262" s="158"/>
      <c r="C262" s="195" t="s">
        <v>194</v>
      </c>
      <c r="D262" s="164"/>
      <c r="E262" s="165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 t="s">
        <v>139</v>
      </c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</row>
    <row r="263" spans="1:60" outlineLevel="1">
      <c r="A263" s="157"/>
      <c r="B263" s="158"/>
      <c r="C263" s="196" t="s">
        <v>327</v>
      </c>
      <c r="D263" s="164"/>
      <c r="E263" s="165">
        <v>2.98</v>
      </c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 t="s">
        <v>139</v>
      </c>
      <c r="AH263" s="150">
        <v>2</v>
      </c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</row>
    <row r="264" spans="1:60" outlineLevel="1">
      <c r="A264" s="157"/>
      <c r="B264" s="158"/>
      <c r="C264" s="196" t="s">
        <v>328</v>
      </c>
      <c r="D264" s="164"/>
      <c r="E264" s="165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 t="s">
        <v>139</v>
      </c>
      <c r="AH264" s="150">
        <v>2</v>
      </c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</row>
    <row r="265" spans="1:60" outlineLevel="1">
      <c r="A265" s="157"/>
      <c r="B265" s="158"/>
      <c r="C265" s="196" t="s">
        <v>329</v>
      </c>
      <c r="D265" s="164"/>
      <c r="E265" s="165">
        <v>2.415</v>
      </c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 t="s">
        <v>139</v>
      </c>
      <c r="AH265" s="150">
        <v>2</v>
      </c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</row>
    <row r="266" spans="1:60" outlineLevel="1">
      <c r="A266" s="157"/>
      <c r="B266" s="158"/>
      <c r="C266" s="196" t="s">
        <v>330</v>
      </c>
      <c r="D266" s="164"/>
      <c r="E266" s="165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 t="s">
        <v>139</v>
      </c>
      <c r="AH266" s="150">
        <v>2</v>
      </c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</row>
    <row r="267" spans="1:60" outlineLevel="1">
      <c r="A267" s="157"/>
      <c r="B267" s="158"/>
      <c r="C267" s="196" t="s">
        <v>331</v>
      </c>
      <c r="D267" s="164"/>
      <c r="E267" s="165">
        <v>2.4140000000000001</v>
      </c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 t="s">
        <v>139</v>
      </c>
      <c r="AH267" s="150">
        <v>2</v>
      </c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</row>
    <row r="268" spans="1:60" outlineLevel="1">
      <c r="A268" s="157"/>
      <c r="B268" s="158"/>
      <c r="C268" s="197" t="s">
        <v>204</v>
      </c>
      <c r="D268" s="166"/>
      <c r="E268" s="167">
        <v>7.8090000000000002</v>
      </c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 t="s">
        <v>139</v>
      </c>
      <c r="AH268" s="150">
        <v>3</v>
      </c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</row>
    <row r="269" spans="1:60" outlineLevel="1">
      <c r="A269" s="157"/>
      <c r="B269" s="158"/>
      <c r="C269" s="195" t="s">
        <v>205</v>
      </c>
      <c r="D269" s="164"/>
      <c r="E269" s="165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 t="s">
        <v>139</v>
      </c>
      <c r="AH269" s="150"/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</row>
    <row r="270" spans="1:60" outlineLevel="1">
      <c r="A270" s="157"/>
      <c r="B270" s="158"/>
      <c r="C270" s="194" t="s">
        <v>332</v>
      </c>
      <c r="D270" s="162"/>
      <c r="E270" s="163">
        <v>8.5909999999999993</v>
      </c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 t="s">
        <v>139</v>
      </c>
      <c r="AH270" s="150">
        <v>0</v>
      </c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</row>
    <row r="271" spans="1:60" outlineLevel="1">
      <c r="A271" s="177">
        <v>46</v>
      </c>
      <c r="B271" s="178" t="s">
        <v>333</v>
      </c>
      <c r="C271" s="193" t="s">
        <v>334</v>
      </c>
      <c r="D271" s="179" t="s">
        <v>136</v>
      </c>
      <c r="E271" s="180">
        <v>8.5909999999999993</v>
      </c>
      <c r="F271" s="181"/>
      <c r="G271" s="182">
        <f>ROUND(E271*F271,2)</f>
        <v>0</v>
      </c>
      <c r="H271" s="161"/>
      <c r="I271" s="160">
        <f>ROUND(E271*H271,2)</f>
        <v>0</v>
      </c>
      <c r="J271" s="161"/>
      <c r="K271" s="160">
        <f>ROUND(E271*J271,2)</f>
        <v>0</v>
      </c>
      <c r="L271" s="160">
        <v>21</v>
      </c>
      <c r="M271" s="160">
        <f>G271*(1+L271/100)</f>
        <v>0</v>
      </c>
      <c r="N271" s="160">
        <v>1.298E-2</v>
      </c>
      <c r="O271" s="160">
        <f>ROUND(E271*N271,2)</f>
        <v>0.11</v>
      </c>
      <c r="P271" s="160">
        <v>0</v>
      </c>
      <c r="Q271" s="160">
        <f>ROUND(E271*P271,2)</f>
        <v>0</v>
      </c>
      <c r="R271" s="160" t="s">
        <v>335</v>
      </c>
      <c r="S271" s="160" t="s">
        <v>137</v>
      </c>
      <c r="T271" s="160" t="s">
        <v>137</v>
      </c>
      <c r="U271" s="160">
        <v>0</v>
      </c>
      <c r="V271" s="160">
        <f>ROUND(E271*U271,2)</f>
        <v>0</v>
      </c>
      <c r="W271" s="160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 t="s">
        <v>336</v>
      </c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</row>
    <row r="272" spans="1:60" outlineLevel="1">
      <c r="A272" s="157"/>
      <c r="B272" s="158"/>
      <c r="C272" s="194" t="s">
        <v>305</v>
      </c>
      <c r="D272" s="162"/>
      <c r="E272" s="163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 t="s">
        <v>139</v>
      </c>
      <c r="AH272" s="150">
        <v>0</v>
      </c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</row>
    <row r="273" spans="1:60" outlineLevel="1">
      <c r="A273" s="157"/>
      <c r="B273" s="158"/>
      <c r="C273" s="195" t="s">
        <v>194</v>
      </c>
      <c r="D273" s="164"/>
      <c r="E273" s="165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 t="s">
        <v>139</v>
      </c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</row>
    <row r="274" spans="1:60" outlineLevel="1">
      <c r="A274" s="157"/>
      <c r="B274" s="158"/>
      <c r="C274" s="196" t="s">
        <v>327</v>
      </c>
      <c r="D274" s="164"/>
      <c r="E274" s="165">
        <v>2.98</v>
      </c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 t="s">
        <v>139</v>
      </c>
      <c r="AH274" s="150">
        <v>2</v>
      </c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</row>
    <row r="275" spans="1:60" outlineLevel="1">
      <c r="A275" s="157"/>
      <c r="B275" s="158"/>
      <c r="C275" s="196" t="s">
        <v>328</v>
      </c>
      <c r="D275" s="164"/>
      <c r="E275" s="165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 t="s">
        <v>139</v>
      </c>
      <c r="AH275" s="150">
        <v>2</v>
      </c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</row>
    <row r="276" spans="1:60" outlineLevel="1">
      <c r="A276" s="157"/>
      <c r="B276" s="158"/>
      <c r="C276" s="196" t="s">
        <v>329</v>
      </c>
      <c r="D276" s="164"/>
      <c r="E276" s="165">
        <v>2.415</v>
      </c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 t="s">
        <v>139</v>
      </c>
      <c r="AH276" s="150">
        <v>2</v>
      </c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</row>
    <row r="277" spans="1:60" outlineLevel="1">
      <c r="A277" s="157"/>
      <c r="B277" s="158"/>
      <c r="C277" s="196" t="s">
        <v>330</v>
      </c>
      <c r="D277" s="164"/>
      <c r="E277" s="165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 t="s">
        <v>139</v>
      </c>
      <c r="AH277" s="150">
        <v>2</v>
      </c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</row>
    <row r="278" spans="1:60" outlineLevel="1">
      <c r="A278" s="157"/>
      <c r="B278" s="158"/>
      <c r="C278" s="196" t="s">
        <v>331</v>
      </c>
      <c r="D278" s="164"/>
      <c r="E278" s="165">
        <v>2.4140000000000001</v>
      </c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 t="s">
        <v>139</v>
      </c>
      <c r="AH278" s="150">
        <v>2</v>
      </c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</row>
    <row r="279" spans="1:60" outlineLevel="1">
      <c r="A279" s="157"/>
      <c r="B279" s="158"/>
      <c r="C279" s="197" t="s">
        <v>204</v>
      </c>
      <c r="D279" s="166"/>
      <c r="E279" s="167">
        <v>7.8090000000000002</v>
      </c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 t="s">
        <v>139</v>
      </c>
      <c r="AH279" s="150">
        <v>3</v>
      </c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</row>
    <row r="280" spans="1:60" outlineLevel="1">
      <c r="A280" s="157"/>
      <c r="B280" s="158"/>
      <c r="C280" s="195" t="s">
        <v>205</v>
      </c>
      <c r="D280" s="164"/>
      <c r="E280" s="165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 t="s">
        <v>139</v>
      </c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</row>
    <row r="281" spans="1:60" outlineLevel="1">
      <c r="A281" s="157"/>
      <c r="B281" s="158"/>
      <c r="C281" s="194" t="s">
        <v>332</v>
      </c>
      <c r="D281" s="162"/>
      <c r="E281" s="163">
        <v>8.5909999999999993</v>
      </c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50" t="s">
        <v>139</v>
      </c>
      <c r="AH281" s="150">
        <v>0</v>
      </c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</row>
    <row r="282" spans="1:60" ht="22.5" outlineLevel="1">
      <c r="A282" s="157">
        <v>47</v>
      </c>
      <c r="B282" s="158" t="s">
        <v>337</v>
      </c>
      <c r="C282" s="199" t="s">
        <v>338</v>
      </c>
      <c r="D282" s="159" t="s">
        <v>0</v>
      </c>
      <c r="E282" s="189"/>
      <c r="F282" s="161"/>
      <c r="G282" s="160">
        <f>ROUND(E282*F282,2)</f>
        <v>0</v>
      </c>
      <c r="H282" s="161"/>
      <c r="I282" s="160">
        <f>ROUND(E282*H282,2)</f>
        <v>0</v>
      </c>
      <c r="J282" s="161"/>
      <c r="K282" s="160">
        <f>ROUND(E282*J282,2)</f>
        <v>0</v>
      </c>
      <c r="L282" s="160">
        <v>21</v>
      </c>
      <c r="M282" s="160">
        <f>G282*(1+L282/100)</f>
        <v>0</v>
      </c>
      <c r="N282" s="160">
        <v>0</v>
      </c>
      <c r="O282" s="160">
        <f>ROUND(E282*N282,2)</f>
        <v>0</v>
      </c>
      <c r="P282" s="160">
        <v>0</v>
      </c>
      <c r="Q282" s="160">
        <f>ROUND(E282*P282,2)</f>
        <v>0</v>
      </c>
      <c r="R282" s="160"/>
      <c r="S282" s="160" t="s">
        <v>137</v>
      </c>
      <c r="T282" s="160" t="s">
        <v>137</v>
      </c>
      <c r="U282" s="160">
        <v>0</v>
      </c>
      <c r="V282" s="160">
        <f>ROUND(E282*U282,2)</f>
        <v>0</v>
      </c>
      <c r="W282" s="160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 t="s">
        <v>271</v>
      </c>
      <c r="AH282" s="150"/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</row>
    <row r="283" spans="1:60">
      <c r="A283" s="171" t="s">
        <v>121</v>
      </c>
      <c r="B283" s="172" t="s">
        <v>76</v>
      </c>
      <c r="C283" s="191" t="s">
        <v>77</v>
      </c>
      <c r="D283" s="173"/>
      <c r="E283" s="174"/>
      <c r="F283" s="175"/>
      <c r="G283" s="176">
        <f>SUMIF(AG284:AG289,"&lt;&gt;NOR",G284:G289)</f>
        <v>0</v>
      </c>
      <c r="H283" s="170"/>
      <c r="I283" s="170">
        <f>SUM(I284:I289)</f>
        <v>0</v>
      </c>
      <c r="J283" s="170"/>
      <c r="K283" s="170">
        <f>SUM(K284:K289)</f>
        <v>0</v>
      </c>
      <c r="L283" s="170"/>
      <c r="M283" s="170">
        <f>SUM(M284:M289)</f>
        <v>0</v>
      </c>
      <c r="N283" s="170"/>
      <c r="O283" s="170">
        <f>SUM(O284:O289)</f>
        <v>0</v>
      </c>
      <c r="P283" s="170"/>
      <c r="Q283" s="170">
        <f>SUM(Q284:Q289)</f>
        <v>0</v>
      </c>
      <c r="R283" s="170"/>
      <c r="S283" s="170"/>
      <c r="T283" s="170"/>
      <c r="U283" s="170"/>
      <c r="V283" s="170">
        <f>SUM(V284:V289)</f>
        <v>0</v>
      </c>
      <c r="W283" s="170"/>
      <c r="AG283" t="s">
        <v>122</v>
      </c>
    </row>
    <row r="284" spans="1:60" ht="22.5" outlineLevel="1">
      <c r="A284" s="183">
        <v>48</v>
      </c>
      <c r="B284" s="184" t="s">
        <v>339</v>
      </c>
      <c r="C284" s="207" t="s">
        <v>504</v>
      </c>
      <c r="D284" s="185" t="s">
        <v>160</v>
      </c>
      <c r="E284" s="208">
        <v>1</v>
      </c>
      <c r="F284" s="187"/>
      <c r="G284" s="188">
        <f t="shared" ref="G284:G289" si="0">ROUND(E284*F284,2)</f>
        <v>0</v>
      </c>
      <c r="H284" s="161"/>
      <c r="I284" s="160">
        <f>ROUND(E284*H284,2)</f>
        <v>0</v>
      </c>
      <c r="J284" s="161"/>
      <c r="K284" s="160">
        <f>ROUND(E284*J284,2)</f>
        <v>0</v>
      </c>
      <c r="L284" s="160">
        <v>21</v>
      </c>
      <c r="M284" s="160">
        <f>G284*(1+L284/100)</f>
        <v>0</v>
      </c>
      <c r="N284" s="160">
        <v>0</v>
      </c>
      <c r="O284" s="160">
        <f>ROUND(E284*N284,2)</f>
        <v>0</v>
      </c>
      <c r="P284" s="160">
        <v>0</v>
      </c>
      <c r="Q284" s="160">
        <f>ROUND(E284*P284,2)</f>
        <v>0</v>
      </c>
      <c r="R284" s="160"/>
      <c r="S284" s="160" t="s">
        <v>126</v>
      </c>
      <c r="T284" s="160" t="s">
        <v>127</v>
      </c>
      <c r="U284" s="160">
        <v>0</v>
      </c>
      <c r="V284" s="160">
        <f>ROUND(E284*U284,2)</f>
        <v>0</v>
      </c>
      <c r="W284" s="160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 t="s">
        <v>128</v>
      </c>
      <c r="AH284" s="150"/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</row>
    <row r="285" spans="1:60" ht="22.5" outlineLevel="1">
      <c r="A285" s="183">
        <v>49</v>
      </c>
      <c r="B285" s="184" t="s">
        <v>340</v>
      </c>
      <c r="C285" s="207" t="s">
        <v>505</v>
      </c>
      <c r="D285" s="185" t="s">
        <v>160</v>
      </c>
      <c r="E285" s="186">
        <v>1</v>
      </c>
      <c r="F285" s="187"/>
      <c r="G285" s="188">
        <f t="shared" si="0"/>
        <v>0</v>
      </c>
      <c r="H285" s="161"/>
      <c r="I285" s="160">
        <f>ROUND(E285*H285,2)</f>
        <v>0</v>
      </c>
      <c r="J285" s="161"/>
      <c r="K285" s="160">
        <f>ROUND(E285*J285,2)</f>
        <v>0</v>
      </c>
      <c r="L285" s="160">
        <v>21</v>
      </c>
      <c r="M285" s="160">
        <f>G285*(1+L285/100)</f>
        <v>0</v>
      </c>
      <c r="N285" s="160">
        <v>0</v>
      </c>
      <c r="O285" s="160">
        <f>ROUND(E285*N285,2)</f>
        <v>0</v>
      </c>
      <c r="P285" s="160">
        <v>0</v>
      </c>
      <c r="Q285" s="160">
        <f>ROUND(E285*P285,2)</f>
        <v>0</v>
      </c>
      <c r="R285" s="160"/>
      <c r="S285" s="160" t="s">
        <v>126</v>
      </c>
      <c r="T285" s="160" t="s">
        <v>127</v>
      </c>
      <c r="U285" s="160">
        <v>0</v>
      </c>
      <c r="V285" s="160">
        <f>ROUND(E285*U285,2)</f>
        <v>0</v>
      </c>
      <c r="W285" s="160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50" t="s">
        <v>128</v>
      </c>
      <c r="AH285" s="150"/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</row>
    <row r="286" spans="1:60" ht="22.5" outlineLevel="1">
      <c r="A286" s="209">
        <v>50</v>
      </c>
      <c r="B286" s="210" t="s">
        <v>341</v>
      </c>
      <c r="C286" s="207" t="s">
        <v>506</v>
      </c>
      <c r="D286" s="211" t="s">
        <v>160</v>
      </c>
      <c r="E286" s="208">
        <v>4</v>
      </c>
      <c r="F286" s="187"/>
      <c r="G286" s="188">
        <f t="shared" si="0"/>
        <v>0</v>
      </c>
      <c r="H286" s="161"/>
      <c r="I286" s="160">
        <f>ROUND(E286*H286,2)</f>
        <v>0</v>
      </c>
      <c r="J286" s="161"/>
      <c r="K286" s="160">
        <f>ROUND(E286*J286,2)</f>
        <v>0</v>
      </c>
      <c r="L286" s="160">
        <v>21</v>
      </c>
      <c r="M286" s="160">
        <f>G286*(1+L286/100)</f>
        <v>0</v>
      </c>
      <c r="N286" s="160">
        <v>0</v>
      </c>
      <c r="O286" s="160">
        <f>ROUND(E286*N286,2)</f>
        <v>0</v>
      </c>
      <c r="P286" s="160">
        <v>0</v>
      </c>
      <c r="Q286" s="160">
        <f>ROUND(E286*P286,2)</f>
        <v>0</v>
      </c>
      <c r="R286" s="160"/>
      <c r="S286" s="160" t="s">
        <v>126</v>
      </c>
      <c r="T286" s="160" t="s">
        <v>127</v>
      </c>
      <c r="U286" s="160">
        <v>0</v>
      </c>
      <c r="V286" s="160">
        <f>ROUND(E286*U286,2)</f>
        <v>0</v>
      </c>
      <c r="W286" s="160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0" t="s">
        <v>128</v>
      </c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</row>
    <row r="287" spans="1:60" ht="22.5" outlineLevel="1">
      <c r="A287" s="209" t="s">
        <v>502</v>
      </c>
      <c r="B287" s="210" t="s">
        <v>503</v>
      </c>
      <c r="C287" s="207" t="s">
        <v>507</v>
      </c>
      <c r="D287" s="211" t="s">
        <v>160</v>
      </c>
      <c r="E287" s="208">
        <v>4</v>
      </c>
      <c r="F287" s="187"/>
      <c r="G287" s="212">
        <f t="shared" si="0"/>
        <v>0</v>
      </c>
      <c r="H287" s="161"/>
      <c r="I287" s="160"/>
      <c r="J287" s="161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50"/>
      <c r="AH287" s="150"/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</row>
    <row r="288" spans="1:60" ht="22.5" outlineLevel="1">
      <c r="A288" s="177">
        <v>51</v>
      </c>
      <c r="B288" s="178" t="s">
        <v>342</v>
      </c>
      <c r="C288" s="226" t="s">
        <v>521</v>
      </c>
      <c r="D288" s="179" t="s">
        <v>160</v>
      </c>
      <c r="E288" s="180">
        <v>33</v>
      </c>
      <c r="F288" s="181"/>
      <c r="G288" s="182">
        <f t="shared" si="0"/>
        <v>0</v>
      </c>
      <c r="H288" s="161"/>
      <c r="I288" s="160">
        <f>ROUND(E288*H288,2)</f>
        <v>0</v>
      </c>
      <c r="J288" s="161"/>
      <c r="K288" s="160">
        <f>ROUND(E288*J288,2)</f>
        <v>0</v>
      </c>
      <c r="L288" s="160">
        <v>21</v>
      </c>
      <c r="M288" s="160">
        <f>G288*(1+L288/100)</f>
        <v>0</v>
      </c>
      <c r="N288" s="160">
        <v>0</v>
      </c>
      <c r="O288" s="160">
        <f>ROUND(E288*N288,2)</f>
        <v>0</v>
      </c>
      <c r="P288" s="160">
        <v>0</v>
      </c>
      <c r="Q288" s="160">
        <f>ROUND(E288*P288,2)</f>
        <v>0</v>
      </c>
      <c r="R288" s="160"/>
      <c r="S288" s="160" t="s">
        <v>126</v>
      </c>
      <c r="T288" s="160" t="s">
        <v>127</v>
      </c>
      <c r="U288" s="160">
        <v>0</v>
      </c>
      <c r="V288" s="160">
        <f>ROUND(E288*U288,2)</f>
        <v>0</v>
      </c>
      <c r="W288" s="160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50" t="s">
        <v>128</v>
      </c>
      <c r="AH288" s="150"/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</row>
    <row r="289" spans="1:60" outlineLevel="1">
      <c r="A289" s="157">
        <v>52</v>
      </c>
      <c r="B289" s="158" t="s">
        <v>343</v>
      </c>
      <c r="C289" s="199" t="s">
        <v>344</v>
      </c>
      <c r="D289" s="159" t="s">
        <v>0</v>
      </c>
      <c r="E289" s="189"/>
      <c r="F289" s="161"/>
      <c r="G289" s="160">
        <f t="shared" si="0"/>
        <v>0</v>
      </c>
      <c r="H289" s="161"/>
      <c r="I289" s="160">
        <f>ROUND(E289*H289,2)</f>
        <v>0</v>
      </c>
      <c r="J289" s="161"/>
      <c r="K289" s="160">
        <f>ROUND(E289*J289,2)</f>
        <v>0</v>
      </c>
      <c r="L289" s="160">
        <v>21</v>
      </c>
      <c r="M289" s="160">
        <f>G289*(1+L289/100)</f>
        <v>0</v>
      </c>
      <c r="N289" s="160">
        <v>0</v>
      </c>
      <c r="O289" s="160">
        <f>ROUND(E289*N289,2)</f>
        <v>0</v>
      </c>
      <c r="P289" s="160">
        <v>0</v>
      </c>
      <c r="Q289" s="160">
        <f>ROUND(E289*P289,2)</f>
        <v>0</v>
      </c>
      <c r="R289" s="160"/>
      <c r="S289" s="160" t="s">
        <v>137</v>
      </c>
      <c r="T289" s="160" t="s">
        <v>137</v>
      </c>
      <c r="U289" s="160">
        <v>0</v>
      </c>
      <c r="V289" s="160">
        <f>ROUND(E289*U289,2)</f>
        <v>0</v>
      </c>
      <c r="W289" s="160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50" t="s">
        <v>271</v>
      </c>
      <c r="AH289" s="150"/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</row>
    <row r="290" spans="1:60">
      <c r="A290" s="171" t="s">
        <v>121</v>
      </c>
      <c r="B290" s="172" t="s">
        <v>78</v>
      </c>
      <c r="C290" s="191" t="s">
        <v>79</v>
      </c>
      <c r="D290" s="173"/>
      <c r="E290" s="174"/>
      <c r="F290" s="175"/>
      <c r="G290" s="176">
        <f>SUMIF(AG291:AG292,"&lt;&gt;NOR",G291:G292)</f>
        <v>0</v>
      </c>
      <c r="H290" s="170"/>
      <c r="I290" s="170">
        <f>SUM(I291:I292)</f>
        <v>0</v>
      </c>
      <c r="J290" s="170"/>
      <c r="K290" s="170">
        <f>SUM(K291:K292)</f>
        <v>0</v>
      </c>
      <c r="L290" s="170"/>
      <c r="M290" s="170">
        <f>SUM(M291:M292)</f>
        <v>0</v>
      </c>
      <c r="N290" s="170"/>
      <c r="O290" s="170">
        <f>SUM(O291:O292)</f>
        <v>0</v>
      </c>
      <c r="P290" s="170"/>
      <c r="Q290" s="170">
        <f>SUM(Q291:Q292)</f>
        <v>0</v>
      </c>
      <c r="R290" s="170"/>
      <c r="S290" s="170"/>
      <c r="T290" s="170"/>
      <c r="U290" s="170"/>
      <c r="V290" s="170">
        <f>SUM(V291:V292)</f>
        <v>0</v>
      </c>
      <c r="W290" s="170"/>
      <c r="AG290" t="s">
        <v>122</v>
      </c>
    </row>
    <row r="291" spans="1:60" outlineLevel="1">
      <c r="A291" s="177">
        <v>53</v>
      </c>
      <c r="B291" s="178" t="s">
        <v>345</v>
      </c>
      <c r="C291" s="193" t="s">
        <v>346</v>
      </c>
      <c r="D291" s="179" t="s">
        <v>160</v>
      </c>
      <c r="E291" s="180">
        <v>21</v>
      </c>
      <c r="F291" s="181"/>
      <c r="G291" s="182">
        <f>ROUND(E291*F291,2)</f>
        <v>0</v>
      </c>
      <c r="H291" s="161"/>
      <c r="I291" s="160">
        <f>ROUND(E291*H291,2)</f>
        <v>0</v>
      </c>
      <c r="J291" s="161"/>
      <c r="K291" s="160">
        <f>ROUND(E291*J291,2)</f>
        <v>0</v>
      </c>
      <c r="L291" s="160">
        <v>21</v>
      </c>
      <c r="M291" s="160">
        <f>G291*(1+L291/100)</f>
        <v>0</v>
      </c>
      <c r="N291" s="160">
        <v>0</v>
      </c>
      <c r="O291" s="160">
        <f>ROUND(E291*N291,2)</f>
        <v>0</v>
      </c>
      <c r="P291" s="160">
        <v>0</v>
      </c>
      <c r="Q291" s="160">
        <f>ROUND(E291*P291,2)</f>
        <v>0</v>
      </c>
      <c r="R291" s="160"/>
      <c r="S291" s="160" t="s">
        <v>126</v>
      </c>
      <c r="T291" s="160" t="s">
        <v>127</v>
      </c>
      <c r="U291" s="160">
        <v>0</v>
      </c>
      <c r="V291" s="160">
        <f>ROUND(E291*U291,2)</f>
        <v>0</v>
      </c>
      <c r="W291" s="16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 t="s">
        <v>128</v>
      </c>
      <c r="AH291" s="150"/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</row>
    <row r="292" spans="1:60" outlineLevel="1">
      <c r="A292" s="157">
        <v>54</v>
      </c>
      <c r="B292" s="158" t="s">
        <v>347</v>
      </c>
      <c r="C292" s="199" t="s">
        <v>348</v>
      </c>
      <c r="D292" s="159" t="s">
        <v>0</v>
      </c>
      <c r="E292" s="189"/>
      <c r="F292" s="161"/>
      <c r="G292" s="160">
        <f>ROUND(E292*F292,2)</f>
        <v>0</v>
      </c>
      <c r="H292" s="161"/>
      <c r="I292" s="160">
        <f>ROUND(E292*H292,2)</f>
        <v>0</v>
      </c>
      <c r="J292" s="161"/>
      <c r="K292" s="160">
        <f>ROUND(E292*J292,2)</f>
        <v>0</v>
      </c>
      <c r="L292" s="160">
        <v>21</v>
      </c>
      <c r="M292" s="160">
        <f>G292*(1+L292/100)</f>
        <v>0</v>
      </c>
      <c r="N292" s="160">
        <v>0</v>
      </c>
      <c r="O292" s="160">
        <f>ROUND(E292*N292,2)</f>
        <v>0</v>
      </c>
      <c r="P292" s="160">
        <v>0</v>
      </c>
      <c r="Q292" s="160">
        <f>ROUND(E292*P292,2)</f>
        <v>0</v>
      </c>
      <c r="R292" s="160"/>
      <c r="S292" s="160" t="s">
        <v>137</v>
      </c>
      <c r="T292" s="160" t="s">
        <v>137</v>
      </c>
      <c r="U292" s="160">
        <v>0</v>
      </c>
      <c r="V292" s="160">
        <f>ROUND(E292*U292,2)</f>
        <v>0</v>
      </c>
      <c r="W292" s="16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 t="s">
        <v>271</v>
      </c>
      <c r="AH292" s="150"/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</row>
    <row r="293" spans="1:60">
      <c r="A293" s="171" t="s">
        <v>121</v>
      </c>
      <c r="B293" s="172" t="s">
        <v>80</v>
      </c>
      <c r="C293" s="191" t="s">
        <v>81</v>
      </c>
      <c r="D293" s="173"/>
      <c r="E293" s="174"/>
      <c r="F293" s="175"/>
      <c r="G293" s="176">
        <f>SUMIF(AG294:AG327,"&lt;&gt;NOR",G294:G327)</f>
        <v>0</v>
      </c>
      <c r="H293" s="170"/>
      <c r="I293" s="170">
        <f>SUM(I294:I327)</f>
        <v>0</v>
      </c>
      <c r="J293" s="170"/>
      <c r="K293" s="170">
        <f>SUM(K294:K327)</f>
        <v>0</v>
      </c>
      <c r="L293" s="170"/>
      <c r="M293" s="170">
        <f>SUM(M294:M327)</f>
        <v>0</v>
      </c>
      <c r="N293" s="170"/>
      <c r="O293" s="170">
        <f>SUM(O294:O327)</f>
        <v>0.85000000000000009</v>
      </c>
      <c r="P293" s="170"/>
      <c r="Q293" s="170">
        <f>SUM(Q294:Q327)</f>
        <v>0</v>
      </c>
      <c r="R293" s="170"/>
      <c r="S293" s="170"/>
      <c r="T293" s="170"/>
      <c r="U293" s="170"/>
      <c r="V293" s="170">
        <f>SUM(V294:V327)</f>
        <v>47.83</v>
      </c>
      <c r="W293" s="170"/>
      <c r="AG293" t="s">
        <v>122</v>
      </c>
    </row>
    <row r="294" spans="1:60" outlineLevel="1">
      <c r="A294" s="183">
        <v>55</v>
      </c>
      <c r="B294" s="184" t="s">
        <v>349</v>
      </c>
      <c r="C294" s="192" t="s">
        <v>350</v>
      </c>
      <c r="D294" s="185" t="s">
        <v>136</v>
      </c>
      <c r="E294" s="186">
        <v>30.57</v>
      </c>
      <c r="F294" s="187"/>
      <c r="G294" s="188">
        <f>ROUND(E294*F294,2)</f>
        <v>0</v>
      </c>
      <c r="H294" s="161"/>
      <c r="I294" s="160">
        <f>ROUND(E294*H294,2)</f>
        <v>0</v>
      </c>
      <c r="J294" s="161"/>
      <c r="K294" s="160">
        <f>ROUND(E294*J294,2)</f>
        <v>0</v>
      </c>
      <c r="L294" s="160">
        <v>21</v>
      </c>
      <c r="M294" s="160">
        <f>G294*(1+L294/100)</f>
        <v>0</v>
      </c>
      <c r="N294" s="160">
        <v>2.1000000000000001E-4</v>
      </c>
      <c r="O294" s="160">
        <f>ROUND(E294*N294,2)</f>
        <v>0.01</v>
      </c>
      <c r="P294" s="160">
        <v>0</v>
      </c>
      <c r="Q294" s="160">
        <f>ROUND(E294*P294,2)</f>
        <v>0</v>
      </c>
      <c r="R294" s="160"/>
      <c r="S294" s="160" t="s">
        <v>137</v>
      </c>
      <c r="T294" s="160" t="s">
        <v>137</v>
      </c>
      <c r="U294" s="160">
        <v>0.05</v>
      </c>
      <c r="V294" s="160">
        <f>ROUND(E294*U294,2)</f>
        <v>1.53</v>
      </c>
      <c r="W294" s="160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50" t="s">
        <v>274</v>
      </c>
      <c r="AH294" s="150"/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</row>
    <row r="295" spans="1:60" ht="22.5" outlineLevel="1">
      <c r="A295" s="183">
        <v>56</v>
      </c>
      <c r="B295" s="184" t="s">
        <v>351</v>
      </c>
      <c r="C295" s="192" t="s">
        <v>352</v>
      </c>
      <c r="D295" s="185" t="s">
        <v>163</v>
      </c>
      <c r="E295" s="186">
        <v>31</v>
      </c>
      <c r="F295" s="187"/>
      <c r="G295" s="188">
        <f>ROUND(E295*F295,2)</f>
        <v>0</v>
      </c>
      <c r="H295" s="161"/>
      <c r="I295" s="160">
        <f>ROUND(E295*H295,2)</f>
        <v>0</v>
      </c>
      <c r="J295" s="161"/>
      <c r="K295" s="160">
        <f>ROUND(E295*J295,2)</f>
        <v>0</v>
      </c>
      <c r="L295" s="160">
        <v>21</v>
      </c>
      <c r="M295" s="160">
        <f>G295*(1+L295/100)</f>
        <v>0</v>
      </c>
      <c r="N295" s="160">
        <v>2.9999999999999997E-4</v>
      </c>
      <c r="O295" s="160">
        <f>ROUND(E295*N295,2)</f>
        <v>0.01</v>
      </c>
      <c r="P295" s="160">
        <v>0</v>
      </c>
      <c r="Q295" s="160">
        <f>ROUND(E295*P295,2)</f>
        <v>0</v>
      </c>
      <c r="R295" s="160"/>
      <c r="S295" s="160" t="s">
        <v>137</v>
      </c>
      <c r="T295" s="160" t="s">
        <v>137</v>
      </c>
      <c r="U295" s="160">
        <v>0.23599999999999999</v>
      </c>
      <c r="V295" s="160">
        <f>ROUND(E295*U295,2)</f>
        <v>7.32</v>
      </c>
      <c r="W295" s="160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50" t="s">
        <v>274</v>
      </c>
      <c r="AH295" s="150"/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</row>
    <row r="296" spans="1:60" outlineLevel="1">
      <c r="A296" s="183">
        <v>57</v>
      </c>
      <c r="B296" s="184" t="s">
        <v>353</v>
      </c>
      <c r="C296" s="192" t="s">
        <v>354</v>
      </c>
      <c r="D296" s="185" t="s">
        <v>163</v>
      </c>
      <c r="E296" s="186">
        <v>31</v>
      </c>
      <c r="F296" s="187"/>
      <c r="G296" s="188">
        <f>ROUND(E296*F296,2)</f>
        <v>0</v>
      </c>
      <c r="H296" s="161"/>
      <c r="I296" s="160">
        <f>ROUND(E296*H296,2)</f>
        <v>0</v>
      </c>
      <c r="J296" s="161"/>
      <c r="K296" s="160">
        <f>ROUND(E296*J296,2)</f>
        <v>0</v>
      </c>
      <c r="L296" s="160">
        <v>21</v>
      </c>
      <c r="M296" s="160">
        <f>G296*(1+L296/100)</f>
        <v>0</v>
      </c>
      <c r="N296" s="160">
        <v>0</v>
      </c>
      <c r="O296" s="160">
        <f>ROUND(E296*N296,2)</f>
        <v>0</v>
      </c>
      <c r="P296" s="160">
        <v>0</v>
      </c>
      <c r="Q296" s="160">
        <f>ROUND(E296*P296,2)</f>
        <v>0</v>
      </c>
      <c r="R296" s="160"/>
      <c r="S296" s="160" t="s">
        <v>137</v>
      </c>
      <c r="T296" s="160" t="s">
        <v>137</v>
      </c>
      <c r="U296" s="160">
        <v>0.154</v>
      </c>
      <c r="V296" s="160">
        <f>ROUND(E296*U296,2)</f>
        <v>4.7699999999999996</v>
      </c>
      <c r="W296" s="160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50" t="s">
        <v>274</v>
      </c>
      <c r="AH296" s="150"/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</row>
    <row r="297" spans="1:60" outlineLevel="1">
      <c r="A297" s="183">
        <v>58</v>
      </c>
      <c r="B297" s="184" t="s">
        <v>355</v>
      </c>
      <c r="C297" s="192" t="s">
        <v>356</v>
      </c>
      <c r="D297" s="185" t="s">
        <v>163</v>
      </c>
      <c r="E297" s="186">
        <v>31</v>
      </c>
      <c r="F297" s="187"/>
      <c r="G297" s="188">
        <f>ROUND(E297*F297,2)</f>
        <v>0</v>
      </c>
      <c r="H297" s="161"/>
      <c r="I297" s="160">
        <f>ROUND(E297*H297,2)</f>
        <v>0</v>
      </c>
      <c r="J297" s="161"/>
      <c r="K297" s="160">
        <f>ROUND(E297*J297,2)</f>
        <v>0</v>
      </c>
      <c r="L297" s="160">
        <v>21</v>
      </c>
      <c r="M297" s="160">
        <f>G297*(1+L297/100)</f>
        <v>0</v>
      </c>
      <c r="N297" s="160">
        <v>4.0000000000000003E-5</v>
      </c>
      <c r="O297" s="160">
        <f>ROUND(E297*N297,2)</f>
        <v>0</v>
      </c>
      <c r="P297" s="160">
        <v>0</v>
      </c>
      <c r="Q297" s="160">
        <f>ROUND(E297*P297,2)</f>
        <v>0</v>
      </c>
      <c r="R297" s="160"/>
      <c r="S297" s="160" t="s">
        <v>137</v>
      </c>
      <c r="T297" s="160" t="s">
        <v>137</v>
      </c>
      <c r="U297" s="160">
        <v>0.14000000000000001</v>
      </c>
      <c r="V297" s="160">
        <f>ROUND(E297*U297,2)</f>
        <v>4.34</v>
      </c>
      <c r="W297" s="160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50" t="s">
        <v>274</v>
      </c>
      <c r="AH297" s="150"/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</row>
    <row r="298" spans="1:60" outlineLevel="1">
      <c r="A298" s="177">
        <v>59</v>
      </c>
      <c r="B298" s="178" t="s">
        <v>357</v>
      </c>
      <c r="C298" s="193" t="s">
        <v>358</v>
      </c>
      <c r="D298" s="179" t="s">
        <v>136</v>
      </c>
      <c r="E298" s="180">
        <v>7.45</v>
      </c>
      <c r="F298" s="181"/>
      <c r="G298" s="182">
        <f>ROUND(E298*F298,2)</f>
        <v>0</v>
      </c>
      <c r="H298" s="161"/>
      <c r="I298" s="160">
        <f>ROUND(E298*H298,2)</f>
        <v>0</v>
      </c>
      <c r="J298" s="161"/>
      <c r="K298" s="160">
        <f>ROUND(E298*J298,2)</f>
        <v>0</v>
      </c>
      <c r="L298" s="160">
        <v>21</v>
      </c>
      <c r="M298" s="160">
        <f>G298*(1+L298/100)</f>
        <v>0</v>
      </c>
      <c r="N298" s="160">
        <v>0</v>
      </c>
      <c r="O298" s="160">
        <f>ROUND(E298*N298,2)</f>
        <v>0</v>
      </c>
      <c r="P298" s="160">
        <v>0</v>
      </c>
      <c r="Q298" s="160">
        <f>ROUND(E298*P298,2)</f>
        <v>0</v>
      </c>
      <c r="R298" s="160"/>
      <c r="S298" s="160" t="s">
        <v>137</v>
      </c>
      <c r="T298" s="160" t="s">
        <v>137</v>
      </c>
      <c r="U298" s="160">
        <v>0.03</v>
      </c>
      <c r="V298" s="160">
        <f>ROUND(E298*U298,2)</f>
        <v>0.22</v>
      </c>
      <c r="W298" s="160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 t="s">
        <v>274</v>
      </c>
      <c r="AH298" s="150"/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</row>
    <row r="299" spans="1:60" outlineLevel="1">
      <c r="A299" s="157"/>
      <c r="B299" s="158"/>
      <c r="C299" s="194" t="s">
        <v>138</v>
      </c>
      <c r="D299" s="162"/>
      <c r="E299" s="163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0" t="s">
        <v>139</v>
      </c>
      <c r="AH299" s="150">
        <v>0</v>
      </c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</row>
    <row r="300" spans="1:60" outlineLevel="1">
      <c r="A300" s="157"/>
      <c r="B300" s="158"/>
      <c r="C300" s="194" t="s">
        <v>209</v>
      </c>
      <c r="D300" s="162"/>
      <c r="E300" s="163">
        <v>2.57</v>
      </c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 t="s">
        <v>139</v>
      </c>
      <c r="AH300" s="150">
        <v>0</v>
      </c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</row>
    <row r="301" spans="1:60" outlineLevel="1">
      <c r="A301" s="157"/>
      <c r="B301" s="158"/>
      <c r="C301" s="194" t="s">
        <v>143</v>
      </c>
      <c r="D301" s="162"/>
      <c r="E301" s="163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 t="s">
        <v>139</v>
      </c>
      <c r="AH301" s="150">
        <v>0</v>
      </c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</row>
    <row r="302" spans="1:60" outlineLevel="1">
      <c r="A302" s="157"/>
      <c r="B302" s="158"/>
      <c r="C302" s="194" t="s">
        <v>210</v>
      </c>
      <c r="D302" s="162"/>
      <c r="E302" s="163">
        <v>2.35</v>
      </c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 t="s">
        <v>139</v>
      </c>
      <c r="AH302" s="150">
        <v>0</v>
      </c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</row>
    <row r="303" spans="1:60" outlineLevel="1">
      <c r="A303" s="157"/>
      <c r="B303" s="158"/>
      <c r="C303" s="194" t="s">
        <v>211</v>
      </c>
      <c r="D303" s="162"/>
      <c r="E303" s="163">
        <v>2.5299999999999998</v>
      </c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 t="s">
        <v>139</v>
      </c>
      <c r="AH303" s="150">
        <v>0</v>
      </c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</row>
    <row r="304" spans="1:60" outlineLevel="1">
      <c r="A304" s="183">
        <v>60</v>
      </c>
      <c r="B304" s="184" t="s">
        <v>359</v>
      </c>
      <c r="C304" s="192" t="s">
        <v>360</v>
      </c>
      <c r="D304" s="185" t="s">
        <v>136</v>
      </c>
      <c r="E304" s="186">
        <v>30.57</v>
      </c>
      <c r="F304" s="187"/>
      <c r="G304" s="188">
        <f>ROUND(E304*F304,2)</f>
        <v>0</v>
      </c>
      <c r="H304" s="161"/>
      <c r="I304" s="160">
        <f>ROUND(E304*H304,2)</f>
        <v>0</v>
      </c>
      <c r="J304" s="161"/>
      <c r="K304" s="160">
        <f>ROUND(E304*J304,2)</f>
        <v>0</v>
      </c>
      <c r="L304" s="160">
        <v>21</v>
      </c>
      <c r="M304" s="160">
        <f>G304*(1+L304/100)</f>
        <v>0</v>
      </c>
      <c r="N304" s="160">
        <v>8.0000000000000004E-4</v>
      </c>
      <c r="O304" s="160">
        <f>ROUND(E304*N304,2)</f>
        <v>0.02</v>
      </c>
      <c r="P304" s="160">
        <v>0</v>
      </c>
      <c r="Q304" s="160">
        <f>ROUND(E304*P304,2)</f>
        <v>0</v>
      </c>
      <c r="R304" s="160"/>
      <c r="S304" s="160" t="s">
        <v>137</v>
      </c>
      <c r="T304" s="160" t="s">
        <v>137</v>
      </c>
      <c r="U304" s="160">
        <v>0</v>
      </c>
      <c r="V304" s="160">
        <f>ROUND(E304*U304,2)</f>
        <v>0</v>
      </c>
      <c r="W304" s="16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 t="s">
        <v>274</v>
      </c>
      <c r="AH304" s="150"/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</row>
    <row r="305" spans="1:60" ht="22.5" outlineLevel="1">
      <c r="A305" s="177">
        <v>61</v>
      </c>
      <c r="B305" s="178" t="s">
        <v>361</v>
      </c>
      <c r="C305" s="193" t="s">
        <v>362</v>
      </c>
      <c r="D305" s="179" t="s">
        <v>136</v>
      </c>
      <c r="E305" s="180">
        <v>30.57</v>
      </c>
      <c r="F305" s="181"/>
      <c r="G305" s="182">
        <f>ROUND(E305*F305,2)</f>
        <v>0</v>
      </c>
      <c r="H305" s="161"/>
      <c r="I305" s="160">
        <f>ROUND(E305*H305,2)</f>
        <v>0</v>
      </c>
      <c r="J305" s="161"/>
      <c r="K305" s="160">
        <f>ROUND(E305*J305,2)</f>
        <v>0</v>
      </c>
      <c r="L305" s="160">
        <v>21</v>
      </c>
      <c r="M305" s="160">
        <f>G305*(1+L305/100)</f>
        <v>0</v>
      </c>
      <c r="N305" s="160">
        <v>4.8300000000000001E-3</v>
      </c>
      <c r="O305" s="160">
        <f>ROUND(E305*N305,2)</f>
        <v>0.15</v>
      </c>
      <c r="P305" s="160">
        <v>0</v>
      </c>
      <c r="Q305" s="160">
        <f>ROUND(E305*P305,2)</f>
        <v>0</v>
      </c>
      <c r="R305" s="160"/>
      <c r="S305" s="160" t="s">
        <v>137</v>
      </c>
      <c r="T305" s="160" t="s">
        <v>137</v>
      </c>
      <c r="U305" s="160">
        <v>0.97</v>
      </c>
      <c r="V305" s="160">
        <f>ROUND(E305*U305,2)</f>
        <v>29.65</v>
      </c>
      <c r="W305" s="16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 t="s">
        <v>128</v>
      </c>
      <c r="AH305" s="150"/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</row>
    <row r="306" spans="1:60" outlineLevel="1">
      <c r="A306" s="157"/>
      <c r="B306" s="158"/>
      <c r="C306" s="194" t="s">
        <v>138</v>
      </c>
      <c r="D306" s="162"/>
      <c r="E306" s="163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 t="s">
        <v>139</v>
      </c>
      <c r="AH306" s="150">
        <v>0</v>
      </c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</row>
    <row r="307" spans="1:60" outlineLevel="1">
      <c r="A307" s="157"/>
      <c r="B307" s="158"/>
      <c r="C307" s="194" t="s">
        <v>151</v>
      </c>
      <c r="D307" s="162"/>
      <c r="E307" s="163">
        <v>7.88</v>
      </c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 t="s">
        <v>139</v>
      </c>
      <c r="AH307" s="150">
        <v>0</v>
      </c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</row>
    <row r="308" spans="1:60" outlineLevel="1">
      <c r="A308" s="157"/>
      <c r="B308" s="158"/>
      <c r="C308" s="194" t="s">
        <v>209</v>
      </c>
      <c r="D308" s="162"/>
      <c r="E308" s="163">
        <v>2.57</v>
      </c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 t="s">
        <v>139</v>
      </c>
      <c r="AH308" s="150">
        <v>0</v>
      </c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</row>
    <row r="309" spans="1:60" outlineLevel="1">
      <c r="A309" s="157"/>
      <c r="B309" s="158"/>
      <c r="C309" s="194" t="s">
        <v>143</v>
      </c>
      <c r="D309" s="162"/>
      <c r="E309" s="163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 t="s">
        <v>139</v>
      </c>
      <c r="AH309" s="150">
        <v>0</v>
      </c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</row>
    <row r="310" spans="1:60" outlineLevel="1">
      <c r="A310" s="157"/>
      <c r="B310" s="158"/>
      <c r="C310" s="194" t="s">
        <v>153</v>
      </c>
      <c r="D310" s="162"/>
      <c r="E310" s="163">
        <v>7.72</v>
      </c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 t="s">
        <v>139</v>
      </c>
      <c r="AH310" s="150">
        <v>0</v>
      </c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</row>
    <row r="311" spans="1:60" outlineLevel="1">
      <c r="A311" s="157"/>
      <c r="B311" s="158"/>
      <c r="C311" s="194" t="s">
        <v>210</v>
      </c>
      <c r="D311" s="162"/>
      <c r="E311" s="163">
        <v>2.35</v>
      </c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 t="s">
        <v>139</v>
      </c>
      <c r="AH311" s="150">
        <v>0</v>
      </c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</row>
    <row r="312" spans="1:60" outlineLevel="1">
      <c r="A312" s="157"/>
      <c r="B312" s="158"/>
      <c r="C312" s="194" t="s">
        <v>154</v>
      </c>
      <c r="D312" s="162"/>
      <c r="E312" s="163">
        <v>7.52</v>
      </c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 t="s">
        <v>139</v>
      </c>
      <c r="AH312" s="150">
        <v>0</v>
      </c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</row>
    <row r="313" spans="1:60" outlineLevel="1">
      <c r="A313" s="157"/>
      <c r="B313" s="158"/>
      <c r="C313" s="194" t="s">
        <v>211</v>
      </c>
      <c r="D313" s="162"/>
      <c r="E313" s="163">
        <v>2.5299999999999998</v>
      </c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 t="s">
        <v>139</v>
      </c>
      <c r="AH313" s="150">
        <v>0</v>
      </c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</row>
    <row r="314" spans="1:60" outlineLevel="1">
      <c r="A314" s="177">
        <v>62</v>
      </c>
      <c r="B314" s="178" t="s">
        <v>363</v>
      </c>
      <c r="C314" s="193" t="s">
        <v>364</v>
      </c>
      <c r="D314" s="179" t="s">
        <v>136</v>
      </c>
      <c r="E314" s="180">
        <v>34.238399999999999</v>
      </c>
      <c r="F314" s="181"/>
      <c r="G314" s="182">
        <f>ROUND(E314*F314,2)</f>
        <v>0</v>
      </c>
      <c r="H314" s="161"/>
      <c r="I314" s="160">
        <f>ROUND(E314*H314,2)</f>
        <v>0</v>
      </c>
      <c r="J314" s="161"/>
      <c r="K314" s="160">
        <f>ROUND(E314*J314,2)</f>
        <v>0</v>
      </c>
      <c r="L314" s="160">
        <v>21</v>
      </c>
      <c r="M314" s="160">
        <f>G314*(1+L314/100)</f>
        <v>0</v>
      </c>
      <c r="N314" s="160">
        <v>1.9199999999999998E-2</v>
      </c>
      <c r="O314" s="160">
        <f>ROUND(E314*N314,2)</f>
        <v>0.66</v>
      </c>
      <c r="P314" s="160">
        <v>0</v>
      </c>
      <c r="Q314" s="160">
        <f>ROUND(E314*P314,2)</f>
        <v>0</v>
      </c>
      <c r="R314" s="160" t="s">
        <v>335</v>
      </c>
      <c r="S314" s="160" t="s">
        <v>137</v>
      </c>
      <c r="T314" s="160" t="s">
        <v>137</v>
      </c>
      <c r="U314" s="160">
        <v>0</v>
      </c>
      <c r="V314" s="160">
        <f>ROUND(E314*U314,2)</f>
        <v>0</v>
      </c>
      <c r="W314" s="160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 t="s">
        <v>365</v>
      </c>
      <c r="AH314" s="150"/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</row>
    <row r="315" spans="1:60" outlineLevel="1">
      <c r="A315" s="157"/>
      <c r="B315" s="158"/>
      <c r="C315" s="195" t="s">
        <v>194</v>
      </c>
      <c r="D315" s="164"/>
      <c r="E315" s="165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50" t="s">
        <v>139</v>
      </c>
      <c r="AH315" s="150"/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</row>
    <row r="316" spans="1:60" outlineLevel="1">
      <c r="A316" s="157"/>
      <c r="B316" s="158"/>
      <c r="C316" s="196" t="s">
        <v>195</v>
      </c>
      <c r="D316" s="164"/>
      <c r="E316" s="165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 t="s">
        <v>139</v>
      </c>
      <c r="AH316" s="150">
        <v>2</v>
      </c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</row>
    <row r="317" spans="1:60" outlineLevel="1">
      <c r="A317" s="157"/>
      <c r="B317" s="158"/>
      <c r="C317" s="196" t="s">
        <v>196</v>
      </c>
      <c r="D317" s="164"/>
      <c r="E317" s="165">
        <v>7.88</v>
      </c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 t="s">
        <v>139</v>
      </c>
      <c r="AH317" s="150">
        <v>2</v>
      </c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</row>
    <row r="318" spans="1:60" outlineLevel="1">
      <c r="A318" s="157"/>
      <c r="B318" s="158"/>
      <c r="C318" s="196" t="s">
        <v>197</v>
      </c>
      <c r="D318" s="164"/>
      <c r="E318" s="165">
        <v>2.57</v>
      </c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50" t="s">
        <v>139</v>
      </c>
      <c r="AH318" s="150">
        <v>2</v>
      </c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</row>
    <row r="319" spans="1:60" outlineLevel="1">
      <c r="A319" s="157"/>
      <c r="B319" s="158"/>
      <c r="C319" s="196" t="s">
        <v>198</v>
      </c>
      <c r="D319" s="164"/>
      <c r="E319" s="165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50" t="s">
        <v>139</v>
      </c>
      <c r="AH319" s="150">
        <v>2</v>
      </c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</row>
    <row r="320" spans="1:60" outlineLevel="1">
      <c r="A320" s="157"/>
      <c r="B320" s="158"/>
      <c r="C320" s="196" t="s">
        <v>199</v>
      </c>
      <c r="D320" s="164"/>
      <c r="E320" s="165">
        <v>7.72</v>
      </c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 t="s">
        <v>139</v>
      </c>
      <c r="AH320" s="150">
        <v>2</v>
      </c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150"/>
      <c r="BD320" s="150"/>
      <c r="BE320" s="150"/>
      <c r="BF320" s="150"/>
      <c r="BG320" s="150"/>
      <c r="BH320" s="150"/>
    </row>
    <row r="321" spans="1:60" outlineLevel="1">
      <c r="A321" s="157"/>
      <c r="B321" s="158"/>
      <c r="C321" s="196" t="s">
        <v>200</v>
      </c>
      <c r="D321" s="164"/>
      <c r="E321" s="165">
        <v>2.35</v>
      </c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0" t="s">
        <v>139</v>
      </c>
      <c r="AH321" s="150">
        <v>2</v>
      </c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  <c r="BC321" s="150"/>
      <c r="BD321" s="150"/>
      <c r="BE321" s="150"/>
      <c r="BF321" s="150"/>
      <c r="BG321" s="150"/>
      <c r="BH321" s="150"/>
    </row>
    <row r="322" spans="1:60" outlineLevel="1">
      <c r="A322" s="157"/>
      <c r="B322" s="158"/>
      <c r="C322" s="196" t="s">
        <v>201</v>
      </c>
      <c r="D322" s="164"/>
      <c r="E322" s="165">
        <v>7.52</v>
      </c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0" t="s">
        <v>139</v>
      </c>
      <c r="AH322" s="150">
        <v>2</v>
      </c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  <c r="BG322" s="150"/>
      <c r="BH322" s="150"/>
    </row>
    <row r="323" spans="1:60" outlineLevel="1">
      <c r="A323" s="157"/>
      <c r="B323" s="158"/>
      <c r="C323" s="196" t="s">
        <v>202</v>
      </c>
      <c r="D323" s="164"/>
      <c r="E323" s="165">
        <v>2.5299999999999998</v>
      </c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 t="s">
        <v>139</v>
      </c>
      <c r="AH323" s="150">
        <v>2</v>
      </c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</row>
    <row r="324" spans="1:60" outlineLevel="1">
      <c r="A324" s="157"/>
      <c r="B324" s="158"/>
      <c r="C324" s="197" t="s">
        <v>204</v>
      </c>
      <c r="D324" s="166"/>
      <c r="E324" s="167">
        <v>30.57</v>
      </c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0" t="s">
        <v>139</v>
      </c>
      <c r="AH324" s="150">
        <v>3</v>
      </c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150"/>
      <c r="BD324" s="150"/>
      <c r="BE324" s="150"/>
      <c r="BF324" s="150"/>
      <c r="BG324" s="150"/>
      <c r="BH324" s="150"/>
    </row>
    <row r="325" spans="1:60" outlineLevel="1">
      <c r="A325" s="157"/>
      <c r="B325" s="158"/>
      <c r="C325" s="195" t="s">
        <v>205</v>
      </c>
      <c r="D325" s="164"/>
      <c r="E325" s="165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50" t="s">
        <v>139</v>
      </c>
      <c r="AH325" s="150"/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  <c r="BC325" s="150"/>
      <c r="BD325" s="150"/>
      <c r="BE325" s="150"/>
      <c r="BF325" s="150"/>
      <c r="BG325" s="150"/>
      <c r="BH325" s="150"/>
    </row>
    <row r="326" spans="1:60" outlineLevel="1">
      <c r="A326" s="157"/>
      <c r="B326" s="158"/>
      <c r="C326" s="194" t="s">
        <v>366</v>
      </c>
      <c r="D326" s="162"/>
      <c r="E326" s="163">
        <v>34.238399999999999</v>
      </c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 t="s">
        <v>139</v>
      </c>
      <c r="AH326" s="150">
        <v>0</v>
      </c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150"/>
      <c r="BD326" s="150"/>
      <c r="BE326" s="150"/>
      <c r="BF326" s="150"/>
      <c r="BG326" s="150"/>
      <c r="BH326" s="150"/>
    </row>
    <row r="327" spans="1:60" outlineLevel="1">
      <c r="A327" s="157">
        <v>63</v>
      </c>
      <c r="B327" s="158" t="s">
        <v>367</v>
      </c>
      <c r="C327" s="199" t="s">
        <v>368</v>
      </c>
      <c r="D327" s="159" t="s">
        <v>0</v>
      </c>
      <c r="E327" s="189"/>
      <c r="F327" s="161"/>
      <c r="G327" s="160">
        <f>ROUND(E327*F327,2)</f>
        <v>0</v>
      </c>
      <c r="H327" s="161"/>
      <c r="I327" s="160">
        <f>ROUND(E327*H327,2)</f>
        <v>0</v>
      </c>
      <c r="J327" s="161"/>
      <c r="K327" s="160">
        <f>ROUND(E327*J327,2)</f>
        <v>0</v>
      </c>
      <c r="L327" s="160">
        <v>21</v>
      </c>
      <c r="M327" s="160">
        <f>G327*(1+L327/100)</f>
        <v>0</v>
      </c>
      <c r="N327" s="160">
        <v>0</v>
      </c>
      <c r="O327" s="160">
        <f>ROUND(E327*N327,2)</f>
        <v>0</v>
      </c>
      <c r="P327" s="160">
        <v>0</v>
      </c>
      <c r="Q327" s="160">
        <f>ROUND(E327*P327,2)</f>
        <v>0</v>
      </c>
      <c r="R327" s="160"/>
      <c r="S327" s="160" t="s">
        <v>137</v>
      </c>
      <c r="T327" s="160" t="s">
        <v>137</v>
      </c>
      <c r="U327" s="160">
        <v>0</v>
      </c>
      <c r="V327" s="160">
        <f>ROUND(E327*U327,2)</f>
        <v>0</v>
      </c>
      <c r="W327" s="16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 t="s">
        <v>271</v>
      </c>
      <c r="AH327" s="150"/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</row>
    <row r="328" spans="1:60">
      <c r="A328" s="171" t="s">
        <v>121</v>
      </c>
      <c r="B328" s="172" t="s">
        <v>82</v>
      </c>
      <c r="C328" s="191" t="s">
        <v>83</v>
      </c>
      <c r="D328" s="173"/>
      <c r="E328" s="174"/>
      <c r="F328" s="175"/>
      <c r="G328" s="176">
        <f>SUMIF(AG329:AG370,"&lt;&gt;NOR",G329:G370)</f>
        <v>0</v>
      </c>
      <c r="H328" s="170"/>
      <c r="I328" s="170">
        <f>SUM(I329:I370)</f>
        <v>0</v>
      </c>
      <c r="J328" s="170"/>
      <c r="K328" s="170">
        <f>SUM(K329:K370)</f>
        <v>0</v>
      </c>
      <c r="L328" s="170"/>
      <c r="M328" s="170">
        <f>SUM(M329:M370)</f>
        <v>0</v>
      </c>
      <c r="N328" s="170"/>
      <c r="O328" s="170">
        <f>SUM(O329:O370)</f>
        <v>2.1800000000000002</v>
      </c>
      <c r="P328" s="170"/>
      <c r="Q328" s="170">
        <f>SUM(Q329:Q370)</f>
        <v>0</v>
      </c>
      <c r="R328" s="170"/>
      <c r="S328" s="170"/>
      <c r="T328" s="170"/>
      <c r="U328" s="170"/>
      <c r="V328" s="170">
        <f>SUM(V329:V370)</f>
        <v>183.46</v>
      </c>
      <c r="W328" s="170"/>
      <c r="AG328" t="s">
        <v>122</v>
      </c>
    </row>
    <row r="329" spans="1:60" ht="22.5" outlineLevel="1">
      <c r="A329" s="183">
        <v>64</v>
      </c>
      <c r="B329" s="184" t="s">
        <v>369</v>
      </c>
      <c r="C329" s="192" t="s">
        <v>370</v>
      </c>
      <c r="D329" s="185" t="s">
        <v>136</v>
      </c>
      <c r="E329" s="186">
        <v>140.35900000000001</v>
      </c>
      <c r="F329" s="187"/>
      <c r="G329" s="188">
        <f>ROUND(E329*F329,2)</f>
        <v>0</v>
      </c>
      <c r="H329" s="161"/>
      <c r="I329" s="160">
        <f>ROUND(E329*H329,2)</f>
        <v>0</v>
      </c>
      <c r="J329" s="161"/>
      <c r="K329" s="160">
        <f>ROUND(E329*J329,2)</f>
        <v>0</v>
      </c>
      <c r="L329" s="160">
        <v>21</v>
      </c>
      <c r="M329" s="160">
        <f>G329*(1+L329/100)</f>
        <v>0</v>
      </c>
      <c r="N329" s="160">
        <v>3.0000000000000001E-5</v>
      </c>
      <c r="O329" s="160">
        <f>ROUND(E329*N329,2)</f>
        <v>0</v>
      </c>
      <c r="P329" s="160">
        <v>0</v>
      </c>
      <c r="Q329" s="160">
        <f>ROUND(E329*P329,2)</f>
        <v>0</v>
      </c>
      <c r="R329" s="160"/>
      <c r="S329" s="160" t="s">
        <v>137</v>
      </c>
      <c r="T329" s="160" t="s">
        <v>137</v>
      </c>
      <c r="U329" s="160">
        <v>0.05</v>
      </c>
      <c r="V329" s="160">
        <f>ROUND(E329*U329,2)</f>
        <v>7.02</v>
      </c>
      <c r="W329" s="160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50" t="s">
        <v>274</v>
      </c>
      <c r="AH329" s="150"/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150"/>
      <c r="BD329" s="150"/>
      <c r="BE329" s="150"/>
      <c r="BF329" s="150"/>
      <c r="BG329" s="150"/>
      <c r="BH329" s="150"/>
    </row>
    <row r="330" spans="1:60" ht="22.5" outlineLevel="1">
      <c r="A330" s="177">
        <v>65</v>
      </c>
      <c r="B330" s="178" t="s">
        <v>371</v>
      </c>
      <c r="C330" s="193" t="s">
        <v>372</v>
      </c>
      <c r="D330" s="179" t="s">
        <v>136</v>
      </c>
      <c r="E330" s="180">
        <v>140.35900000000001</v>
      </c>
      <c r="F330" s="181"/>
      <c r="G330" s="182">
        <f>ROUND(E330*F330,2)</f>
        <v>0</v>
      </c>
      <c r="H330" s="161"/>
      <c r="I330" s="160">
        <f>ROUND(E330*H330,2)</f>
        <v>0</v>
      </c>
      <c r="J330" s="161"/>
      <c r="K330" s="160">
        <f>ROUND(E330*J330,2)</f>
        <v>0</v>
      </c>
      <c r="L330" s="160">
        <v>21</v>
      </c>
      <c r="M330" s="160">
        <f>G330*(1+L330/100)</f>
        <v>0</v>
      </c>
      <c r="N330" s="160">
        <v>2.3500000000000001E-3</v>
      </c>
      <c r="O330" s="160">
        <f>ROUND(E330*N330,2)</f>
        <v>0.33</v>
      </c>
      <c r="P330" s="160">
        <v>0</v>
      </c>
      <c r="Q330" s="160">
        <f>ROUND(E330*P330,2)</f>
        <v>0</v>
      </c>
      <c r="R330" s="160"/>
      <c r="S330" s="160" t="s">
        <v>137</v>
      </c>
      <c r="T330" s="160" t="s">
        <v>137</v>
      </c>
      <c r="U330" s="160">
        <v>1.1259999999999999</v>
      </c>
      <c r="V330" s="160">
        <f>ROUND(E330*U330,2)</f>
        <v>158.04</v>
      </c>
      <c r="W330" s="160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 t="s">
        <v>274</v>
      </c>
      <c r="AH330" s="150"/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</row>
    <row r="331" spans="1:60" outlineLevel="1">
      <c r="A331" s="157"/>
      <c r="B331" s="158"/>
      <c r="C331" s="194" t="s">
        <v>279</v>
      </c>
      <c r="D331" s="162"/>
      <c r="E331" s="163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 t="s">
        <v>139</v>
      </c>
      <c r="AH331" s="150">
        <v>0</v>
      </c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</row>
    <row r="332" spans="1:60" outlineLevel="1">
      <c r="A332" s="157"/>
      <c r="B332" s="158"/>
      <c r="C332" s="194" t="s">
        <v>138</v>
      </c>
      <c r="D332" s="162"/>
      <c r="E332" s="163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 t="s">
        <v>139</v>
      </c>
      <c r="AH332" s="150">
        <v>0</v>
      </c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  <c r="BC332" s="150"/>
      <c r="BD332" s="150"/>
      <c r="BE332" s="150"/>
      <c r="BF332" s="150"/>
      <c r="BG332" s="150"/>
      <c r="BH332" s="150"/>
    </row>
    <row r="333" spans="1:60" outlineLevel="1">
      <c r="A333" s="157"/>
      <c r="B333" s="158"/>
      <c r="C333" s="194" t="s">
        <v>254</v>
      </c>
      <c r="D333" s="162"/>
      <c r="E333" s="163">
        <v>2.98</v>
      </c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 t="s">
        <v>139</v>
      </c>
      <c r="AH333" s="150">
        <v>0</v>
      </c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</row>
    <row r="334" spans="1:60" outlineLevel="1">
      <c r="A334" s="157"/>
      <c r="B334" s="158"/>
      <c r="C334" s="194" t="s">
        <v>143</v>
      </c>
      <c r="D334" s="162"/>
      <c r="E334" s="163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 t="s">
        <v>139</v>
      </c>
      <c r="AH334" s="150">
        <v>0</v>
      </c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</row>
    <row r="335" spans="1:60" outlineLevel="1">
      <c r="A335" s="157"/>
      <c r="B335" s="158"/>
      <c r="C335" s="194" t="s">
        <v>255</v>
      </c>
      <c r="D335" s="162"/>
      <c r="E335" s="163">
        <v>2.76</v>
      </c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 t="s">
        <v>139</v>
      </c>
      <c r="AH335" s="150">
        <v>0</v>
      </c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  <c r="BC335" s="150"/>
      <c r="BD335" s="150"/>
      <c r="BE335" s="150"/>
      <c r="BF335" s="150"/>
      <c r="BG335" s="150"/>
      <c r="BH335" s="150"/>
    </row>
    <row r="336" spans="1:60" outlineLevel="1">
      <c r="A336" s="157"/>
      <c r="B336" s="158"/>
      <c r="C336" s="194" t="s">
        <v>256</v>
      </c>
      <c r="D336" s="162"/>
      <c r="E336" s="163">
        <v>2.7</v>
      </c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 t="s">
        <v>139</v>
      </c>
      <c r="AH336" s="150">
        <v>0</v>
      </c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150"/>
      <c r="BD336" s="150"/>
      <c r="BE336" s="150"/>
      <c r="BF336" s="150"/>
      <c r="BG336" s="150"/>
      <c r="BH336" s="150"/>
    </row>
    <row r="337" spans="1:60" outlineLevel="1">
      <c r="A337" s="157"/>
      <c r="B337" s="158"/>
      <c r="C337" s="194" t="s">
        <v>280</v>
      </c>
      <c r="D337" s="162"/>
      <c r="E337" s="163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 t="s">
        <v>139</v>
      </c>
      <c r="AH337" s="150">
        <v>0</v>
      </c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  <c r="BC337" s="150"/>
      <c r="BD337" s="150"/>
      <c r="BE337" s="150"/>
      <c r="BF337" s="150"/>
      <c r="BG337" s="150"/>
      <c r="BH337" s="150"/>
    </row>
    <row r="338" spans="1:60" outlineLevel="1">
      <c r="A338" s="157"/>
      <c r="B338" s="158"/>
      <c r="C338" s="194" t="s">
        <v>138</v>
      </c>
      <c r="D338" s="162"/>
      <c r="E338" s="163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 t="s">
        <v>139</v>
      </c>
      <c r="AH338" s="150">
        <v>0</v>
      </c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150"/>
      <c r="BD338" s="150"/>
      <c r="BE338" s="150"/>
      <c r="BF338" s="150"/>
      <c r="BG338" s="150"/>
      <c r="BH338" s="150"/>
    </row>
    <row r="339" spans="1:60" outlineLevel="1">
      <c r="A339" s="157"/>
      <c r="B339" s="158"/>
      <c r="C339" s="194" t="s">
        <v>281</v>
      </c>
      <c r="D339" s="162"/>
      <c r="E339" s="163">
        <v>44.975999999999999</v>
      </c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 t="s">
        <v>139</v>
      </c>
      <c r="AH339" s="150">
        <v>0</v>
      </c>
      <c r="AI339" s="150"/>
      <c r="AJ339" s="150"/>
      <c r="AK339" s="150"/>
      <c r="AL339" s="150"/>
      <c r="AM339" s="150"/>
      <c r="AN339" s="150"/>
      <c r="AO339" s="150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150"/>
      <c r="BC339" s="150"/>
      <c r="BD339" s="150"/>
      <c r="BE339" s="150"/>
      <c r="BF339" s="150"/>
      <c r="BG339" s="150"/>
      <c r="BH339" s="150"/>
    </row>
    <row r="340" spans="1:60" outlineLevel="1">
      <c r="A340" s="157"/>
      <c r="B340" s="158"/>
      <c r="C340" s="194" t="s">
        <v>142</v>
      </c>
      <c r="D340" s="162"/>
      <c r="E340" s="163">
        <v>-1.379</v>
      </c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 t="s">
        <v>139</v>
      </c>
      <c r="AH340" s="150">
        <v>0</v>
      </c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  <c r="BC340" s="150"/>
      <c r="BD340" s="150"/>
      <c r="BE340" s="150"/>
      <c r="BF340" s="150"/>
      <c r="BG340" s="150"/>
      <c r="BH340" s="150"/>
    </row>
    <row r="341" spans="1:60" outlineLevel="1">
      <c r="A341" s="157"/>
      <c r="B341" s="158"/>
      <c r="C341" s="194" t="s">
        <v>282</v>
      </c>
      <c r="D341" s="162"/>
      <c r="E341" s="163">
        <v>-1.5760000000000001</v>
      </c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 t="s">
        <v>139</v>
      </c>
      <c r="AH341" s="150">
        <v>0</v>
      </c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150"/>
      <c r="BD341" s="150"/>
      <c r="BE341" s="150"/>
      <c r="BF341" s="150"/>
      <c r="BG341" s="150"/>
      <c r="BH341" s="150"/>
    </row>
    <row r="342" spans="1:60" outlineLevel="1">
      <c r="A342" s="157"/>
      <c r="B342" s="158"/>
      <c r="C342" s="194" t="s">
        <v>283</v>
      </c>
      <c r="D342" s="162"/>
      <c r="E342" s="163">
        <v>1.92</v>
      </c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 t="s">
        <v>139</v>
      </c>
      <c r="AH342" s="150">
        <v>0</v>
      </c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  <c r="BG342" s="150"/>
      <c r="BH342" s="150"/>
    </row>
    <row r="343" spans="1:60" outlineLevel="1">
      <c r="A343" s="157"/>
      <c r="B343" s="158"/>
      <c r="C343" s="194" t="s">
        <v>143</v>
      </c>
      <c r="D343" s="162"/>
      <c r="E343" s="163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 t="s">
        <v>139</v>
      </c>
      <c r="AH343" s="150">
        <v>0</v>
      </c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150"/>
      <c r="BD343" s="150"/>
      <c r="BE343" s="150"/>
      <c r="BF343" s="150"/>
      <c r="BG343" s="150"/>
      <c r="BH343" s="150"/>
    </row>
    <row r="344" spans="1:60" outlineLevel="1">
      <c r="A344" s="157"/>
      <c r="B344" s="158"/>
      <c r="C344" s="194" t="s">
        <v>284</v>
      </c>
      <c r="D344" s="162"/>
      <c r="E344" s="163">
        <v>45.984000000000002</v>
      </c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 t="s">
        <v>139</v>
      </c>
      <c r="AH344" s="150">
        <v>0</v>
      </c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  <c r="BC344" s="150"/>
      <c r="BD344" s="150"/>
      <c r="BE344" s="150"/>
      <c r="BF344" s="150"/>
      <c r="BG344" s="150"/>
      <c r="BH344" s="150"/>
    </row>
    <row r="345" spans="1:60" outlineLevel="1">
      <c r="A345" s="157"/>
      <c r="B345" s="158"/>
      <c r="C345" s="194" t="s">
        <v>142</v>
      </c>
      <c r="D345" s="162"/>
      <c r="E345" s="163">
        <v>-1.379</v>
      </c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 t="s">
        <v>139</v>
      </c>
      <c r="AH345" s="150">
        <v>0</v>
      </c>
      <c r="AI345" s="150"/>
      <c r="AJ345" s="150"/>
      <c r="AK345" s="150"/>
      <c r="AL345" s="150"/>
      <c r="AM345" s="150"/>
      <c r="AN345" s="150"/>
      <c r="AO345" s="150"/>
      <c r="AP345" s="150"/>
      <c r="AQ345" s="150"/>
      <c r="AR345" s="150"/>
      <c r="AS345" s="150"/>
      <c r="AT345" s="150"/>
      <c r="AU345" s="150"/>
      <c r="AV345" s="150"/>
      <c r="AW345" s="150"/>
      <c r="AX345" s="150"/>
      <c r="AY345" s="150"/>
      <c r="AZ345" s="150"/>
      <c r="BA345" s="150"/>
      <c r="BB345" s="150"/>
      <c r="BC345" s="150"/>
      <c r="BD345" s="150"/>
      <c r="BE345" s="150"/>
      <c r="BF345" s="150"/>
      <c r="BG345" s="150"/>
      <c r="BH345" s="150"/>
    </row>
    <row r="346" spans="1:60" outlineLevel="1">
      <c r="A346" s="157"/>
      <c r="B346" s="158"/>
      <c r="C346" s="194" t="s">
        <v>282</v>
      </c>
      <c r="D346" s="162"/>
      <c r="E346" s="163">
        <v>-1.5760000000000001</v>
      </c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50" t="s">
        <v>139</v>
      </c>
      <c r="AH346" s="150">
        <v>0</v>
      </c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</row>
    <row r="347" spans="1:60" outlineLevel="1">
      <c r="A347" s="157"/>
      <c r="B347" s="158"/>
      <c r="C347" s="194" t="s">
        <v>285</v>
      </c>
      <c r="D347" s="162"/>
      <c r="E347" s="163">
        <v>0.96</v>
      </c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 t="s">
        <v>139</v>
      </c>
      <c r="AH347" s="150">
        <v>0</v>
      </c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</row>
    <row r="348" spans="1:60" outlineLevel="1">
      <c r="A348" s="157"/>
      <c r="B348" s="158"/>
      <c r="C348" s="194" t="s">
        <v>286</v>
      </c>
      <c r="D348" s="162"/>
      <c r="E348" s="163">
        <v>45.984000000000002</v>
      </c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 t="s">
        <v>139</v>
      </c>
      <c r="AH348" s="150">
        <v>0</v>
      </c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</row>
    <row r="349" spans="1:60" outlineLevel="1">
      <c r="A349" s="157"/>
      <c r="B349" s="158"/>
      <c r="C349" s="194" t="s">
        <v>142</v>
      </c>
      <c r="D349" s="162"/>
      <c r="E349" s="163">
        <v>-1.379</v>
      </c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 t="s">
        <v>139</v>
      </c>
      <c r="AH349" s="150">
        <v>0</v>
      </c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150"/>
      <c r="BD349" s="150"/>
      <c r="BE349" s="150"/>
      <c r="BF349" s="150"/>
      <c r="BG349" s="150"/>
      <c r="BH349" s="150"/>
    </row>
    <row r="350" spans="1:60" outlineLevel="1">
      <c r="A350" s="157"/>
      <c r="B350" s="158"/>
      <c r="C350" s="194" t="s">
        <v>282</v>
      </c>
      <c r="D350" s="162"/>
      <c r="E350" s="163">
        <v>-1.5760000000000001</v>
      </c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 t="s">
        <v>139</v>
      </c>
      <c r="AH350" s="150">
        <v>0</v>
      </c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150"/>
      <c r="AT350" s="150"/>
      <c r="AU350" s="150"/>
      <c r="AV350" s="150"/>
      <c r="AW350" s="150"/>
      <c r="AX350" s="150"/>
      <c r="AY350" s="150"/>
      <c r="AZ350" s="150"/>
      <c r="BA350" s="150"/>
      <c r="BB350" s="150"/>
      <c r="BC350" s="150"/>
      <c r="BD350" s="150"/>
      <c r="BE350" s="150"/>
      <c r="BF350" s="150"/>
      <c r="BG350" s="150"/>
      <c r="BH350" s="150"/>
    </row>
    <row r="351" spans="1:60" outlineLevel="1">
      <c r="A351" s="157"/>
      <c r="B351" s="158"/>
      <c r="C351" s="194" t="s">
        <v>287</v>
      </c>
      <c r="D351" s="162"/>
      <c r="E351" s="163">
        <v>0.96</v>
      </c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 t="s">
        <v>139</v>
      </c>
      <c r="AH351" s="150">
        <v>0</v>
      </c>
      <c r="AI351" s="150"/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0"/>
      <c r="AY351" s="150"/>
      <c r="AZ351" s="150"/>
      <c r="BA351" s="150"/>
      <c r="BB351" s="150"/>
      <c r="BC351" s="150"/>
      <c r="BD351" s="150"/>
      <c r="BE351" s="150"/>
      <c r="BF351" s="150"/>
      <c r="BG351" s="150"/>
      <c r="BH351" s="150"/>
    </row>
    <row r="352" spans="1:60" outlineLevel="1">
      <c r="A352" s="183">
        <v>66</v>
      </c>
      <c r="B352" s="184" t="s">
        <v>373</v>
      </c>
      <c r="C352" s="192" t="s">
        <v>374</v>
      </c>
      <c r="D352" s="185" t="s">
        <v>136</v>
      </c>
      <c r="E352" s="186">
        <v>140.35900000000001</v>
      </c>
      <c r="F352" s="187"/>
      <c r="G352" s="188">
        <f>ROUND(E352*F352,2)</f>
        <v>0</v>
      </c>
      <c r="H352" s="161"/>
      <c r="I352" s="160">
        <f>ROUND(E352*H352,2)</f>
        <v>0</v>
      </c>
      <c r="J352" s="161"/>
      <c r="K352" s="160">
        <f>ROUND(E352*J352,2)</f>
        <v>0</v>
      </c>
      <c r="L352" s="160">
        <v>21</v>
      </c>
      <c r="M352" s="160">
        <f>G352*(1+L352/100)</f>
        <v>0</v>
      </c>
      <c r="N352" s="160">
        <v>6.4999999999999997E-4</v>
      </c>
      <c r="O352" s="160">
        <f>ROUND(E352*N352,2)</f>
        <v>0.09</v>
      </c>
      <c r="P352" s="160">
        <v>0</v>
      </c>
      <c r="Q352" s="160">
        <f>ROUND(E352*P352,2)</f>
        <v>0</v>
      </c>
      <c r="R352" s="160"/>
      <c r="S352" s="160" t="s">
        <v>137</v>
      </c>
      <c r="T352" s="160" t="s">
        <v>137</v>
      </c>
      <c r="U352" s="160">
        <v>0</v>
      </c>
      <c r="V352" s="160">
        <f>ROUND(E352*U352,2)</f>
        <v>0</v>
      </c>
      <c r="W352" s="160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 t="s">
        <v>274</v>
      </c>
      <c r="AH352" s="150"/>
      <c r="AI352" s="150"/>
      <c r="AJ352" s="150"/>
      <c r="AK352" s="150"/>
      <c r="AL352" s="150"/>
      <c r="AM352" s="150"/>
      <c r="AN352" s="150"/>
      <c r="AO352" s="150"/>
      <c r="AP352" s="150"/>
      <c r="AQ352" s="150"/>
      <c r="AR352" s="150"/>
      <c r="AS352" s="150"/>
      <c r="AT352" s="150"/>
      <c r="AU352" s="150"/>
      <c r="AV352" s="150"/>
      <c r="AW352" s="150"/>
      <c r="AX352" s="150"/>
      <c r="AY352" s="150"/>
      <c r="AZ352" s="150"/>
      <c r="BA352" s="150"/>
      <c r="BB352" s="150"/>
      <c r="BC352" s="150"/>
      <c r="BD352" s="150"/>
      <c r="BE352" s="150"/>
      <c r="BF352" s="150"/>
      <c r="BG352" s="150"/>
      <c r="BH352" s="150"/>
    </row>
    <row r="353" spans="1:60" outlineLevel="1">
      <c r="A353" s="177">
        <v>67</v>
      </c>
      <c r="B353" s="178" t="s">
        <v>375</v>
      </c>
      <c r="C353" s="193" t="s">
        <v>376</v>
      </c>
      <c r="D353" s="179" t="s">
        <v>136</v>
      </c>
      <c r="E353" s="180">
        <v>12.28</v>
      </c>
      <c r="F353" s="181"/>
      <c r="G353" s="182">
        <f>ROUND(E353*F353,2)</f>
        <v>0</v>
      </c>
      <c r="H353" s="161"/>
      <c r="I353" s="160">
        <f>ROUND(E353*H353,2)</f>
        <v>0</v>
      </c>
      <c r="J353" s="161"/>
      <c r="K353" s="160">
        <f>ROUND(E353*J353,2)</f>
        <v>0</v>
      </c>
      <c r="L353" s="160">
        <v>21</v>
      </c>
      <c r="M353" s="160">
        <f>G353*(1+L353/100)</f>
        <v>0</v>
      </c>
      <c r="N353" s="160">
        <v>0</v>
      </c>
      <c r="O353" s="160">
        <f>ROUND(E353*N353,2)</f>
        <v>0</v>
      </c>
      <c r="P353" s="160">
        <v>0</v>
      </c>
      <c r="Q353" s="160">
        <f>ROUND(E353*P353,2)</f>
        <v>0</v>
      </c>
      <c r="R353" s="160"/>
      <c r="S353" s="160" t="s">
        <v>137</v>
      </c>
      <c r="T353" s="160" t="s">
        <v>137</v>
      </c>
      <c r="U353" s="160">
        <v>0.13</v>
      </c>
      <c r="V353" s="160">
        <f>ROUND(E353*U353,2)</f>
        <v>1.6</v>
      </c>
      <c r="W353" s="160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 t="s">
        <v>274</v>
      </c>
      <c r="AH353" s="150"/>
      <c r="AI353" s="150"/>
      <c r="AJ353" s="150"/>
      <c r="AK353" s="150"/>
      <c r="AL353" s="150"/>
      <c r="AM353" s="150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</row>
    <row r="354" spans="1:60" outlineLevel="1">
      <c r="A354" s="157"/>
      <c r="B354" s="158"/>
      <c r="C354" s="194" t="s">
        <v>279</v>
      </c>
      <c r="D354" s="162"/>
      <c r="E354" s="163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 t="s">
        <v>139</v>
      </c>
      <c r="AH354" s="150">
        <v>0</v>
      </c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</row>
    <row r="355" spans="1:60" outlineLevel="1">
      <c r="A355" s="157"/>
      <c r="B355" s="158"/>
      <c r="C355" s="194" t="s">
        <v>138</v>
      </c>
      <c r="D355" s="162"/>
      <c r="E355" s="163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 t="s">
        <v>139</v>
      </c>
      <c r="AH355" s="150">
        <v>0</v>
      </c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150"/>
      <c r="BD355" s="150"/>
      <c r="BE355" s="150"/>
      <c r="BF355" s="150"/>
      <c r="BG355" s="150"/>
      <c r="BH355" s="150"/>
    </row>
    <row r="356" spans="1:60" outlineLevel="1">
      <c r="A356" s="157"/>
      <c r="B356" s="158"/>
      <c r="C356" s="194" t="s">
        <v>254</v>
      </c>
      <c r="D356" s="162"/>
      <c r="E356" s="163">
        <v>2.98</v>
      </c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 t="s">
        <v>139</v>
      </c>
      <c r="AH356" s="150">
        <v>0</v>
      </c>
      <c r="AI356" s="150"/>
      <c r="AJ356" s="150"/>
      <c r="AK356" s="150"/>
      <c r="AL356" s="150"/>
      <c r="AM356" s="150"/>
      <c r="AN356" s="150"/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  <c r="BC356" s="150"/>
      <c r="BD356" s="150"/>
      <c r="BE356" s="150"/>
      <c r="BF356" s="150"/>
      <c r="BG356" s="150"/>
      <c r="BH356" s="150"/>
    </row>
    <row r="357" spans="1:60" outlineLevel="1">
      <c r="A357" s="157"/>
      <c r="B357" s="158"/>
      <c r="C357" s="194" t="s">
        <v>143</v>
      </c>
      <c r="D357" s="162"/>
      <c r="E357" s="163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 t="s">
        <v>139</v>
      </c>
      <c r="AH357" s="150">
        <v>0</v>
      </c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150"/>
      <c r="BD357" s="150"/>
      <c r="BE357" s="150"/>
      <c r="BF357" s="150"/>
      <c r="BG357" s="150"/>
      <c r="BH357" s="150"/>
    </row>
    <row r="358" spans="1:60" outlineLevel="1">
      <c r="A358" s="157"/>
      <c r="B358" s="158"/>
      <c r="C358" s="194" t="s">
        <v>255</v>
      </c>
      <c r="D358" s="162"/>
      <c r="E358" s="163">
        <v>2.76</v>
      </c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0" t="s">
        <v>139</v>
      </c>
      <c r="AH358" s="150">
        <v>0</v>
      </c>
      <c r="AI358" s="150"/>
      <c r="AJ358" s="150"/>
      <c r="AK358" s="150"/>
      <c r="AL358" s="150"/>
      <c r="AM358" s="150"/>
      <c r="AN358" s="150"/>
      <c r="AO358" s="150"/>
      <c r="AP358" s="150"/>
      <c r="AQ358" s="150"/>
      <c r="AR358" s="150"/>
      <c r="AS358" s="150"/>
      <c r="AT358" s="150"/>
      <c r="AU358" s="150"/>
      <c r="AV358" s="150"/>
      <c r="AW358" s="150"/>
      <c r="AX358" s="150"/>
      <c r="AY358" s="150"/>
      <c r="AZ358" s="150"/>
      <c r="BA358" s="150"/>
      <c r="BB358" s="150"/>
      <c r="BC358" s="150"/>
      <c r="BD358" s="150"/>
      <c r="BE358" s="150"/>
      <c r="BF358" s="150"/>
      <c r="BG358" s="150"/>
      <c r="BH358" s="150"/>
    </row>
    <row r="359" spans="1:60" outlineLevel="1">
      <c r="A359" s="157"/>
      <c r="B359" s="158"/>
      <c r="C359" s="194" t="s">
        <v>256</v>
      </c>
      <c r="D359" s="162"/>
      <c r="E359" s="163">
        <v>2.7</v>
      </c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50" t="s">
        <v>139</v>
      </c>
      <c r="AH359" s="150">
        <v>0</v>
      </c>
      <c r="AI359" s="150"/>
      <c r="AJ359" s="150"/>
      <c r="AK359" s="150"/>
      <c r="AL359" s="150"/>
      <c r="AM359" s="150"/>
      <c r="AN359" s="150"/>
      <c r="AO359" s="150"/>
      <c r="AP359" s="150"/>
      <c r="AQ359" s="150"/>
      <c r="AR359" s="150"/>
      <c r="AS359" s="150"/>
      <c r="AT359" s="150"/>
      <c r="AU359" s="150"/>
      <c r="AV359" s="150"/>
      <c r="AW359" s="150"/>
      <c r="AX359" s="150"/>
      <c r="AY359" s="150"/>
      <c r="AZ359" s="150"/>
      <c r="BA359" s="150"/>
      <c r="BB359" s="150"/>
      <c r="BC359" s="150"/>
      <c r="BD359" s="150"/>
      <c r="BE359" s="150"/>
      <c r="BF359" s="150"/>
      <c r="BG359" s="150"/>
      <c r="BH359" s="150"/>
    </row>
    <row r="360" spans="1:60" outlineLevel="1">
      <c r="A360" s="157"/>
      <c r="B360" s="158"/>
      <c r="C360" s="194" t="s">
        <v>280</v>
      </c>
      <c r="D360" s="162"/>
      <c r="E360" s="163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50" t="s">
        <v>139</v>
      </c>
      <c r="AH360" s="150">
        <v>0</v>
      </c>
      <c r="AI360" s="150"/>
      <c r="AJ360" s="150"/>
      <c r="AK360" s="150"/>
      <c r="AL360" s="150"/>
      <c r="AM360" s="150"/>
      <c r="AN360" s="150"/>
      <c r="AO360" s="150"/>
      <c r="AP360" s="150"/>
      <c r="AQ360" s="150"/>
      <c r="AR360" s="150"/>
      <c r="AS360" s="150"/>
      <c r="AT360" s="150"/>
      <c r="AU360" s="150"/>
      <c r="AV360" s="150"/>
      <c r="AW360" s="150"/>
      <c r="AX360" s="150"/>
      <c r="AY360" s="150"/>
      <c r="AZ360" s="150"/>
      <c r="BA360" s="150"/>
      <c r="BB360" s="150"/>
      <c r="BC360" s="150"/>
      <c r="BD360" s="150"/>
      <c r="BE360" s="150"/>
      <c r="BF360" s="150"/>
      <c r="BG360" s="150"/>
      <c r="BH360" s="150"/>
    </row>
    <row r="361" spans="1:60" outlineLevel="1">
      <c r="A361" s="157"/>
      <c r="B361" s="158"/>
      <c r="C361" s="194" t="s">
        <v>138</v>
      </c>
      <c r="D361" s="162"/>
      <c r="E361" s="163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50" t="s">
        <v>139</v>
      </c>
      <c r="AH361" s="150">
        <v>0</v>
      </c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150"/>
      <c r="AT361" s="150"/>
      <c r="AU361" s="150"/>
      <c r="AV361" s="150"/>
      <c r="AW361" s="150"/>
      <c r="AX361" s="150"/>
      <c r="AY361" s="150"/>
      <c r="AZ361" s="150"/>
      <c r="BA361" s="150"/>
      <c r="BB361" s="150"/>
      <c r="BC361" s="150"/>
      <c r="BD361" s="150"/>
      <c r="BE361" s="150"/>
      <c r="BF361" s="150"/>
      <c r="BG361" s="150"/>
      <c r="BH361" s="150"/>
    </row>
    <row r="362" spans="1:60" outlineLevel="1">
      <c r="A362" s="157"/>
      <c r="B362" s="158"/>
      <c r="C362" s="194" t="s">
        <v>283</v>
      </c>
      <c r="D362" s="162"/>
      <c r="E362" s="163">
        <v>1.92</v>
      </c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50" t="s">
        <v>139</v>
      </c>
      <c r="AH362" s="150">
        <v>0</v>
      </c>
      <c r="AI362" s="150"/>
      <c r="AJ362" s="150"/>
      <c r="AK362" s="150"/>
      <c r="AL362" s="150"/>
      <c r="AM362" s="150"/>
      <c r="AN362" s="150"/>
      <c r="AO362" s="150"/>
      <c r="AP362" s="150"/>
      <c r="AQ362" s="150"/>
      <c r="AR362" s="150"/>
      <c r="AS362" s="150"/>
      <c r="AT362" s="150"/>
      <c r="AU362" s="150"/>
      <c r="AV362" s="150"/>
      <c r="AW362" s="150"/>
      <c r="AX362" s="150"/>
      <c r="AY362" s="150"/>
      <c r="AZ362" s="150"/>
      <c r="BA362" s="150"/>
      <c r="BB362" s="150"/>
      <c r="BC362" s="150"/>
      <c r="BD362" s="150"/>
      <c r="BE362" s="150"/>
      <c r="BF362" s="150"/>
      <c r="BG362" s="150"/>
      <c r="BH362" s="150"/>
    </row>
    <row r="363" spans="1:60" outlineLevel="1">
      <c r="A363" s="157"/>
      <c r="B363" s="158"/>
      <c r="C363" s="194" t="s">
        <v>143</v>
      </c>
      <c r="D363" s="162"/>
      <c r="E363" s="163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50" t="s">
        <v>139</v>
      </c>
      <c r="AH363" s="150">
        <v>0</v>
      </c>
      <c r="AI363" s="150"/>
      <c r="AJ363" s="150"/>
      <c r="AK363" s="150"/>
      <c r="AL363" s="150"/>
      <c r="AM363" s="150"/>
      <c r="AN363" s="150"/>
      <c r="AO363" s="150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150"/>
      <c r="BC363" s="150"/>
      <c r="BD363" s="150"/>
      <c r="BE363" s="150"/>
      <c r="BF363" s="150"/>
      <c r="BG363" s="150"/>
      <c r="BH363" s="150"/>
    </row>
    <row r="364" spans="1:60" outlineLevel="1">
      <c r="A364" s="157"/>
      <c r="B364" s="158"/>
      <c r="C364" s="194" t="s">
        <v>285</v>
      </c>
      <c r="D364" s="162"/>
      <c r="E364" s="163">
        <v>0.96</v>
      </c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50" t="s">
        <v>139</v>
      </c>
      <c r="AH364" s="150">
        <v>0</v>
      </c>
      <c r="AI364" s="150"/>
      <c r="AJ364" s="150"/>
      <c r="AK364" s="150"/>
      <c r="AL364" s="150"/>
      <c r="AM364" s="150"/>
      <c r="AN364" s="150"/>
      <c r="AO364" s="150"/>
      <c r="AP364" s="150"/>
      <c r="AQ364" s="150"/>
      <c r="AR364" s="150"/>
      <c r="AS364" s="150"/>
      <c r="AT364" s="150"/>
      <c r="AU364" s="150"/>
      <c r="AV364" s="150"/>
      <c r="AW364" s="150"/>
      <c r="AX364" s="150"/>
      <c r="AY364" s="150"/>
      <c r="AZ364" s="150"/>
      <c r="BA364" s="150"/>
      <c r="BB364" s="150"/>
      <c r="BC364" s="150"/>
      <c r="BD364" s="150"/>
      <c r="BE364" s="150"/>
      <c r="BF364" s="150"/>
      <c r="BG364" s="150"/>
      <c r="BH364" s="150"/>
    </row>
    <row r="365" spans="1:60" outlineLevel="1">
      <c r="A365" s="157"/>
      <c r="B365" s="158"/>
      <c r="C365" s="194" t="s">
        <v>287</v>
      </c>
      <c r="D365" s="162"/>
      <c r="E365" s="163">
        <v>0.96</v>
      </c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50" t="s">
        <v>139</v>
      </c>
      <c r="AH365" s="150">
        <v>0</v>
      </c>
      <c r="AI365" s="150"/>
      <c r="AJ365" s="150"/>
      <c r="AK365" s="150"/>
      <c r="AL365" s="150"/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  <c r="AW365" s="150"/>
      <c r="AX365" s="150"/>
      <c r="AY365" s="150"/>
      <c r="AZ365" s="150"/>
      <c r="BA365" s="150"/>
      <c r="BB365" s="150"/>
      <c r="BC365" s="150"/>
      <c r="BD365" s="150"/>
      <c r="BE365" s="150"/>
      <c r="BF365" s="150"/>
      <c r="BG365" s="150"/>
      <c r="BH365" s="150"/>
    </row>
    <row r="366" spans="1:60" outlineLevel="1">
      <c r="A366" s="183">
        <v>68</v>
      </c>
      <c r="B366" s="184" t="s">
        <v>377</v>
      </c>
      <c r="C366" s="192" t="s">
        <v>378</v>
      </c>
      <c r="D366" s="185" t="s">
        <v>163</v>
      </c>
      <c r="E366" s="186">
        <v>140</v>
      </c>
      <c r="F366" s="187"/>
      <c r="G366" s="188">
        <f>ROUND(E366*F366,2)</f>
        <v>0</v>
      </c>
      <c r="H366" s="161"/>
      <c r="I366" s="160">
        <f>ROUND(E366*H366,2)</f>
        <v>0</v>
      </c>
      <c r="J366" s="161"/>
      <c r="K366" s="160">
        <f>ROUND(E366*J366,2)</f>
        <v>0</v>
      </c>
      <c r="L366" s="160">
        <v>21</v>
      </c>
      <c r="M366" s="160">
        <f>G366*(1+L366/100)</f>
        <v>0</v>
      </c>
      <c r="N366" s="160">
        <v>0</v>
      </c>
      <c r="O366" s="160">
        <f>ROUND(E366*N366,2)</f>
        <v>0</v>
      </c>
      <c r="P366" s="160">
        <v>0</v>
      </c>
      <c r="Q366" s="160">
        <f>ROUND(E366*P366,2)</f>
        <v>0</v>
      </c>
      <c r="R366" s="160"/>
      <c r="S366" s="160" t="s">
        <v>137</v>
      </c>
      <c r="T366" s="160" t="s">
        <v>137</v>
      </c>
      <c r="U366" s="160">
        <v>0.12</v>
      </c>
      <c r="V366" s="160">
        <f>ROUND(E366*U366,2)</f>
        <v>16.8</v>
      </c>
      <c r="W366" s="160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50" t="s">
        <v>274</v>
      </c>
      <c r="AH366" s="150"/>
      <c r="AI366" s="150"/>
      <c r="AJ366" s="150"/>
      <c r="AK366" s="150"/>
      <c r="AL366" s="150"/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  <c r="AW366" s="150"/>
      <c r="AX366" s="150"/>
      <c r="AY366" s="150"/>
      <c r="AZ366" s="150"/>
      <c r="BA366" s="150"/>
      <c r="BB366" s="150"/>
      <c r="BC366" s="150"/>
      <c r="BD366" s="150"/>
      <c r="BE366" s="150"/>
      <c r="BF366" s="150"/>
      <c r="BG366" s="150"/>
      <c r="BH366" s="150"/>
    </row>
    <row r="367" spans="1:60" outlineLevel="1">
      <c r="A367" s="183">
        <v>69</v>
      </c>
      <c r="B367" s="184" t="s">
        <v>379</v>
      </c>
      <c r="C367" s="192" t="s">
        <v>380</v>
      </c>
      <c r="D367" s="185" t="s">
        <v>163</v>
      </c>
      <c r="E367" s="186">
        <v>150</v>
      </c>
      <c r="F367" s="187"/>
      <c r="G367" s="188">
        <f>ROUND(E367*F367,2)</f>
        <v>0</v>
      </c>
      <c r="H367" s="161"/>
      <c r="I367" s="160">
        <f>ROUND(E367*H367,2)</f>
        <v>0</v>
      </c>
      <c r="J367" s="161"/>
      <c r="K367" s="160">
        <f>ROUND(E367*J367,2)</f>
        <v>0</v>
      </c>
      <c r="L367" s="160">
        <v>21</v>
      </c>
      <c r="M367" s="160">
        <f>G367*(1+L367/100)</f>
        <v>0</v>
      </c>
      <c r="N367" s="160">
        <v>2.2000000000000001E-4</v>
      </c>
      <c r="O367" s="160">
        <f>ROUND(E367*N367,2)</f>
        <v>0.03</v>
      </c>
      <c r="P367" s="160">
        <v>0</v>
      </c>
      <c r="Q367" s="160">
        <f>ROUND(E367*P367,2)</f>
        <v>0</v>
      </c>
      <c r="R367" s="160" t="s">
        <v>335</v>
      </c>
      <c r="S367" s="160" t="s">
        <v>381</v>
      </c>
      <c r="T367" s="160" t="s">
        <v>127</v>
      </c>
      <c r="U367" s="160">
        <v>0</v>
      </c>
      <c r="V367" s="160">
        <f>ROUND(E367*U367,2)</f>
        <v>0</v>
      </c>
      <c r="W367" s="160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50" t="s">
        <v>336</v>
      </c>
      <c r="AH367" s="150"/>
      <c r="AI367" s="150"/>
      <c r="AJ367" s="150"/>
      <c r="AK367" s="150"/>
      <c r="AL367" s="150"/>
      <c r="AM367" s="150"/>
      <c r="AN367" s="150"/>
      <c r="AO367" s="150"/>
      <c r="AP367" s="150"/>
      <c r="AQ367" s="150"/>
      <c r="AR367" s="150"/>
      <c r="AS367" s="150"/>
      <c r="AT367" s="150"/>
      <c r="AU367" s="150"/>
      <c r="AV367" s="150"/>
      <c r="AW367" s="150"/>
      <c r="AX367" s="150"/>
      <c r="AY367" s="150"/>
      <c r="AZ367" s="150"/>
      <c r="BA367" s="150"/>
      <c r="BB367" s="150"/>
      <c r="BC367" s="150"/>
      <c r="BD367" s="150"/>
      <c r="BE367" s="150"/>
      <c r="BF367" s="150"/>
      <c r="BG367" s="150"/>
      <c r="BH367" s="150"/>
    </row>
    <row r="368" spans="1:60" outlineLevel="1">
      <c r="A368" s="177">
        <v>70</v>
      </c>
      <c r="B368" s="178" t="s">
        <v>382</v>
      </c>
      <c r="C368" s="193" t="s">
        <v>383</v>
      </c>
      <c r="D368" s="179" t="s">
        <v>136</v>
      </c>
      <c r="E368" s="180">
        <v>157.20320000000001</v>
      </c>
      <c r="F368" s="181"/>
      <c r="G368" s="182">
        <f>ROUND(E368*F368,2)</f>
        <v>0</v>
      </c>
      <c r="H368" s="161"/>
      <c r="I368" s="160">
        <f>ROUND(E368*H368,2)</f>
        <v>0</v>
      </c>
      <c r="J368" s="161"/>
      <c r="K368" s="160">
        <f>ROUND(E368*J368,2)</f>
        <v>0</v>
      </c>
      <c r="L368" s="160">
        <v>21</v>
      </c>
      <c r="M368" s="160">
        <f>G368*(1+L368/100)</f>
        <v>0</v>
      </c>
      <c r="N368" s="160">
        <v>1.0999999999999999E-2</v>
      </c>
      <c r="O368" s="160">
        <f>ROUND(E368*N368,2)</f>
        <v>1.73</v>
      </c>
      <c r="P368" s="160">
        <v>0</v>
      </c>
      <c r="Q368" s="160">
        <f>ROUND(E368*P368,2)</f>
        <v>0</v>
      </c>
      <c r="R368" s="160" t="s">
        <v>335</v>
      </c>
      <c r="S368" s="160" t="s">
        <v>137</v>
      </c>
      <c r="T368" s="160" t="s">
        <v>127</v>
      </c>
      <c r="U368" s="160">
        <v>0</v>
      </c>
      <c r="V368" s="160">
        <f>ROUND(E368*U368,2)</f>
        <v>0</v>
      </c>
      <c r="W368" s="160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50" t="s">
        <v>326</v>
      </c>
      <c r="AH368" s="150"/>
      <c r="AI368" s="150"/>
      <c r="AJ368" s="150"/>
      <c r="AK368" s="150"/>
      <c r="AL368" s="150"/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  <c r="AW368" s="150"/>
      <c r="AX368" s="150"/>
      <c r="AY368" s="150"/>
      <c r="AZ368" s="150"/>
      <c r="BA368" s="150"/>
      <c r="BB368" s="150"/>
      <c r="BC368" s="150"/>
      <c r="BD368" s="150"/>
      <c r="BE368" s="150"/>
      <c r="BF368" s="150"/>
      <c r="BG368" s="150"/>
      <c r="BH368" s="150"/>
    </row>
    <row r="369" spans="1:60" outlineLevel="1">
      <c r="A369" s="157"/>
      <c r="B369" s="158"/>
      <c r="C369" s="194" t="s">
        <v>384</v>
      </c>
      <c r="D369" s="162"/>
      <c r="E369" s="163">
        <v>157.20320000000001</v>
      </c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50" t="s">
        <v>139</v>
      </c>
      <c r="AH369" s="150">
        <v>0</v>
      </c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  <c r="BC369" s="150"/>
      <c r="BD369" s="150"/>
      <c r="BE369" s="150"/>
      <c r="BF369" s="150"/>
      <c r="BG369" s="150"/>
      <c r="BH369" s="150"/>
    </row>
    <row r="370" spans="1:60" outlineLevel="1">
      <c r="A370" s="157">
        <v>71</v>
      </c>
      <c r="B370" s="158" t="s">
        <v>385</v>
      </c>
      <c r="C370" s="199" t="s">
        <v>386</v>
      </c>
      <c r="D370" s="159" t="s">
        <v>0</v>
      </c>
      <c r="E370" s="189"/>
      <c r="F370" s="161"/>
      <c r="G370" s="160">
        <f>ROUND(E370*F370,2)</f>
        <v>0</v>
      </c>
      <c r="H370" s="161"/>
      <c r="I370" s="160">
        <f>ROUND(E370*H370,2)</f>
        <v>0</v>
      </c>
      <c r="J370" s="161"/>
      <c r="K370" s="160">
        <f>ROUND(E370*J370,2)</f>
        <v>0</v>
      </c>
      <c r="L370" s="160">
        <v>21</v>
      </c>
      <c r="M370" s="160">
        <f>G370*(1+L370/100)</f>
        <v>0</v>
      </c>
      <c r="N370" s="160">
        <v>0</v>
      </c>
      <c r="O370" s="160">
        <f>ROUND(E370*N370,2)</f>
        <v>0</v>
      </c>
      <c r="P370" s="160">
        <v>0</v>
      </c>
      <c r="Q370" s="160">
        <f>ROUND(E370*P370,2)</f>
        <v>0</v>
      </c>
      <c r="R370" s="160"/>
      <c r="S370" s="160" t="s">
        <v>137</v>
      </c>
      <c r="T370" s="160" t="s">
        <v>137</v>
      </c>
      <c r="U370" s="160">
        <v>0</v>
      </c>
      <c r="V370" s="160">
        <f>ROUND(E370*U370,2)</f>
        <v>0</v>
      </c>
      <c r="W370" s="16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 t="s">
        <v>271</v>
      </c>
      <c r="AH370" s="150"/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  <c r="BC370" s="150"/>
      <c r="BD370" s="150"/>
      <c r="BE370" s="150"/>
      <c r="BF370" s="150"/>
      <c r="BG370" s="150"/>
      <c r="BH370" s="150"/>
    </row>
    <row r="371" spans="1:60">
      <c r="A371" s="171" t="s">
        <v>121</v>
      </c>
      <c r="B371" s="172" t="s">
        <v>84</v>
      </c>
      <c r="C371" s="191" t="s">
        <v>85</v>
      </c>
      <c r="D371" s="173"/>
      <c r="E371" s="174"/>
      <c r="F371" s="175"/>
      <c r="G371" s="176">
        <f>SUMIF(AG372:AG376,"&lt;&gt;NOR",G372:G376)</f>
        <v>0</v>
      </c>
      <c r="H371" s="170"/>
      <c r="I371" s="170">
        <f>SUM(I372:I376)</f>
        <v>0</v>
      </c>
      <c r="J371" s="170"/>
      <c r="K371" s="170">
        <f>SUM(K372:K376)</f>
        <v>0</v>
      </c>
      <c r="L371" s="170"/>
      <c r="M371" s="170">
        <f>SUM(M372:M376)</f>
        <v>0</v>
      </c>
      <c r="N371" s="170"/>
      <c r="O371" s="170">
        <f>SUM(O372:O376)</f>
        <v>0</v>
      </c>
      <c r="P371" s="170"/>
      <c r="Q371" s="170">
        <f>SUM(Q372:Q376)</f>
        <v>0</v>
      </c>
      <c r="R371" s="170"/>
      <c r="S371" s="170"/>
      <c r="T371" s="170"/>
      <c r="U371" s="170"/>
      <c r="V371" s="170">
        <f>SUM(V372:V376)</f>
        <v>2.98</v>
      </c>
      <c r="W371" s="170"/>
      <c r="AG371" t="s">
        <v>122</v>
      </c>
    </row>
    <row r="372" spans="1:60" outlineLevel="1">
      <c r="A372" s="177">
        <v>72</v>
      </c>
      <c r="B372" s="178" t="s">
        <v>387</v>
      </c>
      <c r="C372" s="193" t="s">
        <v>388</v>
      </c>
      <c r="D372" s="179" t="s">
        <v>136</v>
      </c>
      <c r="E372" s="180">
        <v>7.3840000000000003</v>
      </c>
      <c r="F372" s="181"/>
      <c r="G372" s="182">
        <f>ROUND(E372*F372,2)</f>
        <v>0</v>
      </c>
      <c r="H372" s="161"/>
      <c r="I372" s="160">
        <f>ROUND(E372*H372,2)</f>
        <v>0</v>
      </c>
      <c r="J372" s="161"/>
      <c r="K372" s="160">
        <f>ROUND(E372*J372,2)</f>
        <v>0</v>
      </c>
      <c r="L372" s="160">
        <v>21</v>
      </c>
      <c r="M372" s="160">
        <f>G372*(1+L372/100)</f>
        <v>0</v>
      </c>
      <c r="N372" s="160">
        <v>3.1E-4</v>
      </c>
      <c r="O372" s="160">
        <f>ROUND(E372*N372,2)</f>
        <v>0</v>
      </c>
      <c r="P372" s="160">
        <v>0</v>
      </c>
      <c r="Q372" s="160">
        <f>ROUND(E372*P372,2)</f>
        <v>0</v>
      </c>
      <c r="R372" s="160"/>
      <c r="S372" s="160" t="s">
        <v>137</v>
      </c>
      <c r="T372" s="160" t="s">
        <v>137</v>
      </c>
      <c r="U372" s="160">
        <v>0.40300000000000002</v>
      </c>
      <c r="V372" s="160">
        <f>ROUND(E372*U372,2)</f>
        <v>2.98</v>
      </c>
      <c r="W372" s="160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50" t="s">
        <v>274</v>
      </c>
      <c r="AH372" s="150"/>
      <c r="AI372" s="150"/>
      <c r="AJ372" s="150"/>
      <c r="AK372" s="150"/>
      <c r="AL372" s="150"/>
      <c r="AM372" s="150"/>
      <c r="AN372" s="150"/>
      <c r="AO372" s="150"/>
      <c r="AP372" s="150"/>
      <c r="AQ372" s="150"/>
      <c r="AR372" s="150"/>
      <c r="AS372" s="150"/>
      <c r="AT372" s="150"/>
      <c r="AU372" s="150"/>
      <c r="AV372" s="150"/>
      <c r="AW372" s="150"/>
      <c r="AX372" s="150"/>
      <c r="AY372" s="150"/>
      <c r="AZ372" s="150"/>
      <c r="BA372" s="150"/>
      <c r="BB372" s="150"/>
      <c r="BC372" s="150"/>
      <c r="BD372" s="150"/>
      <c r="BE372" s="150"/>
      <c r="BF372" s="150"/>
      <c r="BG372" s="150"/>
      <c r="BH372" s="150"/>
    </row>
    <row r="373" spans="1:60" outlineLevel="1">
      <c r="A373" s="157"/>
      <c r="B373" s="158"/>
      <c r="C373" s="194" t="s">
        <v>389</v>
      </c>
      <c r="D373" s="162"/>
      <c r="E373" s="163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50" t="s">
        <v>139</v>
      </c>
      <c r="AH373" s="150">
        <v>0</v>
      </c>
      <c r="AI373" s="150"/>
      <c r="AJ373" s="150"/>
      <c r="AK373" s="150"/>
      <c r="AL373" s="150"/>
      <c r="AM373" s="150"/>
      <c r="AN373" s="150"/>
      <c r="AO373" s="150"/>
      <c r="AP373" s="150"/>
      <c r="AQ373" s="150"/>
      <c r="AR373" s="150"/>
      <c r="AS373" s="150"/>
      <c r="AT373" s="150"/>
      <c r="AU373" s="150"/>
      <c r="AV373" s="150"/>
      <c r="AW373" s="150"/>
      <c r="AX373" s="150"/>
      <c r="AY373" s="150"/>
      <c r="AZ373" s="150"/>
      <c r="BA373" s="150"/>
      <c r="BB373" s="150"/>
      <c r="BC373" s="150"/>
      <c r="BD373" s="150"/>
      <c r="BE373" s="150"/>
      <c r="BF373" s="150"/>
      <c r="BG373" s="150"/>
      <c r="BH373" s="150"/>
    </row>
    <row r="374" spans="1:60" outlineLevel="1">
      <c r="A374" s="157"/>
      <c r="B374" s="158"/>
      <c r="C374" s="194" t="s">
        <v>390</v>
      </c>
      <c r="D374" s="162"/>
      <c r="E374" s="163">
        <v>1.8160000000000001</v>
      </c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50" t="s">
        <v>139</v>
      </c>
      <c r="AH374" s="150">
        <v>0</v>
      </c>
      <c r="AI374" s="150"/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150"/>
      <c r="AW374" s="150"/>
      <c r="AX374" s="150"/>
      <c r="AY374" s="150"/>
      <c r="AZ374" s="150"/>
      <c r="BA374" s="150"/>
      <c r="BB374" s="150"/>
      <c r="BC374" s="150"/>
      <c r="BD374" s="150"/>
      <c r="BE374" s="150"/>
      <c r="BF374" s="150"/>
      <c r="BG374" s="150"/>
      <c r="BH374" s="150"/>
    </row>
    <row r="375" spans="1:60" outlineLevel="1">
      <c r="A375" s="157"/>
      <c r="B375" s="158"/>
      <c r="C375" s="194" t="s">
        <v>391</v>
      </c>
      <c r="D375" s="162"/>
      <c r="E375" s="163">
        <v>5.5679999999999996</v>
      </c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50"/>
      <c r="Y375" s="150"/>
      <c r="Z375" s="150"/>
      <c r="AA375" s="150"/>
      <c r="AB375" s="150"/>
      <c r="AC375" s="150"/>
      <c r="AD375" s="150"/>
      <c r="AE375" s="150"/>
      <c r="AF375" s="150"/>
      <c r="AG375" s="150" t="s">
        <v>139</v>
      </c>
      <c r="AH375" s="150">
        <v>0</v>
      </c>
      <c r="AI375" s="150"/>
      <c r="AJ375" s="150"/>
      <c r="AK375" s="150"/>
      <c r="AL375" s="150"/>
      <c r="AM375" s="150"/>
      <c r="AN375" s="150"/>
      <c r="AO375" s="150"/>
      <c r="AP375" s="150"/>
      <c r="AQ375" s="150"/>
      <c r="AR375" s="150"/>
      <c r="AS375" s="150"/>
      <c r="AT375" s="150"/>
      <c r="AU375" s="150"/>
      <c r="AV375" s="150"/>
      <c r="AW375" s="150"/>
      <c r="AX375" s="150"/>
      <c r="AY375" s="150"/>
      <c r="AZ375" s="150"/>
      <c r="BA375" s="150"/>
      <c r="BB375" s="150"/>
      <c r="BC375" s="150"/>
      <c r="BD375" s="150"/>
      <c r="BE375" s="150"/>
      <c r="BF375" s="150"/>
      <c r="BG375" s="150"/>
      <c r="BH375" s="150"/>
    </row>
    <row r="376" spans="1:60" outlineLevel="1">
      <c r="A376" s="183">
        <v>73</v>
      </c>
      <c r="B376" s="184" t="s">
        <v>392</v>
      </c>
      <c r="C376" s="192" t="s">
        <v>393</v>
      </c>
      <c r="D376" s="185" t="s">
        <v>160</v>
      </c>
      <c r="E376" s="186">
        <v>34</v>
      </c>
      <c r="F376" s="187"/>
      <c r="G376" s="188">
        <f>ROUND(E376*F376,2)</f>
        <v>0</v>
      </c>
      <c r="H376" s="161"/>
      <c r="I376" s="160">
        <f>ROUND(E376*H376,2)</f>
        <v>0</v>
      </c>
      <c r="J376" s="161"/>
      <c r="K376" s="160">
        <f>ROUND(E376*J376,2)</f>
        <v>0</v>
      </c>
      <c r="L376" s="160">
        <v>21</v>
      </c>
      <c r="M376" s="160">
        <f>G376*(1+L376/100)</f>
        <v>0</v>
      </c>
      <c r="N376" s="160">
        <v>0</v>
      </c>
      <c r="O376" s="160">
        <f>ROUND(E376*N376,2)</f>
        <v>0</v>
      </c>
      <c r="P376" s="160">
        <v>0</v>
      </c>
      <c r="Q376" s="160">
        <f>ROUND(E376*P376,2)</f>
        <v>0</v>
      </c>
      <c r="R376" s="160"/>
      <c r="S376" s="160" t="s">
        <v>126</v>
      </c>
      <c r="T376" s="160" t="s">
        <v>127</v>
      </c>
      <c r="U376" s="160">
        <v>0</v>
      </c>
      <c r="V376" s="160">
        <f>ROUND(E376*U376,2)</f>
        <v>0</v>
      </c>
      <c r="W376" s="160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50" t="s">
        <v>128</v>
      </c>
      <c r="AH376" s="150"/>
      <c r="AI376" s="150"/>
      <c r="AJ376" s="150"/>
      <c r="AK376" s="150"/>
      <c r="AL376" s="150"/>
      <c r="AM376" s="150"/>
      <c r="AN376" s="150"/>
      <c r="AO376" s="150"/>
      <c r="AP376" s="150"/>
      <c r="AQ376" s="150"/>
      <c r="AR376" s="150"/>
      <c r="AS376" s="150"/>
      <c r="AT376" s="150"/>
      <c r="AU376" s="150"/>
      <c r="AV376" s="150"/>
      <c r="AW376" s="150"/>
      <c r="AX376" s="150"/>
      <c r="AY376" s="150"/>
      <c r="AZ376" s="150"/>
      <c r="BA376" s="150"/>
      <c r="BB376" s="150"/>
      <c r="BC376" s="150"/>
      <c r="BD376" s="150"/>
      <c r="BE376" s="150"/>
      <c r="BF376" s="150"/>
      <c r="BG376" s="150"/>
      <c r="BH376" s="150"/>
    </row>
    <row r="377" spans="1:60">
      <c r="A377" s="171" t="s">
        <v>121</v>
      </c>
      <c r="B377" s="172" t="s">
        <v>86</v>
      </c>
      <c r="C377" s="191" t="s">
        <v>87</v>
      </c>
      <c r="D377" s="173"/>
      <c r="E377" s="174"/>
      <c r="F377" s="175"/>
      <c r="G377" s="176">
        <f>SUMIF(AG378:AG470,"&lt;&gt;NOR",G378:G470)</f>
        <v>0</v>
      </c>
      <c r="H377" s="170"/>
      <c r="I377" s="170">
        <f>SUM(I378:I470)</f>
        <v>0</v>
      </c>
      <c r="J377" s="170"/>
      <c r="K377" s="170">
        <f>SUM(K378:K470)</f>
        <v>0</v>
      </c>
      <c r="L377" s="170"/>
      <c r="M377" s="170">
        <f>SUM(M378:M470)</f>
        <v>0</v>
      </c>
      <c r="N377" s="170"/>
      <c r="O377" s="170">
        <f>SUM(O378:O470)</f>
        <v>0.48</v>
      </c>
      <c r="P377" s="170"/>
      <c r="Q377" s="170">
        <f>SUM(Q378:Q470)</f>
        <v>0</v>
      </c>
      <c r="R377" s="170"/>
      <c r="S377" s="170"/>
      <c r="T377" s="170"/>
      <c r="U377" s="170"/>
      <c r="V377" s="170">
        <f>SUM(V378:V470)</f>
        <v>302.36</v>
      </c>
      <c r="W377" s="170"/>
      <c r="AG377" t="s">
        <v>122</v>
      </c>
    </row>
    <row r="378" spans="1:60" outlineLevel="1">
      <c r="A378" s="177">
        <v>74</v>
      </c>
      <c r="B378" s="178" t="s">
        <v>394</v>
      </c>
      <c r="C378" s="193" t="s">
        <v>395</v>
      </c>
      <c r="D378" s="179" t="s">
        <v>136</v>
      </c>
      <c r="E378" s="180">
        <v>99.385000000000005</v>
      </c>
      <c r="F378" s="181"/>
      <c r="G378" s="182">
        <f>ROUND(E378*F378,2)</f>
        <v>0</v>
      </c>
      <c r="H378" s="161"/>
      <c r="I378" s="160">
        <f>ROUND(E378*H378,2)</f>
        <v>0</v>
      </c>
      <c r="J378" s="161"/>
      <c r="K378" s="160">
        <f>ROUND(E378*J378,2)</f>
        <v>0</v>
      </c>
      <c r="L378" s="160">
        <v>21</v>
      </c>
      <c r="M378" s="160">
        <f>G378*(1+L378/100)</f>
        <v>0</v>
      </c>
      <c r="N378" s="160">
        <v>0</v>
      </c>
      <c r="O378" s="160">
        <f>ROUND(E378*N378,2)</f>
        <v>0</v>
      </c>
      <c r="P378" s="160">
        <v>0</v>
      </c>
      <c r="Q378" s="160">
        <f>ROUND(E378*P378,2)</f>
        <v>0</v>
      </c>
      <c r="R378" s="160"/>
      <c r="S378" s="160" t="s">
        <v>137</v>
      </c>
      <c r="T378" s="160" t="s">
        <v>137</v>
      </c>
      <c r="U378" s="160">
        <v>6.9709999999999994E-2</v>
      </c>
      <c r="V378" s="160">
        <f>ROUND(E378*U378,2)</f>
        <v>6.93</v>
      </c>
      <c r="W378" s="160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50" t="s">
        <v>274</v>
      </c>
      <c r="AH378" s="150"/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  <c r="BC378" s="150"/>
      <c r="BD378" s="150"/>
      <c r="BE378" s="150"/>
      <c r="BF378" s="150"/>
      <c r="BG378" s="150"/>
      <c r="BH378" s="150"/>
    </row>
    <row r="379" spans="1:60" outlineLevel="1">
      <c r="A379" s="157"/>
      <c r="B379" s="158"/>
      <c r="C379" s="194" t="s">
        <v>396</v>
      </c>
      <c r="D379" s="162"/>
      <c r="E379" s="163">
        <v>99.385000000000005</v>
      </c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0" t="s">
        <v>139</v>
      </c>
      <c r="AH379" s="150">
        <v>0</v>
      </c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  <c r="BC379" s="150"/>
      <c r="BD379" s="150"/>
      <c r="BE379" s="150"/>
      <c r="BF379" s="150"/>
      <c r="BG379" s="150"/>
      <c r="BH379" s="150"/>
    </row>
    <row r="380" spans="1:60" outlineLevel="1">
      <c r="A380" s="183">
        <v>75</v>
      </c>
      <c r="B380" s="184" t="s">
        <v>397</v>
      </c>
      <c r="C380" s="192" t="s">
        <v>398</v>
      </c>
      <c r="D380" s="185" t="s">
        <v>136</v>
      </c>
      <c r="E380" s="186">
        <v>1987.7</v>
      </c>
      <c r="F380" s="187"/>
      <c r="G380" s="188">
        <f>ROUND(E380*F380,2)</f>
        <v>0</v>
      </c>
      <c r="H380" s="161"/>
      <c r="I380" s="160">
        <f>ROUND(E380*H380,2)</f>
        <v>0</v>
      </c>
      <c r="J380" s="161"/>
      <c r="K380" s="160">
        <f>ROUND(E380*J380,2)</f>
        <v>0</v>
      </c>
      <c r="L380" s="160">
        <v>21</v>
      </c>
      <c r="M380" s="160">
        <f>G380*(1+L380/100)</f>
        <v>0</v>
      </c>
      <c r="N380" s="160">
        <v>6.9999999999999994E-5</v>
      </c>
      <c r="O380" s="160">
        <f>ROUND(E380*N380,2)</f>
        <v>0.14000000000000001</v>
      </c>
      <c r="P380" s="160">
        <v>0</v>
      </c>
      <c r="Q380" s="160">
        <f>ROUND(E380*P380,2)</f>
        <v>0</v>
      </c>
      <c r="R380" s="160"/>
      <c r="S380" s="160" t="s">
        <v>137</v>
      </c>
      <c r="T380" s="160" t="s">
        <v>137</v>
      </c>
      <c r="U380" s="160">
        <v>3.2480000000000002E-2</v>
      </c>
      <c r="V380" s="160">
        <f>ROUND(E380*U380,2)</f>
        <v>64.56</v>
      </c>
      <c r="W380" s="160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50" t="s">
        <v>274</v>
      </c>
      <c r="AH380" s="150"/>
      <c r="AI380" s="150"/>
      <c r="AJ380" s="150"/>
      <c r="AK380" s="150"/>
      <c r="AL380" s="150"/>
      <c r="AM380" s="150"/>
      <c r="AN380" s="150"/>
      <c r="AO380" s="150"/>
      <c r="AP380" s="150"/>
      <c r="AQ380" s="150"/>
      <c r="AR380" s="150"/>
      <c r="AS380" s="150"/>
      <c r="AT380" s="150"/>
      <c r="AU380" s="150"/>
      <c r="AV380" s="150"/>
      <c r="AW380" s="150"/>
      <c r="AX380" s="150"/>
      <c r="AY380" s="150"/>
      <c r="AZ380" s="150"/>
      <c r="BA380" s="150"/>
      <c r="BB380" s="150"/>
      <c r="BC380" s="150"/>
      <c r="BD380" s="150"/>
      <c r="BE380" s="150"/>
      <c r="BF380" s="150"/>
      <c r="BG380" s="150"/>
      <c r="BH380" s="150"/>
    </row>
    <row r="381" spans="1:60" outlineLevel="1">
      <c r="A381" s="177">
        <v>76</v>
      </c>
      <c r="B381" s="178" t="s">
        <v>399</v>
      </c>
      <c r="C381" s="193" t="s">
        <v>400</v>
      </c>
      <c r="D381" s="179" t="s">
        <v>136</v>
      </c>
      <c r="E381" s="180">
        <v>1987.7055399999999</v>
      </c>
      <c r="F381" s="181"/>
      <c r="G381" s="182">
        <f>ROUND(E381*F381,2)</f>
        <v>0</v>
      </c>
      <c r="H381" s="161"/>
      <c r="I381" s="160">
        <f>ROUND(E381*H381,2)</f>
        <v>0</v>
      </c>
      <c r="J381" s="161"/>
      <c r="K381" s="160">
        <f>ROUND(E381*J381,2)</f>
        <v>0</v>
      </c>
      <c r="L381" s="160">
        <v>21</v>
      </c>
      <c r="M381" s="160">
        <f>G381*(1+L381/100)</f>
        <v>0</v>
      </c>
      <c r="N381" s="160">
        <v>1.4999999999999999E-4</v>
      </c>
      <c r="O381" s="160">
        <f>ROUND(E381*N381,2)</f>
        <v>0.3</v>
      </c>
      <c r="P381" s="160">
        <v>0</v>
      </c>
      <c r="Q381" s="160">
        <f>ROUND(E381*P381,2)</f>
        <v>0</v>
      </c>
      <c r="R381" s="160"/>
      <c r="S381" s="160" t="s">
        <v>137</v>
      </c>
      <c r="T381" s="160" t="s">
        <v>137</v>
      </c>
      <c r="U381" s="160">
        <v>0.10902000000000001</v>
      </c>
      <c r="V381" s="160">
        <f>ROUND(E381*U381,2)</f>
        <v>216.7</v>
      </c>
      <c r="W381" s="160"/>
      <c r="X381" s="150"/>
      <c r="Y381" s="150"/>
      <c r="Z381" s="150"/>
      <c r="AA381" s="150"/>
      <c r="AB381" s="150"/>
      <c r="AC381" s="150"/>
      <c r="AD381" s="150"/>
      <c r="AE381" s="150"/>
      <c r="AF381" s="150"/>
      <c r="AG381" s="150" t="s">
        <v>274</v>
      </c>
      <c r="AH381" s="150"/>
      <c r="AI381" s="150"/>
      <c r="AJ381" s="150"/>
      <c r="AK381" s="150"/>
      <c r="AL381" s="150"/>
      <c r="AM381" s="150"/>
      <c r="AN381" s="150"/>
      <c r="AO381" s="150"/>
      <c r="AP381" s="150"/>
      <c r="AQ381" s="150"/>
      <c r="AR381" s="150"/>
      <c r="AS381" s="150"/>
      <c r="AT381" s="150"/>
      <c r="AU381" s="150"/>
      <c r="AV381" s="150"/>
      <c r="AW381" s="150"/>
      <c r="AX381" s="150"/>
      <c r="AY381" s="150"/>
      <c r="AZ381" s="150"/>
      <c r="BA381" s="150"/>
      <c r="BB381" s="150"/>
      <c r="BC381" s="150"/>
      <c r="BD381" s="150"/>
      <c r="BE381" s="150"/>
      <c r="BF381" s="150"/>
      <c r="BG381" s="150"/>
      <c r="BH381" s="150"/>
    </row>
    <row r="382" spans="1:60" outlineLevel="1">
      <c r="A382" s="157"/>
      <c r="B382" s="158"/>
      <c r="C382" s="194" t="s">
        <v>138</v>
      </c>
      <c r="D382" s="162"/>
      <c r="E382" s="163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50" t="s">
        <v>139</v>
      </c>
      <c r="AH382" s="150">
        <v>0</v>
      </c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  <c r="BC382" s="150"/>
      <c r="BD382" s="150"/>
      <c r="BE382" s="150"/>
      <c r="BF382" s="150"/>
      <c r="BG382" s="150"/>
      <c r="BH382" s="150"/>
    </row>
    <row r="383" spans="1:60" outlineLevel="1">
      <c r="A383" s="157"/>
      <c r="B383" s="158"/>
      <c r="C383" s="194" t="s">
        <v>401</v>
      </c>
      <c r="D383" s="162"/>
      <c r="E383" s="163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 t="s">
        <v>139</v>
      </c>
      <c r="AH383" s="150">
        <v>0</v>
      </c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150"/>
      <c r="BC383" s="150"/>
      <c r="BD383" s="150"/>
      <c r="BE383" s="150"/>
      <c r="BF383" s="150"/>
      <c r="BG383" s="150"/>
      <c r="BH383" s="150"/>
    </row>
    <row r="384" spans="1:60" ht="22.5" outlineLevel="1">
      <c r="A384" s="157"/>
      <c r="B384" s="158"/>
      <c r="C384" s="194" t="s">
        <v>223</v>
      </c>
      <c r="D384" s="162"/>
      <c r="E384" s="163">
        <v>118.35</v>
      </c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0" t="s">
        <v>139</v>
      </c>
      <c r="AH384" s="150">
        <v>0</v>
      </c>
      <c r="AI384" s="150"/>
      <c r="AJ384" s="150"/>
      <c r="AK384" s="150"/>
      <c r="AL384" s="150"/>
      <c r="AM384" s="150"/>
      <c r="AN384" s="150"/>
      <c r="AO384" s="150"/>
      <c r="AP384" s="150"/>
      <c r="AQ384" s="150"/>
      <c r="AR384" s="150"/>
      <c r="AS384" s="150"/>
      <c r="AT384" s="150"/>
      <c r="AU384" s="150"/>
      <c r="AV384" s="150"/>
      <c r="AW384" s="150"/>
      <c r="AX384" s="150"/>
      <c r="AY384" s="150"/>
      <c r="AZ384" s="150"/>
      <c r="BA384" s="150"/>
      <c r="BB384" s="150"/>
      <c r="BC384" s="150"/>
      <c r="BD384" s="150"/>
      <c r="BE384" s="150"/>
      <c r="BF384" s="150"/>
      <c r="BG384" s="150"/>
      <c r="BH384" s="150"/>
    </row>
    <row r="385" spans="1:60" ht="22.5" outlineLevel="1">
      <c r="A385" s="157"/>
      <c r="B385" s="158"/>
      <c r="C385" s="194" t="s">
        <v>224</v>
      </c>
      <c r="D385" s="162"/>
      <c r="E385" s="163">
        <v>67.03</v>
      </c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50" t="s">
        <v>139</v>
      </c>
      <c r="AH385" s="150">
        <v>0</v>
      </c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0"/>
      <c r="AT385" s="150"/>
      <c r="AU385" s="150"/>
      <c r="AV385" s="150"/>
      <c r="AW385" s="150"/>
      <c r="AX385" s="150"/>
      <c r="AY385" s="150"/>
      <c r="AZ385" s="150"/>
      <c r="BA385" s="150"/>
      <c r="BB385" s="150"/>
      <c r="BC385" s="150"/>
      <c r="BD385" s="150"/>
      <c r="BE385" s="150"/>
      <c r="BF385" s="150"/>
      <c r="BG385" s="150"/>
      <c r="BH385" s="150"/>
    </row>
    <row r="386" spans="1:60" outlineLevel="1">
      <c r="A386" s="157"/>
      <c r="B386" s="158"/>
      <c r="C386" s="194" t="s">
        <v>402</v>
      </c>
      <c r="D386" s="162"/>
      <c r="E386" s="163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50" t="s">
        <v>139</v>
      </c>
      <c r="AH386" s="150">
        <v>0</v>
      </c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0"/>
      <c r="AT386" s="150"/>
      <c r="AU386" s="150"/>
      <c r="AV386" s="150"/>
      <c r="AW386" s="150"/>
      <c r="AX386" s="150"/>
      <c r="AY386" s="150"/>
      <c r="AZ386" s="150"/>
      <c r="BA386" s="150"/>
      <c r="BB386" s="150"/>
      <c r="BC386" s="150"/>
      <c r="BD386" s="150"/>
      <c r="BE386" s="150"/>
      <c r="BF386" s="150"/>
      <c r="BG386" s="150"/>
      <c r="BH386" s="150"/>
    </row>
    <row r="387" spans="1:60" outlineLevel="1">
      <c r="A387" s="157"/>
      <c r="B387" s="158"/>
      <c r="C387" s="194" t="s">
        <v>403</v>
      </c>
      <c r="D387" s="162"/>
      <c r="E387" s="163">
        <v>162.864</v>
      </c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 t="s">
        <v>139</v>
      </c>
      <c r="AH387" s="150">
        <v>0</v>
      </c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  <c r="AY387" s="150"/>
      <c r="AZ387" s="150"/>
      <c r="BA387" s="150"/>
      <c r="BB387" s="150"/>
      <c r="BC387" s="150"/>
      <c r="BD387" s="150"/>
      <c r="BE387" s="150"/>
      <c r="BF387" s="150"/>
      <c r="BG387" s="150"/>
      <c r="BH387" s="150"/>
    </row>
    <row r="388" spans="1:60" outlineLevel="1">
      <c r="A388" s="157"/>
      <c r="B388" s="158"/>
      <c r="C388" s="194" t="s">
        <v>404</v>
      </c>
      <c r="D388" s="162"/>
      <c r="E388" s="163">
        <v>54.906599999999997</v>
      </c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 t="s">
        <v>139</v>
      </c>
      <c r="AH388" s="150">
        <v>0</v>
      </c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150"/>
      <c r="AT388" s="150"/>
      <c r="AU388" s="150"/>
      <c r="AV388" s="150"/>
      <c r="AW388" s="150"/>
      <c r="AX388" s="150"/>
      <c r="AY388" s="150"/>
      <c r="AZ388" s="150"/>
      <c r="BA388" s="150"/>
      <c r="BB388" s="150"/>
      <c r="BC388" s="150"/>
      <c r="BD388" s="150"/>
      <c r="BE388" s="150"/>
      <c r="BF388" s="150"/>
      <c r="BG388" s="150"/>
      <c r="BH388" s="150"/>
    </row>
    <row r="389" spans="1:60" outlineLevel="1">
      <c r="A389" s="157"/>
      <c r="B389" s="158"/>
      <c r="C389" s="194" t="s">
        <v>405</v>
      </c>
      <c r="D389" s="162"/>
      <c r="E389" s="163">
        <v>46.3386</v>
      </c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50" t="s">
        <v>139</v>
      </c>
      <c r="AH389" s="150">
        <v>0</v>
      </c>
      <c r="AI389" s="150"/>
      <c r="AJ389" s="150"/>
      <c r="AK389" s="150"/>
      <c r="AL389" s="150"/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  <c r="AW389" s="150"/>
      <c r="AX389" s="150"/>
      <c r="AY389" s="150"/>
      <c r="AZ389" s="150"/>
      <c r="BA389" s="150"/>
      <c r="BB389" s="150"/>
      <c r="BC389" s="150"/>
      <c r="BD389" s="150"/>
      <c r="BE389" s="150"/>
      <c r="BF389" s="150"/>
      <c r="BG389" s="150"/>
      <c r="BH389" s="150"/>
    </row>
    <row r="390" spans="1:60" outlineLevel="1">
      <c r="A390" s="157"/>
      <c r="B390" s="158"/>
      <c r="C390" s="194" t="s">
        <v>406</v>
      </c>
      <c r="D390" s="162"/>
      <c r="E390" s="163">
        <v>16.472999999999999</v>
      </c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50" t="s">
        <v>139</v>
      </c>
      <c r="AH390" s="150">
        <v>0</v>
      </c>
      <c r="AI390" s="150"/>
      <c r="AJ390" s="150"/>
      <c r="AK390" s="150"/>
      <c r="AL390" s="150"/>
      <c r="AM390" s="150"/>
      <c r="AN390" s="150"/>
      <c r="AO390" s="150"/>
      <c r="AP390" s="150"/>
      <c r="AQ390" s="150"/>
      <c r="AR390" s="150"/>
      <c r="AS390" s="150"/>
      <c r="AT390" s="150"/>
      <c r="AU390" s="150"/>
      <c r="AV390" s="150"/>
      <c r="AW390" s="150"/>
      <c r="AX390" s="150"/>
      <c r="AY390" s="150"/>
      <c r="AZ390" s="150"/>
      <c r="BA390" s="150"/>
      <c r="BB390" s="150"/>
      <c r="BC390" s="150"/>
      <c r="BD390" s="150"/>
      <c r="BE390" s="150"/>
      <c r="BF390" s="150"/>
      <c r="BG390" s="150"/>
      <c r="BH390" s="150"/>
    </row>
    <row r="391" spans="1:60" outlineLevel="1">
      <c r="A391" s="157"/>
      <c r="B391" s="158"/>
      <c r="C391" s="194" t="s">
        <v>407</v>
      </c>
      <c r="D391" s="162"/>
      <c r="E391" s="163">
        <v>27.54</v>
      </c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50" t="s">
        <v>139</v>
      </c>
      <c r="AH391" s="150">
        <v>0</v>
      </c>
      <c r="AI391" s="150"/>
      <c r="AJ391" s="150"/>
      <c r="AK391" s="150"/>
      <c r="AL391" s="150"/>
      <c r="AM391" s="150"/>
      <c r="AN391" s="150"/>
      <c r="AO391" s="150"/>
      <c r="AP391" s="150"/>
      <c r="AQ391" s="150"/>
      <c r="AR391" s="150"/>
      <c r="AS391" s="150"/>
      <c r="AT391" s="150"/>
      <c r="AU391" s="150"/>
      <c r="AV391" s="150"/>
      <c r="AW391" s="150"/>
      <c r="AX391" s="150"/>
      <c r="AY391" s="150"/>
      <c r="AZ391" s="150"/>
      <c r="BA391" s="150"/>
      <c r="BB391" s="150"/>
      <c r="BC391" s="150"/>
      <c r="BD391" s="150"/>
      <c r="BE391" s="150"/>
      <c r="BF391" s="150"/>
      <c r="BG391" s="150"/>
      <c r="BH391" s="150"/>
    </row>
    <row r="392" spans="1:60" outlineLevel="1">
      <c r="A392" s="157"/>
      <c r="B392" s="158"/>
      <c r="C392" s="194" t="s">
        <v>408</v>
      </c>
      <c r="D392" s="162"/>
      <c r="E392" s="163">
        <v>59.262</v>
      </c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50" t="s">
        <v>139</v>
      </c>
      <c r="AH392" s="150">
        <v>0</v>
      </c>
      <c r="AI392" s="150"/>
      <c r="AJ392" s="150"/>
      <c r="AK392" s="150"/>
      <c r="AL392" s="150"/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  <c r="AW392" s="150"/>
      <c r="AX392" s="150"/>
      <c r="AY392" s="150"/>
      <c r="AZ392" s="150"/>
      <c r="BA392" s="150"/>
      <c r="BB392" s="150"/>
      <c r="BC392" s="150"/>
      <c r="BD392" s="150"/>
      <c r="BE392" s="150"/>
      <c r="BF392" s="150"/>
      <c r="BG392" s="150"/>
      <c r="BH392" s="150"/>
    </row>
    <row r="393" spans="1:60" outlineLevel="1">
      <c r="A393" s="157"/>
      <c r="B393" s="158"/>
      <c r="C393" s="194" t="s">
        <v>409</v>
      </c>
      <c r="D393" s="162"/>
      <c r="E393" s="163">
        <v>34.030799999999999</v>
      </c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50" t="s">
        <v>139</v>
      </c>
      <c r="AH393" s="150">
        <v>0</v>
      </c>
      <c r="AI393" s="150"/>
      <c r="AJ393" s="150"/>
      <c r="AK393" s="150"/>
      <c r="AL393" s="150"/>
      <c r="AM393" s="150"/>
      <c r="AN393" s="150"/>
      <c r="AO393" s="150"/>
      <c r="AP393" s="150"/>
      <c r="AQ393" s="150"/>
      <c r="AR393" s="150"/>
      <c r="AS393" s="150"/>
      <c r="AT393" s="150"/>
      <c r="AU393" s="150"/>
      <c r="AV393" s="150"/>
      <c r="AW393" s="150"/>
      <c r="AX393" s="150"/>
      <c r="AY393" s="150"/>
      <c r="AZ393" s="150"/>
      <c r="BA393" s="150"/>
      <c r="BB393" s="150"/>
      <c r="BC393" s="150"/>
      <c r="BD393" s="150"/>
      <c r="BE393" s="150"/>
      <c r="BF393" s="150"/>
      <c r="BG393" s="150"/>
      <c r="BH393" s="150"/>
    </row>
    <row r="394" spans="1:60" outlineLevel="1">
      <c r="A394" s="157"/>
      <c r="B394" s="158"/>
      <c r="C394" s="194" t="s">
        <v>410</v>
      </c>
      <c r="D394" s="162"/>
      <c r="E394" s="163">
        <v>16.763999999999999</v>
      </c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50"/>
      <c r="Y394" s="150"/>
      <c r="Z394" s="150"/>
      <c r="AA394" s="150"/>
      <c r="AB394" s="150"/>
      <c r="AC394" s="150"/>
      <c r="AD394" s="150"/>
      <c r="AE394" s="150"/>
      <c r="AF394" s="150"/>
      <c r="AG394" s="150" t="s">
        <v>139</v>
      </c>
      <c r="AH394" s="150">
        <v>0</v>
      </c>
      <c r="AI394" s="150"/>
      <c r="AJ394" s="150"/>
      <c r="AK394" s="150"/>
      <c r="AL394" s="150"/>
      <c r="AM394" s="150"/>
      <c r="AN394" s="150"/>
      <c r="AO394" s="150"/>
      <c r="AP394" s="150"/>
      <c r="AQ394" s="150"/>
      <c r="AR394" s="150"/>
      <c r="AS394" s="150"/>
      <c r="AT394" s="150"/>
      <c r="AU394" s="150"/>
      <c r="AV394" s="150"/>
      <c r="AW394" s="150"/>
      <c r="AX394" s="150"/>
      <c r="AY394" s="150"/>
      <c r="AZ394" s="150"/>
      <c r="BA394" s="150"/>
      <c r="BB394" s="150"/>
      <c r="BC394" s="150"/>
      <c r="BD394" s="150"/>
      <c r="BE394" s="150"/>
      <c r="BF394" s="150"/>
      <c r="BG394" s="150"/>
      <c r="BH394" s="150"/>
    </row>
    <row r="395" spans="1:60" outlineLevel="1">
      <c r="A395" s="157"/>
      <c r="B395" s="158"/>
      <c r="C395" s="194" t="s">
        <v>411</v>
      </c>
      <c r="D395" s="162"/>
      <c r="E395" s="163">
        <v>55.251199999999997</v>
      </c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50" t="s">
        <v>139</v>
      </c>
      <c r="AH395" s="150">
        <v>0</v>
      </c>
      <c r="AI395" s="150"/>
      <c r="AJ395" s="150"/>
      <c r="AK395" s="150"/>
      <c r="AL395" s="150"/>
      <c r="AM395" s="150"/>
      <c r="AN395" s="150"/>
      <c r="AO395" s="150"/>
      <c r="AP395" s="150"/>
      <c r="AQ395" s="150"/>
      <c r="AR395" s="150"/>
      <c r="AS395" s="150"/>
      <c r="AT395" s="150"/>
      <c r="AU395" s="150"/>
      <c r="AV395" s="150"/>
      <c r="AW395" s="150"/>
      <c r="AX395" s="150"/>
      <c r="AY395" s="150"/>
      <c r="AZ395" s="150"/>
      <c r="BA395" s="150"/>
      <c r="BB395" s="150"/>
      <c r="BC395" s="150"/>
      <c r="BD395" s="150"/>
      <c r="BE395" s="150"/>
      <c r="BF395" s="150"/>
      <c r="BG395" s="150"/>
      <c r="BH395" s="150"/>
    </row>
    <row r="396" spans="1:60" ht="33.75" outlineLevel="1">
      <c r="A396" s="157"/>
      <c r="B396" s="158"/>
      <c r="C396" s="194" t="s">
        <v>412</v>
      </c>
      <c r="D396" s="162"/>
      <c r="E396" s="163">
        <v>17.760750000000002</v>
      </c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50" t="s">
        <v>139</v>
      </c>
      <c r="AH396" s="150">
        <v>0</v>
      </c>
      <c r="AI396" s="150"/>
      <c r="AJ396" s="150"/>
      <c r="AK396" s="150"/>
      <c r="AL396" s="150"/>
      <c r="AM396" s="150"/>
      <c r="AN396" s="150"/>
      <c r="AO396" s="150"/>
      <c r="AP396" s="150"/>
      <c r="AQ396" s="150"/>
      <c r="AR396" s="150"/>
      <c r="AS396" s="150"/>
      <c r="AT396" s="150"/>
      <c r="AU396" s="150"/>
      <c r="AV396" s="150"/>
      <c r="AW396" s="150"/>
      <c r="AX396" s="150"/>
      <c r="AY396" s="150"/>
      <c r="AZ396" s="150"/>
      <c r="BA396" s="150"/>
      <c r="BB396" s="150"/>
      <c r="BC396" s="150"/>
      <c r="BD396" s="150"/>
      <c r="BE396" s="150"/>
      <c r="BF396" s="150"/>
      <c r="BG396" s="150"/>
      <c r="BH396" s="150"/>
    </row>
    <row r="397" spans="1:60" outlineLevel="1">
      <c r="A397" s="157"/>
      <c r="B397" s="158"/>
      <c r="C397" s="194" t="s">
        <v>413</v>
      </c>
      <c r="D397" s="162"/>
      <c r="E397" s="163">
        <v>28.56</v>
      </c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50" t="s">
        <v>139</v>
      </c>
      <c r="AH397" s="150">
        <v>0</v>
      </c>
      <c r="AI397" s="150"/>
      <c r="AJ397" s="150"/>
      <c r="AK397" s="150"/>
      <c r="AL397" s="150"/>
      <c r="AM397" s="150"/>
      <c r="AN397" s="150"/>
      <c r="AO397" s="150"/>
      <c r="AP397" s="150"/>
      <c r="AQ397" s="150"/>
      <c r="AR397" s="150"/>
      <c r="AS397" s="150"/>
      <c r="AT397" s="150"/>
      <c r="AU397" s="150"/>
      <c r="AV397" s="150"/>
      <c r="AW397" s="150"/>
      <c r="AX397" s="150"/>
      <c r="AY397" s="150"/>
      <c r="AZ397" s="150"/>
      <c r="BA397" s="150"/>
      <c r="BB397" s="150"/>
      <c r="BC397" s="150"/>
      <c r="BD397" s="150"/>
      <c r="BE397" s="150"/>
      <c r="BF397" s="150"/>
      <c r="BG397" s="150"/>
      <c r="BH397" s="150"/>
    </row>
    <row r="398" spans="1:60" outlineLevel="1">
      <c r="A398" s="157"/>
      <c r="B398" s="158"/>
      <c r="C398" s="194" t="s">
        <v>414</v>
      </c>
      <c r="D398" s="162"/>
      <c r="E398" s="163">
        <v>54.432400000000001</v>
      </c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50" t="s">
        <v>139</v>
      </c>
      <c r="AH398" s="150">
        <v>0</v>
      </c>
      <c r="AI398" s="150"/>
      <c r="AJ398" s="150"/>
      <c r="AK398" s="150"/>
      <c r="AL398" s="150"/>
      <c r="AM398" s="150"/>
      <c r="AN398" s="150"/>
      <c r="AO398" s="150"/>
      <c r="AP398" s="150"/>
      <c r="AQ398" s="150"/>
      <c r="AR398" s="150"/>
      <c r="AS398" s="150"/>
      <c r="AT398" s="150"/>
      <c r="AU398" s="150"/>
      <c r="AV398" s="150"/>
      <c r="AW398" s="150"/>
      <c r="AX398" s="150"/>
      <c r="AY398" s="150"/>
      <c r="AZ398" s="150"/>
      <c r="BA398" s="150"/>
      <c r="BB398" s="150"/>
      <c r="BC398" s="150"/>
      <c r="BD398" s="150"/>
      <c r="BE398" s="150"/>
      <c r="BF398" s="150"/>
      <c r="BG398" s="150"/>
      <c r="BH398" s="150"/>
    </row>
    <row r="399" spans="1:60" outlineLevel="1">
      <c r="A399" s="157"/>
      <c r="B399" s="158"/>
      <c r="C399" s="194" t="s">
        <v>415</v>
      </c>
      <c r="D399" s="162"/>
      <c r="E399" s="163">
        <v>15.2235</v>
      </c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50" t="s">
        <v>139</v>
      </c>
      <c r="AH399" s="150">
        <v>0</v>
      </c>
      <c r="AI399" s="150"/>
      <c r="AJ399" s="150"/>
      <c r="AK399" s="150"/>
      <c r="AL399" s="150"/>
      <c r="AM399" s="150"/>
      <c r="AN399" s="150"/>
      <c r="AO399" s="150"/>
      <c r="AP399" s="150"/>
      <c r="AQ399" s="150"/>
      <c r="AR399" s="150"/>
      <c r="AS399" s="150"/>
      <c r="AT399" s="150"/>
      <c r="AU399" s="150"/>
      <c r="AV399" s="150"/>
      <c r="AW399" s="150"/>
      <c r="AX399" s="150"/>
      <c r="AY399" s="150"/>
      <c r="AZ399" s="150"/>
      <c r="BA399" s="150"/>
      <c r="BB399" s="150"/>
      <c r="BC399" s="150"/>
      <c r="BD399" s="150"/>
      <c r="BE399" s="150"/>
      <c r="BF399" s="150"/>
      <c r="BG399" s="150"/>
      <c r="BH399" s="150"/>
    </row>
    <row r="400" spans="1:60" outlineLevel="1">
      <c r="A400" s="157"/>
      <c r="B400" s="158"/>
      <c r="C400" s="194" t="s">
        <v>416</v>
      </c>
      <c r="D400" s="162"/>
      <c r="E400" s="163">
        <v>29.988</v>
      </c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 t="s">
        <v>139</v>
      </c>
      <c r="AH400" s="150">
        <v>0</v>
      </c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150"/>
      <c r="AT400" s="150"/>
      <c r="AU400" s="150"/>
      <c r="AV400" s="150"/>
      <c r="AW400" s="150"/>
      <c r="AX400" s="150"/>
      <c r="AY400" s="150"/>
      <c r="AZ400" s="150"/>
      <c r="BA400" s="150"/>
      <c r="BB400" s="150"/>
      <c r="BC400" s="150"/>
      <c r="BD400" s="150"/>
      <c r="BE400" s="150"/>
      <c r="BF400" s="150"/>
      <c r="BG400" s="150"/>
      <c r="BH400" s="150"/>
    </row>
    <row r="401" spans="1:60" outlineLevel="1">
      <c r="A401" s="157"/>
      <c r="B401" s="158"/>
      <c r="C401" s="194" t="s">
        <v>417</v>
      </c>
      <c r="D401" s="162"/>
      <c r="E401" s="163">
        <v>47.704000000000001</v>
      </c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0" t="s">
        <v>139</v>
      </c>
      <c r="AH401" s="150">
        <v>0</v>
      </c>
      <c r="AI401" s="150"/>
      <c r="AJ401" s="150"/>
      <c r="AK401" s="150"/>
      <c r="AL401" s="150"/>
      <c r="AM401" s="150"/>
      <c r="AN401" s="150"/>
      <c r="AO401" s="150"/>
      <c r="AP401" s="150"/>
      <c r="AQ401" s="150"/>
      <c r="AR401" s="150"/>
      <c r="AS401" s="150"/>
      <c r="AT401" s="150"/>
      <c r="AU401" s="150"/>
      <c r="AV401" s="150"/>
      <c r="AW401" s="150"/>
      <c r="AX401" s="150"/>
      <c r="AY401" s="150"/>
      <c r="AZ401" s="150"/>
      <c r="BA401" s="150"/>
      <c r="BB401" s="150"/>
      <c r="BC401" s="150"/>
      <c r="BD401" s="150"/>
      <c r="BE401" s="150"/>
      <c r="BF401" s="150"/>
      <c r="BG401" s="150"/>
      <c r="BH401" s="150"/>
    </row>
    <row r="402" spans="1:60" outlineLevel="1">
      <c r="A402" s="157"/>
      <c r="B402" s="158"/>
      <c r="C402" s="194" t="s">
        <v>418</v>
      </c>
      <c r="D402" s="162"/>
      <c r="E402" s="163">
        <v>15.555</v>
      </c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 t="s">
        <v>139</v>
      </c>
      <c r="AH402" s="150">
        <v>0</v>
      </c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  <c r="AV402" s="150"/>
      <c r="AW402" s="150"/>
      <c r="AX402" s="150"/>
      <c r="AY402" s="150"/>
      <c r="AZ402" s="150"/>
      <c r="BA402" s="150"/>
      <c r="BB402" s="150"/>
      <c r="BC402" s="150"/>
      <c r="BD402" s="150"/>
      <c r="BE402" s="150"/>
      <c r="BF402" s="150"/>
      <c r="BG402" s="150"/>
      <c r="BH402" s="150"/>
    </row>
    <row r="403" spans="1:60" outlineLevel="1">
      <c r="A403" s="157"/>
      <c r="B403" s="158"/>
      <c r="C403" s="194" t="s">
        <v>419</v>
      </c>
      <c r="D403" s="162"/>
      <c r="E403" s="163">
        <v>57.102400000000003</v>
      </c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 t="s">
        <v>139</v>
      </c>
      <c r="AH403" s="150">
        <v>0</v>
      </c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50"/>
      <c r="BB403" s="150"/>
      <c r="BC403" s="150"/>
      <c r="BD403" s="150"/>
      <c r="BE403" s="150"/>
      <c r="BF403" s="150"/>
      <c r="BG403" s="150"/>
      <c r="BH403" s="150"/>
    </row>
    <row r="404" spans="1:60" outlineLevel="1">
      <c r="A404" s="157"/>
      <c r="B404" s="158"/>
      <c r="C404" s="194" t="s">
        <v>420</v>
      </c>
      <c r="D404" s="162"/>
      <c r="E404" s="163">
        <v>50.053600000000003</v>
      </c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 t="s">
        <v>139</v>
      </c>
      <c r="AH404" s="150">
        <v>0</v>
      </c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</row>
    <row r="405" spans="1:60" outlineLevel="1">
      <c r="A405" s="157"/>
      <c r="B405" s="158"/>
      <c r="C405" s="194" t="s">
        <v>421</v>
      </c>
      <c r="D405" s="162"/>
      <c r="E405" s="163">
        <v>17.34</v>
      </c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 t="s">
        <v>139</v>
      </c>
      <c r="AH405" s="150">
        <v>0</v>
      </c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  <c r="BC405" s="150"/>
      <c r="BD405" s="150"/>
      <c r="BE405" s="150"/>
      <c r="BF405" s="150"/>
      <c r="BG405" s="150"/>
      <c r="BH405" s="150"/>
    </row>
    <row r="406" spans="1:60" outlineLevel="1">
      <c r="A406" s="157"/>
      <c r="B406" s="158"/>
      <c r="C406" s="194" t="s">
        <v>422</v>
      </c>
      <c r="D406" s="162"/>
      <c r="E406" s="163">
        <v>27.958200000000001</v>
      </c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 t="s">
        <v>139</v>
      </c>
      <c r="AH406" s="150">
        <v>0</v>
      </c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50"/>
      <c r="BA406" s="150"/>
      <c r="BB406" s="150"/>
      <c r="BC406" s="150"/>
      <c r="BD406" s="150"/>
      <c r="BE406" s="150"/>
      <c r="BF406" s="150"/>
      <c r="BG406" s="150"/>
      <c r="BH406" s="150"/>
    </row>
    <row r="407" spans="1:60" outlineLevel="1">
      <c r="A407" s="157"/>
      <c r="B407" s="158"/>
      <c r="C407" s="198" t="s">
        <v>225</v>
      </c>
      <c r="D407" s="168"/>
      <c r="E407" s="169">
        <v>1020.48805</v>
      </c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50" t="s">
        <v>139</v>
      </c>
      <c r="AH407" s="150">
        <v>1</v>
      </c>
      <c r="AI407" s="150"/>
      <c r="AJ407" s="150"/>
      <c r="AK407" s="150"/>
      <c r="AL407" s="150"/>
      <c r="AM407" s="150"/>
      <c r="AN407" s="150"/>
      <c r="AO407" s="150"/>
      <c r="AP407" s="150"/>
      <c r="AQ407" s="150"/>
      <c r="AR407" s="150"/>
      <c r="AS407" s="150"/>
      <c r="AT407" s="150"/>
      <c r="AU407" s="150"/>
      <c r="AV407" s="150"/>
      <c r="AW407" s="150"/>
      <c r="AX407" s="150"/>
      <c r="AY407" s="150"/>
      <c r="AZ407" s="150"/>
      <c r="BA407" s="150"/>
      <c r="BB407" s="150"/>
      <c r="BC407" s="150"/>
      <c r="BD407" s="150"/>
      <c r="BE407" s="150"/>
      <c r="BF407" s="150"/>
      <c r="BG407" s="150"/>
      <c r="BH407" s="150"/>
    </row>
    <row r="408" spans="1:60" outlineLevel="1">
      <c r="A408" s="157"/>
      <c r="B408" s="158"/>
      <c r="C408" s="194" t="s">
        <v>143</v>
      </c>
      <c r="D408" s="162"/>
      <c r="E408" s="163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 t="s">
        <v>139</v>
      </c>
      <c r="AH408" s="150">
        <v>0</v>
      </c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150"/>
      <c r="AT408" s="150"/>
      <c r="AU408" s="150"/>
      <c r="AV408" s="150"/>
      <c r="AW408" s="150"/>
      <c r="AX408" s="150"/>
      <c r="AY408" s="150"/>
      <c r="AZ408" s="150"/>
      <c r="BA408" s="150"/>
      <c r="BB408" s="150"/>
      <c r="BC408" s="150"/>
      <c r="BD408" s="150"/>
      <c r="BE408" s="150"/>
      <c r="BF408" s="150"/>
      <c r="BG408" s="150"/>
      <c r="BH408" s="150"/>
    </row>
    <row r="409" spans="1:60" outlineLevel="1">
      <c r="A409" s="157"/>
      <c r="B409" s="158"/>
      <c r="C409" s="194" t="s">
        <v>401</v>
      </c>
      <c r="D409" s="162"/>
      <c r="E409" s="163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 t="s">
        <v>139</v>
      </c>
      <c r="AH409" s="150">
        <v>0</v>
      </c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  <c r="BC409" s="150"/>
      <c r="BD409" s="150"/>
      <c r="BE409" s="150"/>
      <c r="BF409" s="150"/>
      <c r="BG409" s="150"/>
      <c r="BH409" s="150"/>
    </row>
    <row r="410" spans="1:60" ht="22.5" outlineLevel="1">
      <c r="A410" s="157"/>
      <c r="B410" s="158"/>
      <c r="C410" s="194" t="s">
        <v>226</v>
      </c>
      <c r="D410" s="162"/>
      <c r="E410" s="163">
        <v>114.64</v>
      </c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 t="s">
        <v>139</v>
      </c>
      <c r="AH410" s="150">
        <v>0</v>
      </c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150"/>
      <c r="BD410" s="150"/>
      <c r="BE410" s="150"/>
      <c r="BF410" s="150"/>
      <c r="BG410" s="150"/>
      <c r="BH410" s="150"/>
    </row>
    <row r="411" spans="1:60" ht="22.5" outlineLevel="1">
      <c r="A411" s="157"/>
      <c r="B411" s="158"/>
      <c r="C411" s="194" t="s">
        <v>227</v>
      </c>
      <c r="D411" s="162"/>
      <c r="E411" s="163">
        <v>83.65</v>
      </c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50" t="s">
        <v>139</v>
      </c>
      <c r="AH411" s="150">
        <v>0</v>
      </c>
      <c r="AI411" s="150"/>
      <c r="AJ411" s="150"/>
      <c r="AK411" s="150"/>
      <c r="AL411" s="150"/>
      <c r="AM411" s="150"/>
      <c r="AN411" s="150"/>
      <c r="AO411" s="150"/>
      <c r="AP411" s="150"/>
      <c r="AQ411" s="150"/>
      <c r="AR411" s="150"/>
      <c r="AS411" s="150"/>
      <c r="AT411" s="150"/>
      <c r="AU411" s="150"/>
      <c r="AV411" s="150"/>
      <c r="AW411" s="150"/>
      <c r="AX411" s="150"/>
      <c r="AY411" s="150"/>
      <c r="AZ411" s="150"/>
      <c r="BA411" s="150"/>
      <c r="BB411" s="150"/>
      <c r="BC411" s="150"/>
      <c r="BD411" s="150"/>
      <c r="BE411" s="150"/>
      <c r="BF411" s="150"/>
      <c r="BG411" s="150"/>
      <c r="BH411" s="150"/>
    </row>
    <row r="412" spans="1:60" outlineLevel="1">
      <c r="A412" s="157"/>
      <c r="B412" s="158"/>
      <c r="C412" s="194" t="s">
        <v>402</v>
      </c>
      <c r="D412" s="162"/>
      <c r="E412" s="163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0" t="s">
        <v>139</v>
      </c>
      <c r="AH412" s="150">
        <v>0</v>
      </c>
      <c r="AI412" s="150"/>
      <c r="AJ412" s="150"/>
      <c r="AK412" s="150"/>
      <c r="AL412" s="150"/>
      <c r="AM412" s="150"/>
      <c r="AN412" s="150"/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  <c r="BC412" s="150"/>
      <c r="BD412" s="150"/>
      <c r="BE412" s="150"/>
      <c r="BF412" s="150"/>
      <c r="BG412" s="150"/>
      <c r="BH412" s="150"/>
    </row>
    <row r="413" spans="1:60" outlineLevel="1">
      <c r="A413" s="157"/>
      <c r="B413" s="158"/>
      <c r="C413" s="194" t="s">
        <v>423</v>
      </c>
      <c r="D413" s="162"/>
      <c r="E413" s="163">
        <v>161.05439999999999</v>
      </c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50" t="s">
        <v>139</v>
      </c>
      <c r="AH413" s="150">
        <v>0</v>
      </c>
      <c r="AI413" s="150"/>
      <c r="AJ413" s="150"/>
      <c r="AK413" s="150"/>
      <c r="AL413" s="150"/>
      <c r="AM413" s="150"/>
      <c r="AN413" s="150"/>
      <c r="AO413" s="150"/>
      <c r="AP413" s="150"/>
      <c r="AQ413" s="150"/>
      <c r="AR413" s="150"/>
      <c r="AS413" s="150"/>
      <c r="AT413" s="150"/>
      <c r="AU413" s="150"/>
      <c r="AV413" s="150"/>
      <c r="AW413" s="150"/>
      <c r="AX413" s="150"/>
      <c r="AY413" s="150"/>
      <c r="AZ413" s="150"/>
      <c r="BA413" s="150"/>
      <c r="BB413" s="150"/>
      <c r="BC413" s="150"/>
      <c r="BD413" s="150"/>
      <c r="BE413" s="150"/>
      <c r="BF413" s="150"/>
      <c r="BG413" s="150"/>
      <c r="BH413" s="150"/>
    </row>
    <row r="414" spans="1:60" outlineLevel="1">
      <c r="A414" s="157"/>
      <c r="B414" s="158"/>
      <c r="C414" s="194" t="s">
        <v>424</v>
      </c>
      <c r="D414" s="162"/>
      <c r="E414" s="163">
        <v>57.865000000000002</v>
      </c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50" t="s">
        <v>139</v>
      </c>
      <c r="AH414" s="150">
        <v>0</v>
      </c>
      <c r="AI414" s="150"/>
      <c r="AJ414" s="150"/>
      <c r="AK414" s="150"/>
      <c r="AL414" s="150"/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  <c r="AW414" s="150"/>
      <c r="AX414" s="150"/>
      <c r="AY414" s="150"/>
      <c r="AZ414" s="150"/>
      <c r="BA414" s="150"/>
      <c r="BB414" s="150"/>
      <c r="BC414" s="150"/>
      <c r="BD414" s="150"/>
      <c r="BE414" s="150"/>
      <c r="BF414" s="150"/>
      <c r="BG414" s="150"/>
      <c r="BH414" s="150"/>
    </row>
    <row r="415" spans="1:60" outlineLevel="1">
      <c r="A415" s="157"/>
      <c r="B415" s="158"/>
      <c r="C415" s="194" t="s">
        <v>425</v>
      </c>
      <c r="D415" s="162"/>
      <c r="E415" s="163">
        <v>46.15</v>
      </c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50" t="s">
        <v>139</v>
      </c>
      <c r="AH415" s="150">
        <v>0</v>
      </c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  <c r="BC415" s="150"/>
      <c r="BD415" s="150"/>
      <c r="BE415" s="150"/>
      <c r="BF415" s="150"/>
      <c r="BG415" s="150"/>
      <c r="BH415" s="150"/>
    </row>
    <row r="416" spans="1:60" outlineLevel="1">
      <c r="A416" s="157"/>
      <c r="B416" s="158"/>
      <c r="C416" s="194" t="s">
        <v>426</v>
      </c>
      <c r="D416" s="162"/>
      <c r="E416" s="163">
        <v>13.715999999999999</v>
      </c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50" t="s">
        <v>139</v>
      </c>
      <c r="AH416" s="150">
        <v>0</v>
      </c>
      <c r="AI416" s="150"/>
      <c r="AJ416" s="150"/>
      <c r="AK416" s="150"/>
      <c r="AL416" s="150"/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  <c r="AW416" s="150"/>
      <c r="AX416" s="150"/>
      <c r="AY416" s="150"/>
      <c r="AZ416" s="150"/>
      <c r="BA416" s="150"/>
      <c r="BB416" s="150"/>
      <c r="BC416" s="150"/>
      <c r="BD416" s="150"/>
      <c r="BE416" s="150"/>
      <c r="BF416" s="150"/>
      <c r="BG416" s="150"/>
      <c r="BH416" s="150"/>
    </row>
    <row r="417" spans="1:60" outlineLevel="1">
      <c r="A417" s="157"/>
      <c r="B417" s="158"/>
      <c r="C417" s="194" t="s">
        <v>427</v>
      </c>
      <c r="D417" s="162"/>
      <c r="E417" s="163">
        <v>28.803599999999999</v>
      </c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50"/>
      <c r="Y417" s="150"/>
      <c r="Z417" s="150"/>
      <c r="AA417" s="150"/>
      <c r="AB417" s="150"/>
      <c r="AC417" s="150"/>
      <c r="AD417" s="150"/>
      <c r="AE417" s="150"/>
      <c r="AF417" s="150"/>
      <c r="AG417" s="150" t="s">
        <v>139</v>
      </c>
      <c r="AH417" s="150">
        <v>0</v>
      </c>
      <c r="AI417" s="150"/>
      <c r="AJ417" s="150"/>
      <c r="AK417" s="150"/>
      <c r="AL417" s="150"/>
      <c r="AM417" s="150"/>
      <c r="AN417" s="150"/>
      <c r="AO417" s="150"/>
      <c r="AP417" s="150"/>
      <c r="AQ417" s="150"/>
      <c r="AR417" s="150"/>
      <c r="AS417" s="150"/>
      <c r="AT417" s="150"/>
      <c r="AU417" s="150"/>
      <c r="AV417" s="150"/>
      <c r="AW417" s="150"/>
      <c r="AX417" s="150"/>
      <c r="AY417" s="150"/>
      <c r="AZ417" s="150"/>
      <c r="BA417" s="150"/>
      <c r="BB417" s="150"/>
      <c r="BC417" s="150"/>
      <c r="BD417" s="150"/>
      <c r="BE417" s="150"/>
      <c r="BF417" s="150"/>
      <c r="BG417" s="150"/>
      <c r="BH417" s="150"/>
    </row>
    <row r="418" spans="1:60" outlineLevel="1">
      <c r="A418" s="157"/>
      <c r="B418" s="158"/>
      <c r="C418" s="194" t="s">
        <v>428</v>
      </c>
      <c r="D418" s="162"/>
      <c r="E418" s="163">
        <v>57.814399999999999</v>
      </c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50" t="s">
        <v>139</v>
      </c>
      <c r="AH418" s="150">
        <v>0</v>
      </c>
      <c r="AI418" s="150"/>
      <c r="AJ418" s="150"/>
      <c r="AK418" s="150"/>
      <c r="AL418" s="150"/>
      <c r="AM418" s="150"/>
      <c r="AN418" s="150"/>
      <c r="AO418" s="150"/>
      <c r="AP418" s="150"/>
      <c r="AQ418" s="150"/>
      <c r="AR418" s="150"/>
      <c r="AS418" s="150"/>
      <c r="AT418" s="150"/>
      <c r="AU418" s="150"/>
      <c r="AV418" s="150"/>
      <c r="AW418" s="150"/>
      <c r="AX418" s="150"/>
      <c r="AY418" s="150"/>
      <c r="AZ418" s="150"/>
      <c r="BA418" s="150"/>
      <c r="BB418" s="150"/>
      <c r="BC418" s="150"/>
      <c r="BD418" s="150"/>
      <c r="BE418" s="150"/>
      <c r="BF418" s="150"/>
      <c r="BG418" s="150"/>
      <c r="BH418" s="150"/>
    </row>
    <row r="419" spans="1:60" outlineLevel="1">
      <c r="A419" s="157"/>
      <c r="B419" s="158"/>
      <c r="C419" s="194" t="s">
        <v>429</v>
      </c>
      <c r="D419" s="162"/>
      <c r="E419" s="163">
        <v>38.734999999999999</v>
      </c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50" t="s">
        <v>139</v>
      </c>
      <c r="AH419" s="150">
        <v>0</v>
      </c>
      <c r="AI419" s="150"/>
      <c r="AJ419" s="150"/>
      <c r="AK419" s="150"/>
      <c r="AL419" s="150"/>
      <c r="AM419" s="150"/>
      <c r="AN419" s="150"/>
      <c r="AO419" s="150"/>
      <c r="AP419" s="150"/>
      <c r="AQ419" s="150"/>
      <c r="AR419" s="150"/>
      <c r="AS419" s="150"/>
      <c r="AT419" s="150"/>
      <c r="AU419" s="150"/>
      <c r="AV419" s="150"/>
      <c r="AW419" s="150"/>
      <c r="AX419" s="150"/>
      <c r="AY419" s="150"/>
      <c r="AZ419" s="150"/>
      <c r="BA419" s="150"/>
      <c r="BB419" s="150"/>
      <c r="BC419" s="150"/>
      <c r="BD419" s="150"/>
      <c r="BE419" s="150"/>
      <c r="BF419" s="150"/>
      <c r="BG419" s="150"/>
      <c r="BH419" s="150"/>
    </row>
    <row r="420" spans="1:60" outlineLevel="1">
      <c r="A420" s="157"/>
      <c r="B420" s="158"/>
      <c r="C420" s="194" t="s">
        <v>430</v>
      </c>
      <c r="D420" s="162"/>
      <c r="E420" s="163">
        <v>15.0528</v>
      </c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0" t="s">
        <v>139</v>
      </c>
      <c r="AH420" s="150">
        <v>0</v>
      </c>
      <c r="AI420" s="150"/>
      <c r="AJ420" s="150"/>
      <c r="AK420" s="150"/>
      <c r="AL420" s="150"/>
      <c r="AM420" s="150"/>
      <c r="AN420" s="150"/>
      <c r="AO420" s="150"/>
      <c r="AP420" s="150"/>
      <c r="AQ420" s="150"/>
      <c r="AR420" s="150"/>
      <c r="AS420" s="150"/>
      <c r="AT420" s="150"/>
      <c r="AU420" s="150"/>
      <c r="AV420" s="150"/>
      <c r="AW420" s="150"/>
      <c r="AX420" s="150"/>
      <c r="AY420" s="150"/>
      <c r="AZ420" s="150"/>
      <c r="BA420" s="150"/>
      <c r="BB420" s="150"/>
      <c r="BC420" s="150"/>
      <c r="BD420" s="150"/>
      <c r="BE420" s="150"/>
      <c r="BF420" s="150"/>
      <c r="BG420" s="150"/>
      <c r="BH420" s="150"/>
    </row>
    <row r="421" spans="1:60" outlineLevel="1">
      <c r="A421" s="157"/>
      <c r="B421" s="158"/>
      <c r="C421" s="194" t="s">
        <v>431</v>
      </c>
      <c r="D421" s="162"/>
      <c r="E421" s="163">
        <v>33.281999999999996</v>
      </c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50" t="s">
        <v>139</v>
      </c>
      <c r="AH421" s="150">
        <v>0</v>
      </c>
      <c r="AI421" s="150"/>
      <c r="AJ421" s="150"/>
      <c r="AK421" s="150"/>
      <c r="AL421" s="150"/>
      <c r="AM421" s="150"/>
      <c r="AN421" s="150"/>
      <c r="AO421" s="150"/>
      <c r="AP421" s="150"/>
      <c r="AQ421" s="150"/>
      <c r="AR421" s="150"/>
      <c r="AS421" s="150"/>
      <c r="AT421" s="150"/>
      <c r="AU421" s="150"/>
      <c r="AV421" s="150"/>
      <c r="AW421" s="150"/>
      <c r="AX421" s="150"/>
      <c r="AY421" s="150"/>
      <c r="AZ421" s="150"/>
      <c r="BA421" s="150"/>
      <c r="BB421" s="150"/>
      <c r="BC421" s="150"/>
      <c r="BD421" s="150"/>
      <c r="BE421" s="150"/>
      <c r="BF421" s="150"/>
      <c r="BG421" s="150"/>
      <c r="BH421" s="150"/>
    </row>
    <row r="422" spans="1:60" outlineLevel="1">
      <c r="A422" s="157"/>
      <c r="B422" s="158"/>
      <c r="C422" s="194" t="s">
        <v>432</v>
      </c>
      <c r="D422" s="162"/>
      <c r="E422" s="163">
        <v>54.705500000000001</v>
      </c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50" t="s">
        <v>139</v>
      </c>
      <c r="AH422" s="150">
        <v>0</v>
      </c>
      <c r="AI422" s="150"/>
      <c r="AJ422" s="150"/>
      <c r="AK422" s="150"/>
      <c r="AL422" s="150"/>
      <c r="AM422" s="150"/>
      <c r="AN422" s="150"/>
      <c r="AO422" s="150"/>
      <c r="AP422" s="150"/>
      <c r="AQ422" s="150"/>
      <c r="AR422" s="150"/>
      <c r="AS422" s="150"/>
      <c r="AT422" s="150"/>
      <c r="AU422" s="150"/>
      <c r="AV422" s="150"/>
      <c r="AW422" s="150"/>
      <c r="AX422" s="150"/>
      <c r="AY422" s="150"/>
      <c r="AZ422" s="150"/>
      <c r="BA422" s="150"/>
      <c r="BB422" s="150"/>
      <c r="BC422" s="150"/>
      <c r="BD422" s="150"/>
      <c r="BE422" s="150"/>
      <c r="BF422" s="150"/>
      <c r="BG422" s="150"/>
      <c r="BH422" s="150"/>
    </row>
    <row r="423" spans="1:60" outlineLevel="1">
      <c r="A423" s="157"/>
      <c r="B423" s="158"/>
      <c r="C423" s="194" t="s">
        <v>433</v>
      </c>
      <c r="D423" s="162"/>
      <c r="E423" s="163">
        <v>17.90005</v>
      </c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 t="s">
        <v>139</v>
      </c>
      <c r="AH423" s="150">
        <v>0</v>
      </c>
      <c r="AI423" s="150"/>
      <c r="AJ423" s="150"/>
      <c r="AK423" s="150"/>
      <c r="AL423" s="150"/>
      <c r="AM423" s="150"/>
      <c r="AN423" s="150"/>
      <c r="AO423" s="150"/>
      <c r="AP423" s="150"/>
      <c r="AQ423" s="150"/>
      <c r="AR423" s="150"/>
      <c r="AS423" s="150"/>
      <c r="AT423" s="150"/>
      <c r="AU423" s="150"/>
      <c r="AV423" s="150"/>
      <c r="AW423" s="150"/>
      <c r="AX423" s="150"/>
      <c r="AY423" s="150"/>
      <c r="AZ423" s="150"/>
      <c r="BA423" s="150"/>
      <c r="BB423" s="150"/>
      <c r="BC423" s="150"/>
      <c r="BD423" s="150"/>
      <c r="BE423" s="150"/>
      <c r="BF423" s="150"/>
      <c r="BG423" s="150"/>
      <c r="BH423" s="150"/>
    </row>
    <row r="424" spans="1:60" outlineLevel="1">
      <c r="A424" s="157"/>
      <c r="B424" s="158"/>
      <c r="C424" s="194" t="s">
        <v>434</v>
      </c>
      <c r="D424" s="162"/>
      <c r="E424" s="163">
        <v>41.003999999999998</v>
      </c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50" t="s">
        <v>139</v>
      </c>
      <c r="AH424" s="150">
        <v>0</v>
      </c>
      <c r="AI424" s="150"/>
      <c r="AJ424" s="150"/>
      <c r="AK424" s="150"/>
      <c r="AL424" s="150"/>
      <c r="AM424" s="150"/>
      <c r="AN424" s="150"/>
      <c r="AO424" s="150"/>
      <c r="AP424" s="150"/>
      <c r="AQ424" s="150"/>
      <c r="AR424" s="150"/>
      <c r="AS424" s="150"/>
      <c r="AT424" s="150"/>
      <c r="AU424" s="150"/>
      <c r="AV424" s="150"/>
      <c r="AW424" s="150"/>
      <c r="AX424" s="150"/>
      <c r="AY424" s="150"/>
      <c r="AZ424" s="150"/>
      <c r="BA424" s="150"/>
      <c r="BB424" s="150"/>
      <c r="BC424" s="150"/>
      <c r="BD424" s="150"/>
      <c r="BE424" s="150"/>
      <c r="BF424" s="150"/>
      <c r="BG424" s="150"/>
      <c r="BH424" s="150"/>
    </row>
    <row r="425" spans="1:60" outlineLevel="1">
      <c r="A425" s="157"/>
      <c r="B425" s="158"/>
      <c r="C425" s="194" t="s">
        <v>435</v>
      </c>
      <c r="D425" s="162"/>
      <c r="E425" s="163">
        <v>17.684699999999999</v>
      </c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50" t="s">
        <v>139</v>
      </c>
      <c r="AH425" s="150">
        <v>0</v>
      </c>
      <c r="AI425" s="150"/>
      <c r="AJ425" s="150"/>
      <c r="AK425" s="150"/>
      <c r="AL425" s="150"/>
      <c r="AM425" s="150"/>
      <c r="AN425" s="150"/>
      <c r="AO425" s="150"/>
      <c r="AP425" s="150"/>
      <c r="AQ425" s="150"/>
      <c r="AR425" s="150"/>
      <c r="AS425" s="150"/>
      <c r="AT425" s="150"/>
      <c r="AU425" s="150"/>
      <c r="AV425" s="150"/>
      <c r="AW425" s="150"/>
      <c r="AX425" s="150"/>
      <c r="AY425" s="150"/>
      <c r="AZ425" s="150"/>
      <c r="BA425" s="150"/>
      <c r="BB425" s="150"/>
      <c r="BC425" s="150"/>
      <c r="BD425" s="150"/>
      <c r="BE425" s="150"/>
      <c r="BF425" s="150"/>
      <c r="BG425" s="150"/>
      <c r="BH425" s="150"/>
    </row>
    <row r="426" spans="1:60" outlineLevel="1">
      <c r="A426" s="157"/>
      <c r="B426" s="158"/>
      <c r="C426" s="194" t="s">
        <v>436</v>
      </c>
      <c r="D426" s="162"/>
      <c r="E426" s="163">
        <v>37.332000000000001</v>
      </c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50" t="s">
        <v>139</v>
      </c>
      <c r="AH426" s="150">
        <v>0</v>
      </c>
      <c r="AI426" s="150"/>
      <c r="AJ426" s="150"/>
      <c r="AK426" s="150"/>
      <c r="AL426" s="150"/>
      <c r="AM426" s="150"/>
      <c r="AN426" s="150"/>
      <c r="AO426" s="150"/>
      <c r="AP426" s="150"/>
      <c r="AQ426" s="150"/>
      <c r="AR426" s="150"/>
      <c r="AS426" s="150"/>
      <c r="AT426" s="150"/>
      <c r="AU426" s="150"/>
      <c r="AV426" s="150"/>
      <c r="AW426" s="150"/>
      <c r="AX426" s="150"/>
      <c r="AY426" s="150"/>
      <c r="AZ426" s="150"/>
      <c r="BA426" s="150"/>
      <c r="BB426" s="150"/>
      <c r="BC426" s="150"/>
      <c r="BD426" s="150"/>
      <c r="BE426" s="150"/>
      <c r="BF426" s="150"/>
      <c r="BG426" s="150"/>
      <c r="BH426" s="150"/>
    </row>
    <row r="427" spans="1:60" outlineLevel="1">
      <c r="A427" s="157"/>
      <c r="B427" s="158"/>
      <c r="C427" s="194" t="s">
        <v>437</v>
      </c>
      <c r="D427" s="162"/>
      <c r="E427" s="163">
        <v>16.574999999999999</v>
      </c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50" t="s">
        <v>139</v>
      </c>
      <c r="AH427" s="150">
        <v>0</v>
      </c>
      <c r="AI427" s="150"/>
      <c r="AJ427" s="150"/>
      <c r="AK427" s="150"/>
      <c r="AL427" s="150"/>
      <c r="AM427" s="150"/>
      <c r="AN427" s="150"/>
      <c r="AO427" s="150"/>
      <c r="AP427" s="150"/>
      <c r="AQ427" s="150"/>
      <c r="AR427" s="150"/>
      <c r="AS427" s="150"/>
      <c r="AT427" s="150"/>
      <c r="AU427" s="150"/>
      <c r="AV427" s="150"/>
      <c r="AW427" s="150"/>
      <c r="AX427" s="150"/>
      <c r="AY427" s="150"/>
      <c r="AZ427" s="150"/>
      <c r="BA427" s="150"/>
      <c r="BB427" s="150"/>
      <c r="BC427" s="150"/>
      <c r="BD427" s="150"/>
      <c r="BE427" s="150"/>
      <c r="BF427" s="150"/>
      <c r="BG427" s="150"/>
      <c r="BH427" s="150"/>
    </row>
    <row r="428" spans="1:60" outlineLevel="1">
      <c r="A428" s="157"/>
      <c r="B428" s="158"/>
      <c r="C428" s="194" t="s">
        <v>438</v>
      </c>
      <c r="D428" s="162"/>
      <c r="E428" s="163">
        <v>14.994</v>
      </c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50" t="s">
        <v>139</v>
      </c>
      <c r="AH428" s="150">
        <v>0</v>
      </c>
      <c r="AI428" s="150"/>
      <c r="AJ428" s="150"/>
      <c r="AK428" s="150"/>
      <c r="AL428" s="150"/>
      <c r="AM428" s="150"/>
      <c r="AN428" s="150"/>
      <c r="AO428" s="150"/>
      <c r="AP428" s="150"/>
      <c r="AQ428" s="150"/>
      <c r="AR428" s="150"/>
      <c r="AS428" s="150"/>
      <c r="AT428" s="150"/>
      <c r="AU428" s="150"/>
      <c r="AV428" s="150"/>
      <c r="AW428" s="150"/>
      <c r="AX428" s="150"/>
      <c r="AY428" s="150"/>
      <c r="AZ428" s="150"/>
      <c r="BA428" s="150"/>
      <c r="BB428" s="150"/>
      <c r="BC428" s="150"/>
      <c r="BD428" s="150"/>
      <c r="BE428" s="150"/>
      <c r="BF428" s="150"/>
      <c r="BG428" s="150"/>
      <c r="BH428" s="150"/>
    </row>
    <row r="429" spans="1:60" outlineLevel="1">
      <c r="A429" s="157"/>
      <c r="B429" s="158"/>
      <c r="C429" s="194" t="s">
        <v>439</v>
      </c>
      <c r="D429" s="162"/>
      <c r="E429" s="163">
        <v>57.9054</v>
      </c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50" t="s">
        <v>139</v>
      </c>
      <c r="AH429" s="150">
        <v>0</v>
      </c>
      <c r="AI429" s="150"/>
      <c r="AJ429" s="150"/>
      <c r="AK429" s="150"/>
      <c r="AL429" s="150"/>
      <c r="AM429" s="150"/>
      <c r="AN429" s="150"/>
      <c r="AO429" s="150"/>
      <c r="AP429" s="150"/>
      <c r="AQ429" s="150"/>
      <c r="AR429" s="150"/>
      <c r="AS429" s="150"/>
      <c r="AT429" s="150"/>
      <c r="AU429" s="150"/>
      <c r="AV429" s="150"/>
      <c r="AW429" s="150"/>
      <c r="AX429" s="150"/>
      <c r="AY429" s="150"/>
      <c r="AZ429" s="150"/>
      <c r="BA429" s="150"/>
      <c r="BB429" s="150"/>
      <c r="BC429" s="150"/>
      <c r="BD429" s="150"/>
      <c r="BE429" s="150"/>
      <c r="BF429" s="150"/>
      <c r="BG429" s="150"/>
      <c r="BH429" s="150"/>
    </row>
    <row r="430" spans="1:60" outlineLevel="1">
      <c r="A430" s="157"/>
      <c r="B430" s="158"/>
      <c r="C430" s="194" t="s">
        <v>440</v>
      </c>
      <c r="D430" s="162"/>
      <c r="E430" s="163">
        <v>47.290999999999997</v>
      </c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 t="s">
        <v>139</v>
      </c>
      <c r="AH430" s="150">
        <v>0</v>
      </c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  <c r="AY430" s="150"/>
      <c r="AZ430" s="150"/>
      <c r="BA430" s="150"/>
      <c r="BB430" s="150"/>
      <c r="BC430" s="150"/>
      <c r="BD430" s="150"/>
      <c r="BE430" s="150"/>
      <c r="BF430" s="150"/>
      <c r="BG430" s="150"/>
      <c r="BH430" s="150"/>
    </row>
    <row r="431" spans="1:60" outlineLevel="1">
      <c r="A431" s="157"/>
      <c r="B431" s="158"/>
      <c r="C431" s="194" t="s">
        <v>441</v>
      </c>
      <c r="D431" s="162"/>
      <c r="E431" s="163">
        <v>14.04</v>
      </c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 t="s">
        <v>139</v>
      </c>
      <c r="AH431" s="150">
        <v>0</v>
      </c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  <c r="BC431" s="150"/>
      <c r="BD431" s="150"/>
      <c r="BE431" s="150"/>
      <c r="BF431" s="150"/>
      <c r="BG431" s="150"/>
      <c r="BH431" s="150"/>
    </row>
    <row r="432" spans="1:60" outlineLevel="1">
      <c r="A432" s="157"/>
      <c r="B432" s="158"/>
      <c r="C432" s="194" t="s">
        <v>442</v>
      </c>
      <c r="D432" s="162"/>
      <c r="E432" s="163">
        <v>28.222639999999998</v>
      </c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50" t="s">
        <v>139</v>
      </c>
      <c r="AH432" s="150">
        <v>0</v>
      </c>
      <c r="AI432" s="150"/>
      <c r="AJ432" s="150"/>
      <c r="AK432" s="150"/>
      <c r="AL432" s="150"/>
      <c r="AM432" s="150"/>
      <c r="AN432" s="150"/>
      <c r="AO432" s="150"/>
      <c r="AP432" s="150"/>
      <c r="AQ432" s="150"/>
      <c r="AR432" s="150"/>
      <c r="AS432" s="150"/>
      <c r="AT432" s="150"/>
      <c r="AU432" s="150"/>
      <c r="AV432" s="150"/>
      <c r="AW432" s="150"/>
      <c r="AX432" s="150"/>
      <c r="AY432" s="150"/>
      <c r="AZ432" s="150"/>
      <c r="BA432" s="150"/>
      <c r="BB432" s="150"/>
      <c r="BC432" s="150"/>
      <c r="BD432" s="150"/>
      <c r="BE432" s="150"/>
      <c r="BF432" s="150"/>
      <c r="BG432" s="150"/>
      <c r="BH432" s="150"/>
    </row>
    <row r="433" spans="1:60" outlineLevel="1">
      <c r="A433" s="157"/>
      <c r="B433" s="158"/>
      <c r="C433" s="194" t="s">
        <v>443</v>
      </c>
      <c r="D433" s="162"/>
      <c r="E433" s="163">
        <v>58.607999999999997</v>
      </c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50" t="s">
        <v>139</v>
      </c>
      <c r="AH433" s="150">
        <v>0</v>
      </c>
      <c r="AI433" s="150"/>
      <c r="AJ433" s="150"/>
      <c r="AK433" s="150"/>
      <c r="AL433" s="150"/>
      <c r="AM433" s="150"/>
      <c r="AN433" s="150"/>
      <c r="AO433" s="150"/>
      <c r="AP433" s="150"/>
      <c r="AQ433" s="150"/>
      <c r="AR433" s="150"/>
      <c r="AS433" s="150"/>
      <c r="AT433" s="150"/>
      <c r="AU433" s="150"/>
      <c r="AV433" s="150"/>
      <c r="AW433" s="150"/>
      <c r="AX433" s="150"/>
      <c r="AY433" s="150"/>
      <c r="AZ433" s="150"/>
      <c r="BA433" s="150"/>
      <c r="BB433" s="150"/>
      <c r="BC433" s="150"/>
      <c r="BD433" s="150"/>
      <c r="BE433" s="150"/>
      <c r="BF433" s="150"/>
      <c r="BG433" s="150"/>
      <c r="BH433" s="150"/>
    </row>
    <row r="434" spans="1:60" outlineLevel="1">
      <c r="A434" s="157"/>
      <c r="B434" s="158"/>
      <c r="C434" s="198" t="s">
        <v>225</v>
      </c>
      <c r="D434" s="168"/>
      <c r="E434" s="169">
        <v>1057.02549</v>
      </c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50" t="s">
        <v>139</v>
      </c>
      <c r="AH434" s="150">
        <v>1</v>
      </c>
      <c r="AI434" s="150"/>
      <c r="AJ434" s="150"/>
      <c r="AK434" s="150"/>
      <c r="AL434" s="150"/>
      <c r="AM434" s="150"/>
      <c r="AN434" s="150"/>
      <c r="AO434" s="150"/>
      <c r="AP434" s="150"/>
      <c r="AQ434" s="150"/>
      <c r="AR434" s="150"/>
      <c r="AS434" s="150"/>
      <c r="AT434" s="150"/>
      <c r="AU434" s="150"/>
      <c r="AV434" s="150"/>
      <c r="AW434" s="150"/>
      <c r="AX434" s="150"/>
      <c r="AY434" s="150"/>
      <c r="AZ434" s="150"/>
      <c r="BA434" s="150"/>
      <c r="BB434" s="150"/>
      <c r="BC434" s="150"/>
      <c r="BD434" s="150"/>
      <c r="BE434" s="150"/>
      <c r="BF434" s="150"/>
      <c r="BG434" s="150"/>
      <c r="BH434" s="150"/>
    </row>
    <row r="435" spans="1:60" outlineLevel="1">
      <c r="A435" s="157"/>
      <c r="B435" s="158"/>
      <c r="C435" s="194" t="s">
        <v>444</v>
      </c>
      <c r="D435" s="162"/>
      <c r="E435" s="163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50" t="s">
        <v>139</v>
      </c>
      <c r="AH435" s="150">
        <v>0</v>
      </c>
      <c r="AI435" s="150"/>
      <c r="AJ435" s="150"/>
      <c r="AK435" s="150"/>
      <c r="AL435" s="150"/>
      <c r="AM435" s="150"/>
      <c r="AN435" s="150"/>
      <c r="AO435" s="150"/>
      <c r="AP435" s="150"/>
      <c r="AQ435" s="150"/>
      <c r="AR435" s="150"/>
      <c r="AS435" s="150"/>
      <c r="AT435" s="150"/>
      <c r="AU435" s="150"/>
      <c r="AV435" s="150"/>
      <c r="AW435" s="150"/>
      <c r="AX435" s="150"/>
      <c r="AY435" s="150"/>
      <c r="AZ435" s="150"/>
      <c r="BA435" s="150"/>
      <c r="BB435" s="150"/>
      <c r="BC435" s="150"/>
      <c r="BD435" s="150"/>
      <c r="BE435" s="150"/>
      <c r="BF435" s="150"/>
      <c r="BG435" s="150"/>
      <c r="BH435" s="150"/>
    </row>
    <row r="436" spans="1:60" outlineLevel="1">
      <c r="A436" s="157"/>
      <c r="B436" s="158"/>
      <c r="C436" s="194" t="s">
        <v>138</v>
      </c>
      <c r="D436" s="162"/>
      <c r="E436" s="163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50"/>
      <c r="Y436" s="150"/>
      <c r="Z436" s="150"/>
      <c r="AA436" s="150"/>
      <c r="AB436" s="150"/>
      <c r="AC436" s="150"/>
      <c r="AD436" s="150"/>
      <c r="AE436" s="150"/>
      <c r="AF436" s="150"/>
      <c r="AG436" s="150" t="s">
        <v>139</v>
      </c>
      <c r="AH436" s="150">
        <v>0</v>
      </c>
      <c r="AI436" s="150"/>
      <c r="AJ436" s="150"/>
      <c r="AK436" s="150"/>
      <c r="AL436" s="150"/>
      <c r="AM436" s="150"/>
      <c r="AN436" s="150"/>
      <c r="AO436" s="150"/>
      <c r="AP436" s="150"/>
      <c r="AQ436" s="150"/>
      <c r="AR436" s="150"/>
      <c r="AS436" s="150"/>
      <c r="AT436" s="150"/>
      <c r="AU436" s="150"/>
      <c r="AV436" s="150"/>
      <c r="AW436" s="150"/>
      <c r="AX436" s="150"/>
      <c r="AY436" s="150"/>
      <c r="AZ436" s="150"/>
      <c r="BA436" s="150"/>
      <c r="BB436" s="150"/>
      <c r="BC436" s="150"/>
      <c r="BD436" s="150"/>
      <c r="BE436" s="150"/>
      <c r="BF436" s="150"/>
      <c r="BG436" s="150"/>
      <c r="BH436" s="150"/>
    </row>
    <row r="437" spans="1:60" outlineLevel="1">
      <c r="A437" s="157"/>
      <c r="B437" s="158"/>
      <c r="C437" s="194" t="s">
        <v>445</v>
      </c>
      <c r="D437" s="162"/>
      <c r="E437" s="163">
        <v>-29.52</v>
      </c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50" t="s">
        <v>139</v>
      </c>
      <c r="AH437" s="150">
        <v>0</v>
      </c>
      <c r="AI437" s="150"/>
      <c r="AJ437" s="150"/>
      <c r="AK437" s="150"/>
      <c r="AL437" s="150"/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  <c r="AW437" s="150"/>
      <c r="AX437" s="150"/>
      <c r="AY437" s="150"/>
      <c r="AZ437" s="150"/>
      <c r="BA437" s="150"/>
      <c r="BB437" s="150"/>
      <c r="BC437" s="150"/>
      <c r="BD437" s="150"/>
      <c r="BE437" s="150"/>
      <c r="BF437" s="150"/>
      <c r="BG437" s="150"/>
      <c r="BH437" s="150"/>
    </row>
    <row r="438" spans="1:60" outlineLevel="1">
      <c r="A438" s="157"/>
      <c r="B438" s="158"/>
      <c r="C438" s="194" t="s">
        <v>143</v>
      </c>
      <c r="D438" s="162"/>
      <c r="E438" s="163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 t="s">
        <v>139</v>
      </c>
      <c r="AH438" s="150">
        <v>0</v>
      </c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  <c r="BC438" s="150"/>
      <c r="BD438" s="150"/>
      <c r="BE438" s="150"/>
      <c r="BF438" s="150"/>
      <c r="BG438" s="150"/>
      <c r="BH438" s="150"/>
    </row>
    <row r="439" spans="1:60" outlineLevel="1">
      <c r="A439" s="157"/>
      <c r="B439" s="158"/>
      <c r="C439" s="194" t="s">
        <v>446</v>
      </c>
      <c r="D439" s="162"/>
      <c r="E439" s="163">
        <v>-30.672000000000001</v>
      </c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 t="s">
        <v>139</v>
      </c>
      <c r="AH439" s="150">
        <v>0</v>
      </c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150"/>
      <c r="AT439" s="150"/>
      <c r="AU439" s="150"/>
      <c r="AV439" s="150"/>
      <c r="AW439" s="150"/>
      <c r="AX439" s="150"/>
      <c r="AY439" s="150"/>
      <c r="AZ439" s="150"/>
      <c r="BA439" s="150"/>
      <c r="BB439" s="150"/>
      <c r="BC439" s="150"/>
      <c r="BD439" s="150"/>
      <c r="BE439" s="150"/>
      <c r="BF439" s="150"/>
      <c r="BG439" s="150"/>
      <c r="BH439" s="150"/>
    </row>
    <row r="440" spans="1:60" outlineLevel="1">
      <c r="A440" s="157"/>
      <c r="B440" s="158"/>
      <c r="C440" s="194" t="s">
        <v>447</v>
      </c>
      <c r="D440" s="162"/>
      <c r="E440" s="163">
        <v>-29.616</v>
      </c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 t="s">
        <v>139</v>
      </c>
      <c r="AH440" s="150">
        <v>0</v>
      </c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  <c r="BC440" s="150"/>
      <c r="BD440" s="150"/>
      <c r="BE440" s="150"/>
      <c r="BF440" s="150"/>
      <c r="BG440" s="150"/>
      <c r="BH440" s="150"/>
    </row>
    <row r="441" spans="1:60" ht="22.5" outlineLevel="1">
      <c r="A441" s="177">
        <v>77</v>
      </c>
      <c r="B441" s="178" t="s">
        <v>448</v>
      </c>
      <c r="C441" s="193" t="s">
        <v>449</v>
      </c>
      <c r="D441" s="179" t="s">
        <v>136</v>
      </c>
      <c r="E441" s="180">
        <v>79.382800000000003</v>
      </c>
      <c r="F441" s="181"/>
      <c r="G441" s="182">
        <f>ROUND(E441*F441,2)</f>
        <v>0</v>
      </c>
      <c r="H441" s="161"/>
      <c r="I441" s="160">
        <f>ROUND(E441*H441,2)</f>
        <v>0</v>
      </c>
      <c r="J441" s="161"/>
      <c r="K441" s="160">
        <f>ROUND(E441*J441,2)</f>
        <v>0</v>
      </c>
      <c r="L441" s="160">
        <v>21</v>
      </c>
      <c r="M441" s="160">
        <f>G441*(1+L441/100)</f>
        <v>0</v>
      </c>
      <c r="N441" s="160">
        <v>3.2000000000000003E-4</v>
      </c>
      <c r="O441" s="160">
        <f>ROUND(E441*N441,2)</f>
        <v>0.03</v>
      </c>
      <c r="P441" s="160">
        <v>0</v>
      </c>
      <c r="Q441" s="160">
        <f>ROUND(E441*P441,2)</f>
        <v>0</v>
      </c>
      <c r="R441" s="160"/>
      <c r="S441" s="160" t="s">
        <v>137</v>
      </c>
      <c r="T441" s="160" t="s">
        <v>137</v>
      </c>
      <c r="U441" s="160">
        <v>0.13439999999999999</v>
      </c>
      <c r="V441" s="160">
        <f>ROUND(E441*U441,2)</f>
        <v>10.67</v>
      </c>
      <c r="W441" s="160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 t="s">
        <v>274</v>
      </c>
      <c r="AH441" s="150"/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  <c r="BC441" s="150"/>
      <c r="BD441" s="150"/>
      <c r="BE441" s="150"/>
      <c r="BF441" s="150"/>
      <c r="BG441" s="150"/>
      <c r="BH441" s="150"/>
    </row>
    <row r="442" spans="1:60" outlineLevel="1">
      <c r="A442" s="157"/>
      <c r="B442" s="158"/>
      <c r="C442" s="194" t="s">
        <v>450</v>
      </c>
      <c r="D442" s="162"/>
      <c r="E442" s="163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 t="s">
        <v>139</v>
      </c>
      <c r="AH442" s="150">
        <v>0</v>
      </c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  <c r="BC442" s="150"/>
      <c r="BD442" s="150"/>
      <c r="BE442" s="150"/>
      <c r="BF442" s="150"/>
      <c r="BG442" s="150"/>
      <c r="BH442" s="150"/>
    </row>
    <row r="443" spans="1:60" outlineLevel="1">
      <c r="A443" s="157"/>
      <c r="B443" s="158"/>
      <c r="C443" s="194" t="s">
        <v>138</v>
      </c>
      <c r="D443" s="162"/>
      <c r="E443" s="163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50" t="s">
        <v>139</v>
      </c>
      <c r="AH443" s="150">
        <v>0</v>
      </c>
      <c r="AI443" s="150"/>
      <c r="AJ443" s="150"/>
      <c r="AK443" s="150"/>
      <c r="AL443" s="150"/>
      <c r="AM443" s="150"/>
      <c r="AN443" s="150"/>
      <c r="AO443" s="150"/>
      <c r="AP443" s="150"/>
      <c r="AQ443" s="150"/>
      <c r="AR443" s="150"/>
      <c r="AS443" s="150"/>
      <c r="AT443" s="150"/>
      <c r="AU443" s="150"/>
      <c r="AV443" s="150"/>
      <c r="AW443" s="150"/>
      <c r="AX443" s="150"/>
      <c r="AY443" s="150"/>
      <c r="AZ443" s="150"/>
      <c r="BA443" s="150"/>
      <c r="BB443" s="150"/>
      <c r="BC443" s="150"/>
      <c r="BD443" s="150"/>
      <c r="BE443" s="150"/>
      <c r="BF443" s="150"/>
      <c r="BG443" s="150"/>
      <c r="BH443" s="150"/>
    </row>
    <row r="444" spans="1:60" outlineLevel="1">
      <c r="A444" s="157"/>
      <c r="B444" s="158"/>
      <c r="C444" s="194" t="s">
        <v>151</v>
      </c>
      <c r="D444" s="162"/>
      <c r="E444" s="163">
        <v>7.88</v>
      </c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 t="s">
        <v>139</v>
      </c>
      <c r="AH444" s="150">
        <v>0</v>
      </c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  <c r="BC444" s="150"/>
      <c r="BD444" s="150"/>
      <c r="BE444" s="150"/>
      <c r="BF444" s="150"/>
      <c r="BG444" s="150"/>
      <c r="BH444" s="150"/>
    </row>
    <row r="445" spans="1:60" outlineLevel="1">
      <c r="A445" s="157"/>
      <c r="B445" s="158"/>
      <c r="C445" s="194" t="s">
        <v>152</v>
      </c>
      <c r="D445" s="162"/>
      <c r="E445" s="163">
        <v>1.4350000000000001</v>
      </c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 t="s">
        <v>139</v>
      </c>
      <c r="AH445" s="150">
        <v>0</v>
      </c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  <c r="BC445" s="150"/>
      <c r="BD445" s="150"/>
      <c r="BE445" s="150"/>
      <c r="BF445" s="150"/>
      <c r="BG445" s="150"/>
      <c r="BH445" s="150"/>
    </row>
    <row r="446" spans="1:60" outlineLevel="1">
      <c r="A446" s="157"/>
      <c r="B446" s="158"/>
      <c r="C446" s="194" t="s">
        <v>143</v>
      </c>
      <c r="D446" s="162"/>
      <c r="E446" s="163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 t="s">
        <v>139</v>
      </c>
      <c r="AH446" s="150">
        <v>0</v>
      </c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  <c r="BC446" s="150"/>
      <c r="BD446" s="150"/>
      <c r="BE446" s="150"/>
      <c r="BF446" s="150"/>
      <c r="BG446" s="150"/>
      <c r="BH446" s="150"/>
    </row>
    <row r="447" spans="1:60" outlineLevel="1">
      <c r="A447" s="157"/>
      <c r="B447" s="158"/>
      <c r="C447" s="194" t="s">
        <v>153</v>
      </c>
      <c r="D447" s="162"/>
      <c r="E447" s="163">
        <v>7.72</v>
      </c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50" t="s">
        <v>139</v>
      </c>
      <c r="AH447" s="150">
        <v>0</v>
      </c>
      <c r="AI447" s="150"/>
      <c r="AJ447" s="150"/>
      <c r="AK447" s="150"/>
      <c r="AL447" s="150"/>
      <c r="AM447" s="150"/>
      <c r="AN447" s="150"/>
      <c r="AO447" s="150"/>
      <c r="AP447" s="150"/>
      <c r="AQ447" s="150"/>
      <c r="AR447" s="150"/>
      <c r="AS447" s="150"/>
      <c r="AT447" s="150"/>
      <c r="AU447" s="150"/>
      <c r="AV447" s="150"/>
      <c r="AW447" s="150"/>
      <c r="AX447" s="150"/>
      <c r="AY447" s="150"/>
      <c r="AZ447" s="150"/>
      <c r="BA447" s="150"/>
      <c r="BB447" s="150"/>
      <c r="BC447" s="150"/>
      <c r="BD447" s="150"/>
      <c r="BE447" s="150"/>
      <c r="BF447" s="150"/>
      <c r="BG447" s="150"/>
      <c r="BH447" s="150"/>
    </row>
    <row r="448" spans="1:60" outlineLevel="1">
      <c r="A448" s="157"/>
      <c r="B448" s="158"/>
      <c r="C448" s="194" t="s">
        <v>154</v>
      </c>
      <c r="D448" s="162"/>
      <c r="E448" s="163">
        <v>7.52</v>
      </c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50" t="s">
        <v>139</v>
      </c>
      <c r="AH448" s="150">
        <v>0</v>
      </c>
      <c r="AI448" s="150"/>
      <c r="AJ448" s="150"/>
      <c r="AK448" s="150"/>
      <c r="AL448" s="150"/>
      <c r="AM448" s="150"/>
      <c r="AN448" s="150"/>
      <c r="AO448" s="150"/>
      <c r="AP448" s="150"/>
      <c r="AQ448" s="150"/>
      <c r="AR448" s="150"/>
      <c r="AS448" s="150"/>
      <c r="AT448" s="150"/>
      <c r="AU448" s="150"/>
      <c r="AV448" s="150"/>
      <c r="AW448" s="150"/>
      <c r="AX448" s="150"/>
      <c r="AY448" s="150"/>
      <c r="AZ448" s="150"/>
      <c r="BA448" s="150"/>
      <c r="BB448" s="150"/>
      <c r="BC448" s="150"/>
      <c r="BD448" s="150"/>
      <c r="BE448" s="150"/>
      <c r="BF448" s="150"/>
      <c r="BG448" s="150"/>
      <c r="BH448" s="150"/>
    </row>
    <row r="449" spans="1:60" outlineLevel="1">
      <c r="A449" s="157"/>
      <c r="B449" s="158"/>
      <c r="C449" s="194" t="s">
        <v>155</v>
      </c>
      <c r="D449" s="162"/>
      <c r="E449" s="163">
        <v>37.299999999999997</v>
      </c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50" t="s">
        <v>139</v>
      </c>
      <c r="AH449" s="150">
        <v>0</v>
      </c>
      <c r="AI449" s="150"/>
      <c r="AJ449" s="150"/>
      <c r="AK449" s="150"/>
      <c r="AL449" s="150"/>
      <c r="AM449" s="150"/>
      <c r="AN449" s="150"/>
      <c r="AO449" s="150"/>
      <c r="AP449" s="150"/>
      <c r="AQ449" s="150"/>
      <c r="AR449" s="150"/>
      <c r="AS449" s="150"/>
      <c r="AT449" s="150"/>
      <c r="AU449" s="150"/>
      <c r="AV449" s="150"/>
      <c r="AW449" s="150"/>
      <c r="AX449" s="150"/>
      <c r="AY449" s="150"/>
      <c r="AZ449" s="150"/>
      <c r="BA449" s="150"/>
      <c r="BB449" s="150"/>
      <c r="BC449" s="150"/>
      <c r="BD449" s="150"/>
      <c r="BE449" s="150"/>
      <c r="BF449" s="150"/>
      <c r="BG449" s="150"/>
      <c r="BH449" s="150"/>
    </row>
    <row r="450" spans="1:60" outlineLevel="1">
      <c r="A450" s="157"/>
      <c r="B450" s="158"/>
      <c r="C450" s="194" t="s">
        <v>219</v>
      </c>
      <c r="D450" s="162"/>
      <c r="E450" s="163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50"/>
      <c r="Y450" s="150"/>
      <c r="Z450" s="150"/>
      <c r="AA450" s="150"/>
      <c r="AB450" s="150"/>
      <c r="AC450" s="150"/>
      <c r="AD450" s="150"/>
      <c r="AE450" s="150"/>
      <c r="AF450" s="150"/>
      <c r="AG450" s="150" t="s">
        <v>139</v>
      </c>
      <c r="AH450" s="150">
        <v>0</v>
      </c>
      <c r="AI450" s="150"/>
      <c r="AJ450" s="150"/>
      <c r="AK450" s="150"/>
      <c r="AL450" s="150"/>
      <c r="AM450" s="150"/>
      <c r="AN450" s="150"/>
      <c r="AO450" s="150"/>
      <c r="AP450" s="150"/>
      <c r="AQ450" s="150"/>
      <c r="AR450" s="150"/>
      <c r="AS450" s="150"/>
      <c r="AT450" s="150"/>
      <c r="AU450" s="150"/>
      <c r="AV450" s="150"/>
      <c r="AW450" s="150"/>
      <c r="AX450" s="150"/>
      <c r="AY450" s="150"/>
      <c r="AZ450" s="150"/>
      <c r="BA450" s="150"/>
      <c r="BB450" s="150"/>
      <c r="BC450" s="150"/>
      <c r="BD450" s="150"/>
      <c r="BE450" s="150"/>
      <c r="BF450" s="150"/>
      <c r="BG450" s="150"/>
      <c r="BH450" s="150"/>
    </row>
    <row r="451" spans="1:60" outlineLevel="1">
      <c r="A451" s="157"/>
      <c r="B451" s="158"/>
      <c r="C451" s="194" t="s">
        <v>138</v>
      </c>
      <c r="D451" s="162"/>
      <c r="E451" s="163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0" t="s">
        <v>139</v>
      </c>
      <c r="AH451" s="150">
        <v>0</v>
      </c>
      <c r="AI451" s="150"/>
      <c r="AJ451" s="150"/>
      <c r="AK451" s="150"/>
      <c r="AL451" s="150"/>
      <c r="AM451" s="150"/>
      <c r="AN451" s="150"/>
      <c r="AO451" s="150"/>
      <c r="AP451" s="150"/>
      <c r="AQ451" s="150"/>
      <c r="AR451" s="150"/>
      <c r="AS451" s="150"/>
      <c r="AT451" s="150"/>
      <c r="AU451" s="150"/>
      <c r="AV451" s="150"/>
      <c r="AW451" s="150"/>
      <c r="AX451" s="150"/>
      <c r="AY451" s="150"/>
      <c r="AZ451" s="150"/>
      <c r="BA451" s="150"/>
      <c r="BB451" s="150"/>
      <c r="BC451" s="150"/>
      <c r="BD451" s="150"/>
      <c r="BE451" s="150"/>
      <c r="BF451" s="150"/>
      <c r="BG451" s="150"/>
      <c r="BH451" s="150"/>
    </row>
    <row r="452" spans="1:60" outlineLevel="1">
      <c r="A452" s="157"/>
      <c r="B452" s="158"/>
      <c r="C452" s="194" t="s">
        <v>451</v>
      </c>
      <c r="D452" s="162"/>
      <c r="E452" s="163">
        <v>2.2507999999999999</v>
      </c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50" t="s">
        <v>139</v>
      </c>
      <c r="AH452" s="150">
        <v>0</v>
      </c>
      <c r="AI452" s="150"/>
      <c r="AJ452" s="150"/>
      <c r="AK452" s="150"/>
      <c r="AL452" s="150"/>
      <c r="AM452" s="150"/>
      <c r="AN452" s="150"/>
      <c r="AO452" s="150"/>
      <c r="AP452" s="150"/>
      <c r="AQ452" s="150"/>
      <c r="AR452" s="150"/>
      <c r="AS452" s="150"/>
      <c r="AT452" s="150"/>
      <c r="AU452" s="150"/>
      <c r="AV452" s="150"/>
      <c r="AW452" s="150"/>
      <c r="AX452" s="150"/>
      <c r="AY452" s="150"/>
      <c r="AZ452" s="150"/>
      <c r="BA452" s="150"/>
      <c r="BB452" s="150"/>
      <c r="BC452" s="150"/>
      <c r="BD452" s="150"/>
      <c r="BE452" s="150"/>
      <c r="BF452" s="150"/>
      <c r="BG452" s="150"/>
      <c r="BH452" s="150"/>
    </row>
    <row r="453" spans="1:60" outlineLevel="1">
      <c r="A453" s="157"/>
      <c r="B453" s="158"/>
      <c r="C453" s="194" t="s">
        <v>452</v>
      </c>
      <c r="D453" s="162"/>
      <c r="E453" s="163">
        <v>1.379</v>
      </c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50" t="s">
        <v>139</v>
      </c>
      <c r="AH453" s="150">
        <v>0</v>
      </c>
      <c r="AI453" s="150"/>
      <c r="AJ453" s="150"/>
      <c r="AK453" s="150"/>
      <c r="AL453" s="150"/>
      <c r="AM453" s="150"/>
      <c r="AN453" s="150"/>
      <c r="AO453" s="150"/>
      <c r="AP453" s="150"/>
      <c r="AQ453" s="150"/>
      <c r="AR453" s="150"/>
      <c r="AS453" s="150"/>
      <c r="AT453" s="150"/>
      <c r="AU453" s="150"/>
      <c r="AV453" s="150"/>
      <c r="AW453" s="150"/>
      <c r="AX453" s="150"/>
      <c r="AY453" s="150"/>
      <c r="AZ453" s="150"/>
      <c r="BA453" s="150"/>
      <c r="BB453" s="150"/>
      <c r="BC453" s="150"/>
      <c r="BD453" s="150"/>
      <c r="BE453" s="150"/>
      <c r="BF453" s="150"/>
      <c r="BG453" s="150"/>
      <c r="BH453" s="150"/>
    </row>
    <row r="454" spans="1:60" outlineLevel="1">
      <c r="A454" s="157"/>
      <c r="B454" s="158"/>
      <c r="C454" s="194" t="s">
        <v>143</v>
      </c>
      <c r="D454" s="162"/>
      <c r="E454" s="163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50" t="s">
        <v>139</v>
      </c>
      <c r="AH454" s="150">
        <v>0</v>
      </c>
      <c r="AI454" s="150"/>
      <c r="AJ454" s="150"/>
      <c r="AK454" s="150"/>
      <c r="AL454" s="150"/>
      <c r="AM454" s="150"/>
      <c r="AN454" s="150"/>
      <c r="AO454" s="150"/>
      <c r="AP454" s="150"/>
      <c r="AQ454" s="150"/>
      <c r="AR454" s="150"/>
      <c r="AS454" s="150"/>
      <c r="AT454" s="150"/>
      <c r="AU454" s="150"/>
      <c r="AV454" s="150"/>
      <c r="AW454" s="150"/>
      <c r="AX454" s="150"/>
      <c r="AY454" s="150"/>
      <c r="AZ454" s="150"/>
      <c r="BA454" s="150"/>
      <c r="BB454" s="150"/>
      <c r="BC454" s="150"/>
      <c r="BD454" s="150"/>
      <c r="BE454" s="150"/>
      <c r="BF454" s="150"/>
      <c r="BG454" s="150"/>
      <c r="BH454" s="150"/>
    </row>
    <row r="455" spans="1:60" outlineLevel="1">
      <c r="A455" s="157"/>
      <c r="B455" s="158"/>
      <c r="C455" s="194" t="s">
        <v>453</v>
      </c>
      <c r="D455" s="162"/>
      <c r="E455" s="163">
        <v>4.173</v>
      </c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50" t="s">
        <v>139</v>
      </c>
      <c r="AH455" s="150">
        <v>0</v>
      </c>
      <c r="AI455" s="150"/>
      <c r="AJ455" s="150"/>
      <c r="AK455" s="150"/>
      <c r="AL455" s="150"/>
      <c r="AM455" s="150"/>
      <c r="AN455" s="150"/>
      <c r="AO455" s="150"/>
      <c r="AP455" s="150"/>
      <c r="AQ455" s="150"/>
      <c r="AR455" s="150"/>
      <c r="AS455" s="150"/>
      <c r="AT455" s="150"/>
      <c r="AU455" s="150"/>
      <c r="AV455" s="150"/>
      <c r="AW455" s="150"/>
      <c r="AX455" s="150"/>
      <c r="AY455" s="150"/>
      <c r="AZ455" s="150"/>
      <c r="BA455" s="150"/>
      <c r="BB455" s="150"/>
      <c r="BC455" s="150"/>
      <c r="BD455" s="150"/>
      <c r="BE455" s="150"/>
      <c r="BF455" s="150"/>
      <c r="BG455" s="150"/>
      <c r="BH455" s="150"/>
    </row>
    <row r="456" spans="1:60" outlineLevel="1">
      <c r="A456" s="157"/>
      <c r="B456" s="158"/>
      <c r="C456" s="194" t="s">
        <v>454</v>
      </c>
      <c r="D456" s="162"/>
      <c r="E456" s="163">
        <v>1.379</v>
      </c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 t="s">
        <v>139</v>
      </c>
      <c r="AH456" s="150">
        <v>0</v>
      </c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50"/>
      <c r="BB456" s="150"/>
      <c r="BC456" s="150"/>
      <c r="BD456" s="150"/>
      <c r="BE456" s="150"/>
      <c r="BF456" s="150"/>
      <c r="BG456" s="150"/>
      <c r="BH456" s="150"/>
    </row>
    <row r="457" spans="1:60" outlineLevel="1">
      <c r="A457" s="157"/>
      <c r="B457" s="158"/>
      <c r="C457" s="194" t="s">
        <v>455</v>
      </c>
      <c r="D457" s="162"/>
      <c r="E457" s="163">
        <v>4.173</v>
      </c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 t="s">
        <v>139</v>
      </c>
      <c r="AH457" s="150">
        <v>0</v>
      </c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  <c r="BC457" s="150"/>
      <c r="BD457" s="150"/>
      <c r="BE457" s="150"/>
      <c r="BF457" s="150"/>
      <c r="BG457" s="150"/>
      <c r="BH457" s="150"/>
    </row>
    <row r="458" spans="1:60" outlineLevel="1">
      <c r="A458" s="157"/>
      <c r="B458" s="158"/>
      <c r="C458" s="194" t="s">
        <v>456</v>
      </c>
      <c r="D458" s="162"/>
      <c r="E458" s="163">
        <v>4.173</v>
      </c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 t="s">
        <v>139</v>
      </c>
      <c r="AH458" s="150">
        <v>0</v>
      </c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  <c r="BC458" s="150"/>
      <c r="BD458" s="150"/>
      <c r="BE458" s="150"/>
      <c r="BF458" s="150"/>
      <c r="BG458" s="150"/>
      <c r="BH458" s="150"/>
    </row>
    <row r="459" spans="1:60" ht="22.5" outlineLevel="1">
      <c r="A459" s="177">
        <v>78</v>
      </c>
      <c r="B459" s="178" t="s">
        <v>457</v>
      </c>
      <c r="C459" s="193" t="s">
        <v>458</v>
      </c>
      <c r="D459" s="179" t="s">
        <v>136</v>
      </c>
      <c r="E459" s="180">
        <v>34.303840000000001</v>
      </c>
      <c r="F459" s="181"/>
      <c r="G459" s="182">
        <f>ROUND(E459*F459,2)</f>
        <v>0</v>
      </c>
      <c r="H459" s="161"/>
      <c r="I459" s="160">
        <f>ROUND(E459*H459,2)</f>
        <v>0</v>
      </c>
      <c r="J459" s="161"/>
      <c r="K459" s="160">
        <f>ROUND(E459*J459,2)</f>
        <v>0</v>
      </c>
      <c r="L459" s="160">
        <v>21</v>
      </c>
      <c r="M459" s="160">
        <f>G459*(1+L459/100)</f>
        <v>0</v>
      </c>
      <c r="N459" s="160">
        <v>2.9E-4</v>
      </c>
      <c r="O459" s="160">
        <f>ROUND(E459*N459,2)</f>
        <v>0.01</v>
      </c>
      <c r="P459" s="160">
        <v>0</v>
      </c>
      <c r="Q459" s="160">
        <f>ROUND(E459*P459,2)</f>
        <v>0</v>
      </c>
      <c r="R459" s="160"/>
      <c r="S459" s="160" t="s">
        <v>126</v>
      </c>
      <c r="T459" s="160" t="s">
        <v>137</v>
      </c>
      <c r="U459" s="160">
        <v>0.10191</v>
      </c>
      <c r="V459" s="160">
        <f>ROUND(E459*U459,2)</f>
        <v>3.5</v>
      </c>
      <c r="W459" s="16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 t="s">
        <v>128</v>
      </c>
      <c r="AH459" s="150"/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  <c r="BC459" s="150"/>
      <c r="BD459" s="150"/>
      <c r="BE459" s="150"/>
      <c r="BF459" s="150"/>
      <c r="BG459" s="150"/>
      <c r="BH459" s="150"/>
    </row>
    <row r="460" spans="1:60" outlineLevel="1">
      <c r="A460" s="157"/>
      <c r="B460" s="158"/>
      <c r="C460" s="194" t="s">
        <v>459</v>
      </c>
      <c r="D460" s="162"/>
      <c r="E460" s="163">
        <v>1.62</v>
      </c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 t="s">
        <v>139</v>
      </c>
      <c r="AH460" s="150">
        <v>0</v>
      </c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150"/>
      <c r="BD460" s="150"/>
      <c r="BE460" s="150"/>
      <c r="BF460" s="150"/>
      <c r="BG460" s="150"/>
      <c r="BH460" s="150"/>
    </row>
    <row r="461" spans="1:60" outlineLevel="1">
      <c r="A461" s="157"/>
      <c r="B461" s="158"/>
      <c r="C461" s="194" t="s">
        <v>460</v>
      </c>
      <c r="D461" s="162"/>
      <c r="E461" s="163">
        <v>4.2228000000000003</v>
      </c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 t="s">
        <v>139</v>
      </c>
      <c r="AH461" s="150">
        <v>0</v>
      </c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  <c r="BC461" s="150"/>
      <c r="BD461" s="150"/>
      <c r="BE461" s="150"/>
      <c r="BF461" s="150"/>
      <c r="BG461" s="150"/>
      <c r="BH461" s="150"/>
    </row>
    <row r="462" spans="1:60" outlineLevel="1">
      <c r="A462" s="157"/>
      <c r="B462" s="158"/>
      <c r="C462" s="194" t="s">
        <v>461</v>
      </c>
      <c r="D462" s="162"/>
      <c r="E462" s="163">
        <v>1.68</v>
      </c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 t="s">
        <v>139</v>
      </c>
      <c r="AH462" s="150">
        <v>0</v>
      </c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  <c r="AW462" s="150"/>
      <c r="AX462" s="150"/>
      <c r="AY462" s="150"/>
      <c r="AZ462" s="150"/>
      <c r="BA462" s="150"/>
      <c r="BB462" s="150"/>
      <c r="BC462" s="150"/>
      <c r="BD462" s="150"/>
      <c r="BE462" s="150"/>
      <c r="BF462" s="150"/>
      <c r="BG462" s="150"/>
      <c r="BH462" s="150"/>
    </row>
    <row r="463" spans="1:60" outlineLevel="1">
      <c r="A463" s="157"/>
      <c r="B463" s="158"/>
      <c r="C463" s="194" t="s">
        <v>462</v>
      </c>
      <c r="D463" s="162"/>
      <c r="E463" s="163">
        <v>1.764</v>
      </c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50" t="s">
        <v>139</v>
      </c>
      <c r="AH463" s="150">
        <v>0</v>
      </c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0"/>
      <c r="AU463" s="150"/>
      <c r="AV463" s="150"/>
      <c r="AW463" s="150"/>
      <c r="AX463" s="150"/>
      <c r="AY463" s="150"/>
      <c r="AZ463" s="150"/>
      <c r="BA463" s="150"/>
      <c r="BB463" s="150"/>
      <c r="BC463" s="150"/>
      <c r="BD463" s="150"/>
      <c r="BE463" s="150"/>
      <c r="BF463" s="150"/>
      <c r="BG463" s="150"/>
      <c r="BH463" s="150"/>
    </row>
    <row r="464" spans="1:60" outlineLevel="1">
      <c r="A464" s="157"/>
      <c r="B464" s="158"/>
      <c r="C464" s="194" t="s">
        <v>463</v>
      </c>
      <c r="D464" s="162"/>
      <c r="E464" s="163">
        <v>1.6446000000000001</v>
      </c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50" t="s">
        <v>139</v>
      </c>
      <c r="AH464" s="150">
        <v>0</v>
      </c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  <c r="AW464" s="150"/>
      <c r="AX464" s="150"/>
      <c r="AY464" s="150"/>
      <c r="AZ464" s="150"/>
      <c r="BA464" s="150"/>
      <c r="BB464" s="150"/>
      <c r="BC464" s="150"/>
      <c r="BD464" s="150"/>
      <c r="BE464" s="150"/>
      <c r="BF464" s="150"/>
      <c r="BG464" s="150"/>
      <c r="BH464" s="150"/>
    </row>
    <row r="465" spans="1:60" outlineLevel="1">
      <c r="A465" s="157"/>
      <c r="B465" s="158"/>
      <c r="C465" s="194" t="s">
        <v>464</v>
      </c>
      <c r="D465" s="162"/>
      <c r="E465" s="163">
        <v>1.5875999999999999</v>
      </c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50" t="s">
        <v>139</v>
      </c>
      <c r="AH465" s="150">
        <v>0</v>
      </c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0"/>
      <c r="AU465" s="150"/>
      <c r="AV465" s="150"/>
      <c r="AW465" s="150"/>
      <c r="AX465" s="150"/>
      <c r="AY465" s="150"/>
      <c r="AZ465" s="150"/>
      <c r="BA465" s="150"/>
      <c r="BB465" s="150"/>
      <c r="BC465" s="150"/>
      <c r="BD465" s="150"/>
      <c r="BE465" s="150"/>
      <c r="BF465" s="150"/>
      <c r="BG465" s="150"/>
      <c r="BH465" s="150"/>
    </row>
    <row r="466" spans="1:60" outlineLevel="1">
      <c r="A466" s="157"/>
      <c r="B466" s="158"/>
      <c r="C466" s="194" t="s">
        <v>465</v>
      </c>
      <c r="D466" s="162"/>
      <c r="E466" s="163">
        <v>8.2550000000000008</v>
      </c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0" t="s">
        <v>139</v>
      </c>
      <c r="AH466" s="150">
        <v>0</v>
      </c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0"/>
      <c r="AU466" s="150"/>
      <c r="AV466" s="150"/>
      <c r="AW466" s="150"/>
      <c r="AX466" s="150"/>
      <c r="AY466" s="150"/>
      <c r="AZ466" s="150"/>
      <c r="BA466" s="150"/>
      <c r="BB466" s="150"/>
      <c r="BC466" s="150"/>
      <c r="BD466" s="150"/>
      <c r="BE466" s="150"/>
      <c r="BF466" s="150"/>
      <c r="BG466" s="150"/>
      <c r="BH466" s="150"/>
    </row>
    <row r="467" spans="1:60" outlineLevel="1">
      <c r="A467" s="157"/>
      <c r="B467" s="158"/>
      <c r="C467" s="194" t="s">
        <v>466</v>
      </c>
      <c r="D467" s="162"/>
      <c r="E467" s="163">
        <v>2.3220000000000001</v>
      </c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50" t="s">
        <v>139</v>
      </c>
      <c r="AH467" s="150">
        <v>0</v>
      </c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  <c r="BC467" s="150"/>
      <c r="BD467" s="150"/>
      <c r="BE467" s="150"/>
      <c r="BF467" s="150"/>
      <c r="BG467" s="150"/>
      <c r="BH467" s="150"/>
    </row>
    <row r="468" spans="1:60" outlineLevel="1">
      <c r="A468" s="157"/>
      <c r="B468" s="158"/>
      <c r="C468" s="194" t="s">
        <v>467</v>
      </c>
      <c r="D468" s="162"/>
      <c r="E468" s="163">
        <v>7.9560000000000004</v>
      </c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50"/>
      <c r="Y468" s="150"/>
      <c r="Z468" s="150"/>
      <c r="AA468" s="150"/>
      <c r="AB468" s="150"/>
      <c r="AC468" s="150"/>
      <c r="AD468" s="150"/>
      <c r="AE468" s="150"/>
      <c r="AF468" s="150"/>
      <c r="AG468" s="150" t="s">
        <v>139</v>
      </c>
      <c r="AH468" s="150">
        <v>0</v>
      </c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0"/>
      <c r="AU468" s="150"/>
      <c r="AV468" s="150"/>
      <c r="AW468" s="150"/>
      <c r="AX468" s="150"/>
      <c r="AY468" s="150"/>
      <c r="AZ468" s="150"/>
      <c r="BA468" s="150"/>
      <c r="BB468" s="150"/>
      <c r="BC468" s="150"/>
      <c r="BD468" s="150"/>
      <c r="BE468" s="150"/>
      <c r="BF468" s="150"/>
      <c r="BG468" s="150"/>
      <c r="BH468" s="150"/>
    </row>
    <row r="469" spans="1:60" outlineLevel="1">
      <c r="A469" s="157"/>
      <c r="B469" s="158"/>
      <c r="C469" s="194" t="s">
        <v>468</v>
      </c>
      <c r="D469" s="162"/>
      <c r="E469" s="163">
        <v>0.88200000000000001</v>
      </c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50"/>
      <c r="Y469" s="150"/>
      <c r="Z469" s="150"/>
      <c r="AA469" s="150"/>
      <c r="AB469" s="150"/>
      <c r="AC469" s="150"/>
      <c r="AD469" s="150"/>
      <c r="AE469" s="150"/>
      <c r="AF469" s="150"/>
      <c r="AG469" s="150" t="s">
        <v>139</v>
      </c>
      <c r="AH469" s="150">
        <v>0</v>
      </c>
      <c r="AI469" s="150"/>
      <c r="AJ469" s="150"/>
      <c r="AK469" s="150"/>
      <c r="AL469" s="150"/>
      <c r="AM469" s="150"/>
      <c r="AN469" s="150"/>
      <c r="AO469" s="150"/>
      <c r="AP469" s="150"/>
      <c r="AQ469" s="150"/>
      <c r="AR469" s="150"/>
      <c r="AS469" s="150"/>
      <c r="AT469" s="150"/>
      <c r="AU469" s="150"/>
      <c r="AV469" s="150"/>
      <c r="AW469" s="150"/>
      <c r="AX469" s="150"/>
      <c r="AY469" s="150"/>
      <c r="AZ469" s="150"/>
      <c r="BA469" s="150"/>
      <c r="BB469" s="150"/>
      <c r="BC469" s="150"/>
      <c r="BD469" s="150"/>
      <c r="BE469" s="150"/>
      <c r="BF469" s="150"/>
      <c r="BG469" s="150"/>
      <c r="BH469" s="150"/>
    </row>
    <row r="470" spans="1:60" outlineLevel="1">
      <c r="A470" s="157"/>
      <c r="B470" s="158"/>
      <c r="C470" s="194" t="s">
        <v>469</v>
      </c>
      <c r="D470" s="162"/>
      <c r="E470" s="163">
        <v>2.3698399999999999</v>
      </c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50" t="s">
        <v>139</v>
      </c>
      <c r="AH470" s="150">
        <v>0</v>
      </c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0"/>
      <c r="AU470" s="150"/>
      <c r="AV470" s="150"/>
      <c r="AW470" s="150"/>
      <c r="AX470" s="150"/>
      <c r="AY470" s="150"/>
      <c r="AZ470" s="150"/>
      <c r="BA470" s="150"/>
      <c r="BB470" s="150"/>
      <c r="BC470" s="150"/>
      <c r="BD470" s="150"/>
      <c r="BE470" s="150"/>
      <c r="BF470" s="150"/>
      <c r="BG470" s="150"/>
      <c r="BH470" s="150"/>
    </row>
    <row r="471" spans="1:60">
      <c r="A471" s="171" t="s">
        <v>121</v>
      </c>
      <c r="B471" s="172" t="s">
        <v>88</v>
      </c>
      <c r="C471" s="191" t="s">
        <v>89</v>
      </c>
      <c r="D471" s="173"/>
      <c r="E471" s="174"/>
      <c r="F471" s="175"/>
      <c r="G471" s="176">
        <f>SUMIF(AG472:AG472,"&lt;&gt;NOR",G472:G472)</f>
        <v>0</v>
      </c>
      <c r="H471" s="170"/>
      <c r="I471" s="170">
        <f>SUM(I472:I472)</f>
        <v>0</v>
      </c>
      <c r="J471" s="170"/>
      <c r="K471" s="170">
        <f>SUM(K472:K472)</f>
        <v>0</v>
      </c>
      <c r="L471" s="170"/>
      <c r="M471" s="170">
        <f>SUM(M472:M472)</f>
        <v>0</v>
      </c>
      <c r="N471" s="170"/>
      <c r="O471" s="170">
        <f>SUM(O472:O472)</f>
        <v>0</v>
      </c>
      <c r="P471" s="170"/>
      <c r="Q471" s="170">
        <f>SUM(Q472:Q472)</f>
        <v>0</v>
      </c>
      <c r="R471" s="170"/>
      <c r="S471" s="170"/>
      <c r="T471" s="170"/>
      <c r="U471" s="170"/>
      <c r="V471" s="170">
        <f>SUM(V472:V472)</f>
        <v>0</v>
      </c>
      <c r="W471" s="170"/>
      <c r="AG471" t="s">
        <v>122</v>
      </c>
    </row>
    <row r="472" spans="1:60" outlineLevel="1">
      <c r="A472" s="183">
        <v>79</v>
      </c>
      <c r="B472" s="184" t="s">
        <v>470</v>
      </c>
      <c r="C472" s="192" t="s">
        <v>471</v>
      </c>
      <c r="D472" s="185" t="s">
        <v>299</v>
      </c>
      <c r="E472" s="186">
        <v>1</v>
      </c>
      <c r="F472" s="187"/>
      <c r="G472" s="188">
        <f>ROUND(E472*F472,2)</f>
        <v>0</v>
      </c>
      <c r="H472" s="161"/>
      <c r="I472" s="160">
        <f>ROUND(E472*H472,2)</f>
        <v>0</v>
      </c>
      <c r="J472" s="161"/>
      <c r="K472" s="160">
        <f>ROUND(E472*J472,2)</f>
        <v>0</v>
      </c>
      <c r="L472" s="160">
        <v>21</v>
      </c>
      <c r="M472" s="160">
        <f>G472*(1+L472/100)</f>
        <v>0</v>
      </c>
      <c r="N472" s="160">
        <v>0</v>
      </c>
      <c r="O472" s="160">
        <f>ROUND(E472*N472,2)</f>
        <v>0</v>
      </c>
      <c r="P472" s="160">
        <v>0</v>
      </c>
      <c r="Q472" s="160">
        <f>ROUND(E472*P472,2)</f>
        <v>0</v>
      </c>
      <c r="R472" s="160"/>
      <c r="S472" s="160" t="s">
        <v>126</v>
      </c>
      <c r="T472" s="160" t="s">
        <v>127</v>
      </c>
      <c r="U472" s="160">
        <v>0</v>
      </c>
      <c r="V472" s="160">
        <f>ROUND(E472*U472,2)</f>
        <v>0</v>
      </c>
      <c r="W472" s="160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50" t="s">
        <v>128</v>
      </c>
      <c r="AH472" s="150"/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0"/>
      <c r="AU472" s="150"/>
      <c r="AV472" s="150"/>
      <c r="AW472" s="150"/>
      <c r="AX472" s="150"/>
      <c r="AY472" s="150"/>
      <c r="AZ472" s="150"/>
      <c r="BA472" s="150"/>
      <c r="BB472" s="150"/>
      <c r="BC472" s="150"/>
      <c r="BD472" s="150"/>
      <c r="BE472" s="150"/>
      <c r="BF472" s="150"/>
      <c r="BG472" s="150"/>
      <c r="BH472" s="150"/>
    </row>
    <row r="473" spans="1:60">
      <c r="A473" s="171" t="s">
        <v>121</v>
      </c>
      <c r="B473" s="172" t="s">
        <v>90</v>
      </c>
      <c r="C473" s="191" t="s">
        <v>91</v>
      </c>
      <c r="D473" s="173"/>
      <c r="E473" s="174"/>
      <c r="F473" s="175"/>
      <c r="G473" s="176">
        <f>SUMIF(AG474:AG475,"&lt;&gt;NOR",G474:G475)</f>
        <v>0</v>
      </c>
      <c r="H473" s="170"/>
      <c r="I473" s="170">
        <f>SUM(I474:I475)</f>
        <v>0</v>
      </c>
      <c r="J473" s="170"/>
      <c r="K473" s="170">
        <f>SUM(K474:K475)</f>
        <v>0</v>
      </c>
      <c r="L473" s="170"/>
      <c r="M473" s="170">
        <f>SUM(M474:M475)</f>
        <v>0</v>
      </c>
      <c r="N473" s="170"/>
      <c r="O473" s="170">
        <f>SUM(O474:O475)</f>
        <v>0</v>
      </c>
      <c r="P473" s="170"/>
      <c r="Q473" s="170">
        <f>SUM(Q474:Q475)</f>
        <v>0</v>
      </c>
      <c r="R473" s="170"/>
      <c r="S473" s="170"/>
      <c r="T473" s="170"/>
      <c r="U473" s="170"/>
      <c r="V473" s="170">
        <f>SUM(V474:V475)</f>
        <v>0</v>
      </c>
      <c r="W473" s="170"/>
      <c r="AG473" t="s">
        <v>122</v>
      </c>
    </row>
    <row r="474" spans="1:60" outlineLevel="1">
      <c r="A474" s="183">
        <v>80</v>
      </c>
      <c r="B474" s="184" t="s">
        <v>472</v>
      </c>
      <c r="C474" s="192" t="s">
        <v>473</v>
      </c>
      <c r="D474" s="185" t="s">
        <v>299</v>
      </c>
      <c r="E474" s="186">
        <v>1</v>
      </c>
      <c r="F474" s="187"/>
      <c r="G474" s="188">
        <f>ROUND(E474*F474,2)</f>
        <v>0</v>
      </c>
      <c r="H474" s="161"/>
      <c r="I474" s="160">
        <f>ROUND(E474*H474,2)</f>
        <v>0</v>
      </c>
      <c r="J474" s="161"/>
      <c r="K474" s="160">
        <f>ROUND(E474*J474,2)</f>
        <v>0</v>
      </c>
      <c r="L474" s="160">
        <v>21</v>
      </c>
      <c r="M474" s="160">
        <f>G474*(1+L474/100)</f>
        <v>0</v>
      </c>
      <c r="N474" s="160">
        <v>0</v>
      </c>
      <c r="O474" s="160">
        <f>ROUND(E474*N474,2)</f>
        <v>0</v>
      </c>
      <c r="P474" s="160">
        <v>0</v>
      </c>
      <c r="Q474" s="160">
        <f>ROUND(E474*P474,2)</f>
        <v>0</v>
      </c>
      <c r="R474" s="160"/>
      <c r="S474" s="160" t="s">
        <v>126</v>
      </c>
      <c r="T474" s="160" t="s">
        <v>127</v>
      </c>
      <c r="U474" s="160">
        <v>0</v>
      </c>
      <c r="V474" s="160">
        <f>ROUND(E474*U474,2)</f>
        <v>0</v>
      </c>
      <c r="W474" s="160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 t="s">
        <v>128</v>
      </c>
      <c r="AH474" s="150"/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0"/>
      <c r="AU474" s="150"/>
      <c r="AV474" s="150"/>
      <c r="AW474" s="150"/>
      <c r="AX474" s="150"/>
      <c r="AY474" s="150"/>
      <c r="AZ474" s="150"/>
      <c r="BA474" s="150"/>
      <c r="BB474" s="150"/>
      <c r="BC474" s="150"/>
      <c r="BD474" s="150"/>
      <c r="BE474" s="150"/>
      <c r="BF474" s="150"/>
      <c r="BG474" s="150"/>
      <c r="BH474" s="150"/>
    </row>
    <row r="475" spans="1:60" ht="22.5" outlineLevel="1">
      <c r="A475" s="183">
        <v>81</v>
      </c>
      <c r="B475" s="184" t="s">
        <v>474</v>
      </c>
      <c r="C475" s="192" t="s">
        <v>475</v>
      </c>
      <c r="D475" s="185" t="s">
        <v>0</v>
      </c>
      <c r="E475" s="186">
        <v>6</v>
      </c>
      <c r="F475" s="187"/>
      <c r="G475" s="188">
        <f>ROUND(E475*F475,2)</f>
        <v>0</v>
      </c>
      <c r="H475" s="161"/>
      <c r="I475" s="160">
        <f>ROUND(E475*H475,2)</f>
        <v>0</v>
      </c>
      <c r="J475" s="161"/>
      <c r="K475" s="160">
        <f>ROUND(E475*J475,2)</f>
        <v>0</v>
      </c>
      <c r="L475" s="160">
        <v>21</v>
      </c>
      <c r="M475" s="160">
        <f>G475*(1+L475/100)</f>
        <v>0</v>
      </c>
      <c r="N475" s="160">
        <v>0</v>
      </c>
      <c r="O475" s="160">
        <f>ROUND(E475*N475,2)</f>
        <v>0</v>
      </c>
      <c r="P475" s="160">
        <v>0</v>
      </c>
      <c r="Q475" s="160">
        <f>ROUND(E475*P475,2)</f>
        <v>0</v>
      </c>
      <c r="R475" s="160"/>
      <c r="S475" s="160" t="s">
        <v>126</v>
      </c>
      <c r="T475" s="160" t="s">
        <v>127</v>
      </c>
      <c r="U475" s="160">
        <v>0</v>
      </c>
      <c r="V475" s="160">
        <f>ROUND(E475*U475,2)</f>
        <v>0</v>
      </c>
      <c r="W475" s="160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 t="s">
        <v>128</v>
      </c>
      <c r="AH475" s="150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50"/>
      <c r="AX475" s="150"/>
      <c r="AY475" s="150"/>
      <c r="AZ475" s="150"/>
      <c r="BA475" s="150"/>
      <c r="BB475" s="150"/>
      <c r="BC475" s="150"/>
      <c r="BD475" s="150"/>
      <c r="BE475" s="150"/>
      <c r="BF475" s="150"/>
      <c r="BG475" s="150"/>
      <c r="BH475" s="150"/>
    </row>
    <row r="476" spans="1:60">
      <c r="A476" s="171" t="s">
        <v>121</v>
      </c>
      <c r="B476" s="172" t="s">
        <v>92</v>
      </c>
      <c r="C476" s="191" t="s">
        <v>93</v>
      </c>
      <c r="D476" s="173"/>
      <c r="E476" s="174"/>
      <c r="F476" s="175"/>
      <c r="G476" s="176">
        <f>SUMIF(AG477:AG484,"&lt;&gt;NOR",G477:G484)</f>
        <v>0</v>
      </c>
      <c r="H476" s="170"/>
      <c r="I476" s="170">
        <f>SUM(I477:I484)</f>
        <v>0</v>
      </c>
      <c r="J476" s="170"/>
      <c r="K476" s="170">
        <f>SUM(K477:K484)</f>
        <v>0</v>
      </c>
      <c r="L476" s="170"/>
      <c r="M476" s="170">
        <f>SUM(M477:M484)</f>
        <v>0</v>
      </c>
      <c r="N476" s="170"/>
      <c r="O476" s="170">
        <f>SUM(O477:O484)</f>
        <v>0</v>
      </c>
      <c r="P476" s="170"/>
      <c r="Q476" s="170">
        <f>SUM(Q477:Q484)</f>
        <v>0</v>
      </c>
      <c r="R476" s="170"/>
      <c r="S476" s="170"/>
      <c r="T476" s="170"/>
      <c r="U476" s="170"/>
      <c r="V476" s="170">
        <f>SUM(V477:V484)</f>
        <v>90.28</v>
      </c>
      <c r="W476" s="170"/>
      <c r="AG476" t="s">
        <v>122</v>
      </c>
    </row>
    <row r="477" spans="1:60" outlineLevel="1">
      <c r="A477" s="183">
        <v>82</v>
      </c>
      <c r="B477" s="184" t="s">
        <v>476</v>
      </c>
      <c r="C477" s="192" t="s">
        <v>477</v>
      </c>
      <c r="D477" s="185" t="s">
        <v>270</v>
      </c>
      <c r="E477" s="186">
        <v>18.485340000000001</v>
      </c>
      <c r="F477" s="187"/>
      <c r="G477" s="188">
        <f t="shared" ref="G477:G484" si="1">ROUND(E477*F477,2)</f>
        <v>0</v>
      </c>
      <c r="H477" s="161"/>
      <c r="I477" s="160">
        <f t="shared" ref="I477:I484" si="2">ROUND(E477*H477,2)</f>
        <v>0</v>
      </c>
      <c r="J477" s="161"/>
      <c r="K477" s="160">
        <f t="shared" ref="K477:K484" si="3">ROUND(E477*J477,2)</f>
        <v>0</v>
      </c>
      <c r="L477" s="160">
        <v>21</v>
      </c>
      <c r="M477" s="160">
        <f t="shared" ref="M477:M484" si="4">G477*(1+L477/100)</f>
        <v>0</v>
      </c>
      <c r="N477" s="160">
        <v>0</v>
      </c>
      <c r="O477" s="160">
        <f t="shared" ref="O477:O484" si="5">ROUND(E477*N477,2)</f>
        <v>0</v>
      </c>
      <c r="P477" s="160">
        <v>0</v>
      </c>
      <c r="Q477" s="160">
        <f t="shared" ref="Q477:Q484" si="6">ROUND(E477*P477,2)</f>
        <v>0</v>
      </c>
      <c r="R477" s="160"/>
      <c r="S477" s="160" t="s">
        <v>137</v>
      </c>
      <c r="T477" s="160" t="s">
        <v>137</v>
      </c>
      <c r="U477" s="160">
        <v>0.26500000000000001</v>
      </c>
      <c r="V477" s="160">
        <f t="shared" ref="V477:V484" si="7">ROUND(E477*U477,2)</f>
        <v>4.9000000000000004</v>
      </c>
      <c r="W477" s="160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50" t="s">
        <v>478</v>
      </c>
      <c r="AH477" s="150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0"/>
      <c r="AU477" s="150"/>
      <c r="AV477" s="150"/>
      <c r="AW477" s="150"/>
      <c r="AX477" s="150"/>
      <c r="AY477" s="150"/>
      <c r="AZ477" s="150"/>
      <c r="BA477" s="150"/>
      <c r="BB477" s="150"/>
      <c r="BC477" s="150"/>
      <c r="BD477" s="150"/>
      <c r="BE477" s="150"/>
      <c r="BF477" s="150"/>
      <c r="BG477" s="150"/>
      <c r="BH477" s="150"/>
    </row>
    <row r="478" spans="1:60" outlineLevel="1">
      <c r="A478" s="183">
        <v>83</v>
      </c>
      <c r="B478" s="184" t="s">
        <v>479</v>
      </c>
      <c r="C478" s="192" t="s">
        <v>480</v>
      </c>
      <c r="D478" s="185" t="s">
        <v>270</v>
      </c>
      <c r="E478" s="186">
        <v>18.485340000000001</v>
      </c>
      <c r="F478" s="187"/>
      <c r="G478" s="188">
        <f t="shared" si="1"/>
        <v>0</v>
      </c>
      <c r="H478" s="161"/>
      <c r="I478" s="160">
        <f t="shared" si="2"/>
        <v>0</v>
      </c>
      <c r="J478" s="161"/>
      <c r="K478" s="160">
        <f t="shared" si="3"/>
        <v>0</v>
      </c>
      <c r="L478" s="160">
        <v>21</v>
      </c>
      <c r="M478" s="160">
        <f t="shared" si="4"/>
        <v>0</v>
      </c>
      <c r="N478" s="160">
        <v>0</v>
      </c>
      <c r="O478" s="160">
        <f t="shared" si="5"/>
        <v>0</v>
      </c>
      <c r="P478" s="160">
        <v>0</v>
      </c>
      <c r="Q478" s="160">
        <f t="shared" si="6"/>
        <v>0</v>
      </c>
      <c r="R478" s="160"/>
      <c r="S478" s="160" t="s">
        <v>137</v>
      </c>
      <c r="T478" s="160" t="s">
        <v>137</v>
      </c>
      <c r="U478" s="160">
        <v>0.65300000000000002</v>
      </c>
      <c r="V478" s="160">
        <f t="shared" si="7"/>
        <v>12.07</v>
      </c>
      <c r="W478" s="160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 t="s">
        <v>478</v>
      </c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  <c r="BC478" s="150"/>
      <c r="BD478" s="150"/>
      <c r="BE478" s="150"/>
      <c r="BF478" s="150"/>
      <c r="BG478" s="150"/>
      <c r="BH478" s="150"/>
    </row>
    <row r="479" spans="1:60" outlineLevel="1">
      <c r="A479" s="183">
        <v>84</v>
      </c>
      <c r="B479" s="184" t="s">
        <v>481</v>
      </c>
      <c r="C479" s="192" t="s">
        <v>482</v>
      </c>
      <c r="D479" s="185" t="s">
        <v>270</v>
      </c>
      <c r="E479" s="186">
        <v>18.485340000000001</v>
      </c>
      <c r="F479" s="187"/>
      <c r="G479" s="188">
        <f t="shared" si="1"/>
        <v>0</v>
      </c>
      <c r="H479" s="161"/>
      <c r="I479" s="160">
        <f t="shared" si="2"/>
        <v>0</v>
      </c>
      <c r="J479" s="161"/>
      <c r="K479" s="160">
        <f t="shared" si="3"/>
        <v>0</v>
      </c>
      <c r="L479" s="160">
        <v>21</v>
      </c>
      <c r="M479" s="160">
        <f t="shared" si="4"/>
        <v>0</v>
      </c>
      <c r="N479" s="160">
        <v>0</v>
      </c>
      <c r="O479" s="160">
        <f t="shared" si="5"/>
        <v>0</v>
      </c>
      <c r="P479" s="160">
        <v>0</v>
      </c>
      <c r="Q479" s="160">
        <f t="shared" si="6"/>
        <v>0</v>
      </c>
      <c r="R479" s="160"/>
      <c r="S479" s="160" t="s">
        <v>137</v>
      </c>
      <c r="T479" s="160" t="s">
        <v>137</v>
      </c>
      <c r="U479" s="160">
        <v>2.0089999999999999</v>
      </c>
      <c r="V479" s="160">
        <f t="shared" si="7"/>
        <v>37.14</v>
      </c>
      <c r="W479" s="160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 t="s">
        <v>478</v>
      </c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  <c r="AY479" s="150"/>
      <c r="AZ479" s="150"/>
      <c r="BA479" s="150"/>
      <c r="BB479" s="150"/>
      <c r="BC479" s="150"/>
      <c r="BD479" s="150"/>
      <c r="BE479" s="150"/>
      <c r="BF479" s="150"/>
      <c r="BG479" s="150"/>
      <c r="BH479" s="150"/>
    </row>
    <row r="480" spans="1:60" outlineLevel="1">
      <c r="A480" s="183">
        <v>85</v>
      </c>
      <c r="B480" s="184" t="s">
        <v>483</v>
      </c>
      <c r="C480" s="192" t="s">
        <v>484</v>
      </c>
      <c r="D480" s="185" t="s">
        <v>270</v>
      </c>
      <c r="E480" s="186">
        <v>18.485340000000001</v>
      </c>
      <c r="F480" s="187"/>
      <c r="G480" s="188">
        <f t="shared" si="1"/>
        <v>0</v>
      </c>
      <c r="H480" s="161"/>
      <c r="I480" s="160">
        <f t="shared" si="2"/>
        <v>0</v>
      </c>
      <c r="J480" s="161"/>
      <c r="K480" s="160">
        <f t="shared" si="3"/>
        <v>0</v>
      </c>
      <c r="L480" s="160">
        <v>21</v>
      </c>
      <c r="M480" s="160">
        <f t="shared" si="4"/>
        <v>0</v>
      </c>
      <c r="N480" s="160">
        <v>0</v>
      </c>
      <c r="O480" s="160">
        <f t="shared" si="5"/>
        <v>0</v>
      </c>
      <c r="P480" s="160">
        <v>0</v>
      </c>
      <c r="Q480" s="160">
        <f t="shared" si="6"/>
        <v>0</v>
      </c>
      <c r="R480" s="160"/>
      <c r="S480" s="160" t="s">
        <v>137</v>
      </c>
      <c r="T480" s="160" t="s">
        <v>137</v>
      </c>
      <c r="U480" s="160">
        <v>0.49</v>
      </c>
      <c r="V480" s="160">
        <f t="shared" si="7"/>
        <v>9.06</v>
      </c>
      <c r="W480" s="160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 t="s">
        <v>478</v>
      </c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50"/>
      <c r="AX480" s="150"/>
      <c r="AY480" s="150"/>
      <c r="AZ480" s="150"/>
      <c r="BA480" s="150"/>
      <c r="BB480" s="150"/>
      <c r="BC480" s="150"/>
      <c r="BD480" s="150"/>
      <c r="BE480" s="150"/>
      <c r="BF480" s="150"/>
      <c r="BG480" s="150"/>
      <c r="BH480" s="150"/>
    </row>
    <row r="481" spans="1:60" outlineLevel="1">
      <c r="A481" s="183">
        <v>86</v>
      </c>
      <c r="B481" s="184" t="s">
        <v>485</v>
      </c>
      <c r="C481" s="192" t="s">
        <v>486</v>
      </c>
      <c r="D481" s="185" t="s">
        <v>270</v>
      </c>
      <c r="E481" s="186">
        <v>277.28005000000002</v>
      </c>
      <c r="F481" s="187"/>
      <c r="G481" s="188">
        <f t="shared" si="1"/>
        <v>0</v>
      </c>
      <c r="H481" s="161"/>
      <c r="I481" s="160">
        <f t="shared" si="2"/>
        <v>0</v>
      </c>
      <c r="J481" s="161"/>
      <c r="K481" s="160">
        <f t="shared" si="3"/>
        <v>0</v>
      </c>
      <c r="L481" s="160">
        <v>21</v>
      </c>
      <c r="M481" s="160">
        <f t="shared" si="4"/>
        <v>0</v>
      </c>
      <c r="N481" s="160">
        <v>0</v>
      </c>
      <c r="O481" s="160">
        <f t="shared" si="5"/>
        <v>0</v>
      </c>
      <c r="P481" s="160">
        <v>0</v>
      </c>
      <c r="Q481" s="160">
        <f t="shared" si="6"/>
        <v>0</v>
      </c>
      <c r="R481" s="160"/>
      <c r="S481" s="160" t="s">
        <v>137</v>
      </c>
      <c r="T481" s="160" t="s">
        <v>137</v>
      </c>
      <c r="U481" s="160">
        <v>0</v>
      </c>
      <c r="V481" s="160">
        <f t="shared" si="7"/>
        <v>0</v>
      </c>
      <c r="W481" s="160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 t="s">
        <v>478</v>
      </c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50"/>
      <c r="AX481" s="150"/>
      <c r="AY481" s="150"/>
      <c r="AZ481" s="150"/>
      <c r="BA481" s="150"/>
      <c r="BB481" s="150"/>
      <c r="BC481" s="150"/>
      <c r="BD481" s="150"/>
      <c r="BE481" s="150"/>
      <c r="BF481" s="150"/>
      <c r="BG481" s="150"/>
      <c r="BH481" s="150"/>
    </row>
    <row r="482" spans="1:60" outlineLevel="1">
      <c r="A482" s="183">
        <v>87</v>
      </c>
      <c r="B482" s="184" t="s">
        <v>487</v>
      </c>
      <c r="C482" s="192" t="s">
        <v>488</v>
      </c>
      <c r="D482" s="185" t="s">
        <v>270</v>
      </c>
      <c r="E482" s="186">
        <v>18.485340000000001</v>
      </c>
      <c r="F482" s="187"/>
      <c r="G482" s="188">
        <f t="shared" si="1"/>
        <v>0</v>
      </c>
      <c r="H482" s="161"/>
      <c r="I482" s="160">
        <f t="shared" si="2"/>
        <v>0</v>
      </c>
      <c r="J482" s="161"/>
      <c r="K482" s="160">
        <f t="shared" si="3"/>
        <v>0</v>
      </c>
      <c r="L482" s="160">
        <v>21</v>
      </c>
      <c r="M482" s="160">
        <f t="shared" si="4"/>
        <v>0</v>
      </c>
      <c r="N482" s="160">
        <v>0</v>
      </c>
      <c r="O482" s="160">
        <f t="shared" si="5"/>
        <v>0</v>
      </c>
      <c r="P482" s="160">
        <v>0</v>
      </c>
      <c r="Q482" s="160">
        <f t="shared" si="6"/>
        <v>0</v>
      </c>
      <c r="R482" s="160"/>
      <c r="S482" s="160" t="s">
        <v>137</v>
      </c>
      <c r="T482" s="160" t="s">
        <v>137</v>
      </c>
      <c r="U482" s="160">
        <v>0.94199999999999995</v>
      </c>
      <c r="V482" s="160">
        <f t="shared" si="7"/>
        <v>17.41</v>
      </c>
      <c r="W482" s="160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 t="s">
        <v>478</v>
      </c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50"/>
      <c r="AX482" s="150"/>
      <c r="AY482" s="150"/>
      <c r="AZ482" s="150"/>
      <c r="BA482" s="150"/>
      <c r="BB482" s="150"/>
      <c r="BC482" s="150"/>
      <c r="BD482" s="150"/>
      <c r="BE482" s="150"/>
      <c r="BF482" s="150"/>
      <c r="BG482" s="150"/>
      <c r="BH482" s="150"/>
    </row>
    <row r="483" spans="1:60" outlineLevel="1">
      <c r="A483" s="183">
        <v>88</v>
      </c>
      <c r="B483" s="184" t="s">
        <v>489</v>
      </c>
      <c r="C483" s="192" t="s">
        <v>490</v>
      </c>
      <c r="D483" s="185" t="s">
        <v>270</v>
      </c>
      <c r="E483" s="186">
        <v>92.426680000000005</v>
      </c>
      <c r="F483" s="187"/>
      <c r="G483" s="188">
        <f t="shared" si="1"/>
        <v>0</v>
      </c>
      <c r="H483" s="161"/>
      <c r="I483" s="160">
        <f t="shared" si="2"/>
        <v>0</v>
      </c>
      <c r="J483" s="161"/>
      <c r="K483" s="160">
        <f t="shared" si="3"/>
        <v>0</v>
      </c>
      <c r="L483" s="160">
        <v>21</v>
      </c>
      <c r="M483" s="160">
        <f t="shared" si="4"/>
        <v>0</v>
      </c>
      <c r="N483" s="160">
        <v>0</v>
      </c>
      <c r="O483" s="160">
        <f t="shared" si="5"/>
        <v>0</v>
      </c>
      <c r="P483" s="160">
        <v>0</v>
      </c>
      <c r="Q483" s="160">
        <f t="shared" si="6"/>
        <v>0</v>
      </c>
      <c r="R483" s="160"/>
      <c r="S483" s="160" t="s">
        <v>137</v>
      </c>
      <c r="T483" s="160" t="s">
        <v>137</v>
      </c>
      <c r="U483" s="160">
        <v>0.105</v>
      </c>
      <c r="V483" s="160">
        <f t="shared" si="7"/>
        <v>9.6999999999999993</v>
      </c>
      <c r="W483" s="160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 t="s">
        <v>478</v>
      </c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0"/>
      <c r="AU483" s="150"/>
      <c r="AV483" s="150"/>
      <c r="AW483" s="150"/>
      <c r="AX483" s="150"/>
      <c r="AY483" s="150"/>
      <c r="AZ483" s="150"/>
      <c r="BA483" s="150"/>
      <c r="BB483" s="150"/>
      <c r="BC483" s="150"/>
      <c r="BD483" s="150"/>
      <c r="BE483" s="150"/>
      <c r="BF483" s="150"/>
      <c r="BG483" s="150"/>
      <c r="BH483" s="150"/>
    </row>
    <row r="484" spans="1:60" outlineLevel="1">
      <c r="A484" s="177">
        <v>89</v>
      </c>
      <c r="B484" s="178" t="s">
        <v>491</v>
      </c>
      <c r="C484" s="193" t="s">
        <v>492</v>
      </c>
      <c r="D484" s="179" t="s">
        <v>270</v>
      </c>
      <c r="E484" s="180">
        <v>18.485340000000001</v>
      </c>
      <c r="F484" s="181"/>
      <c r="G484" s="182">
        <f t="shared" si="1"/>
        <v>0</v>
      </c>
      <c r="H484" s="161"/>
      <c r="I484" s="160">
        <f t="shared" si="2"/>
        <v>0</v>
      </c>
      <c r="J484" s="161"/>
      <c r="K484" s="160">
        <f t="shared" si="3"/>
        <v>0</v>
      </c>
      <c r="L484" s="160">
        <v>21</v>
      </c>
      <c r="M484" s="160">
        <f t="shared" si="4"/>
        <v>0</v>
      </c>
      <c r="N484" s="160">
        <v>0</v>
      </c>
      <c r="O484" s="160">
        <f t="shared" si="5"/>
        <v>0</v>
      </c>
      <c r="P484" s="160">
        <v>0</v>
      </c>
      <c r="Q484" s="160">
        <f t="shared" si="6"/>
        <v>0</v>
      </c>
      <c r="R484" s="160"/>
      <c r="S484" s="160" t="s">
        <v>137</v>
      </c>
      <c r="T484" s="160" t="s">
        <v>137</v>
      </c>
      <c r="U484" s="160">
        <v>0</v>
      </c>
      <c r="V484" s="160">
        <f t="shared" si="7"/>
        <v>0</v>
      </c>
      <c r="W484" s="160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 t="s">
        <v>478</v>
      </c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  <c r="AS484" s="150"/>
      <c r="AT484" s="150"/>
      <c r="AU484" s="150"/>
      <c r="AV484" s="150"/>
      <c r="AW484" s="150"/>
      <c r="AX484" s="150"/>
      <c r="AY484" s="150"/>
      <c r="AZ484" s="150"/>
      <c r="BA484" s="150"/>
      <c r="BB484" s="150"/>
      <c r="BC484" s="150"/>
      <c r="BD484" s="150"/>
      <c r="BE484" s="150"/>
      <c r="BF484" s="150"/>
      <c r="BG484" s="150"/>
      <c r="BH484" s="150"/>
    </row>
    <row r="485" spans="1:60">
      <c r="A485" s="5"/>
      <c r="B485" s="6"/>
      <c r="C485" s="200"/>
      <c r="D485" s="8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AE485">
        <v>15</v>
      </c>
      <c r="AF485">
        <v>21</v>
      </c>
    </row>
    <row r="486" spans="1:60">
      <c r="A486" s="153"/>
      <c r="B486" s="154" t="s">
        <v>31</v>
      </c>
      <c r="C486" s="201"/>
      <c r="D486" s="155"/>
      <c r="E486" s="156"/>
      <c r="F486" s="156"/>
      <c r="G486" s="190">
        <f>G8+G12+G54+G86+G112+G115+G126+G137+G192+G194+G233+G236+G283+G290+G293+G328+G371+G377+G471+G473+G476</f>
        <v>0</v>
      </c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AE486">
        <f>SUMIF(L7:L484,AE485,G7:G484)</f>
        <v>0</v>
      </c>
      <c r="AF486">
        <f>SUMIF(L7:L484,AF485,G7:G484)</f>
        <v>0</v>
      </c>
      <c r="AG486" t="s">
        <v>493</v>
      </c>
    </row>
    <row r="487" spans="1:60">
      <c r="A487" s="5"/>
      <c r="B487" s="6"/>
      <c r="C487" s="200"/>
      <c r="D487" s="8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60">
      <c r="D488" s="141"/>
    </row>
    <row r="489" spans="1:60">
      <c r="D489" s="141"/>
    </row>
    <row r="490" spans="1:60">
      <c r="D490" s="141"/>
    </row>
    <row r="491" spans="1:60">
      <c r="D491" s="141"/>
    </row>
    <row r="492" spans="1:60">
      <c r="D492" s="141"/>
    </row>
    <row r="493" spans="1:60">
      <c r="D493" s="141"/>
    </row>
    <row r="494" spans="1:60">
      <c r="D494" s="141"/>
    </row>
    <row r="495" spans="1:60">
      <c r="D495" s="141"/>
    </row>
    <row r="496" spans="1:60">
      <c r="D496" s="141"/>
    </row>
    <row r="497" spans="4:4">
      <c r="D497" s="141"/>
    </row>
    <row r="498" spans="4:4">
      <c r="D498" s="141"/>
    </row>
    <row r="499" spans="4:4">
      <c r="D499" s="141"/>
    </row>
    <row r="500" spans="4:4">
      <c r="D500" s="141"/>
    </row>
    <row r="501" spans="4:4">
      <c r="D501" s="141"/>
    </row>
    <row r="502" spans="4:4">
      <c r="D502" s="141"/>
    </row>
    <row r="503" spans="4:4">
      <c r="D503" s="141"/>
    </row>
    <row r="504" spans="4:4">
      <c r="D504" s="141"/>
    </row>
    <row r="505" spans="4:4">
      <c r="D505" s="141"/>
    </row>
    <row r="506" spans="4:4">
      <c r="D506" s="141"/>
    </row>
    <row r="507" spans="4:4">
      <c r="D507" s="141"/>
    </row>
    <row r="508" spans="4:4">
      <c r="D508" s="141"/>
    </row>
    <row r="509" spans="4:4">
      <c r="D509" s="141"/>
    </row>
    <row r="510" spans="4:4">
      <c r="D510" s="141"/>
    </row>
    <row r="511" spans="4:4">
      <c r="D511" s="141"/>
    </row>
    <row r="512" spans="4:4">
      <c r="D512" s="141"/>
    </row>
    <row r="513" spans="4:4">
      <c r="D513" s="141"/>
    </row>
    <row r="514" spans="4:4">
      <c r="D514" s="141"/>
    </row>
    <row r="515" spans="4:4">
      <c r="D515" s="141"/>
    </row>
    <row r="516" spans="4:4">
      <c r="D516" s="141"/>
    </row>
    <row r="517" spans="4:4">
      <c r="D517" s="141"/>
    </row>
    <row r="518" spans="4:4">
      <c r="D518" s="141"/>
    </row>
    <row r="519" spans="4:4">
      <c r="D519" s="141"/>
    </row>
    <row r="520" spans="4:4">
      <c r="D520" s="141"/>
    </row>
    <row r="521" spans="4:4">
      <c r="D521" s="141"/>
    </row>
    <row r="522" spans="4:4">
      <c r="D522" s="141"/>
    </row>
    <row r="523" spans="4:4">
      <c r="D523" s="141"/>
    </row>
    <row r="524" spans="4:4">
      <c r="D524" s="141"/>
    </row>
    <row r="525" spans="4:4">
      <c r="D525" s="141"/>
    </row>
    <row r="526" spans="4:4">
      <c r="D526" s="141"/>
    </row>
    <row r="527" spans="4:4">
      <c r="D527" s="141"/>
    </row>
    <row r="528" spans="4:4">
      <c r="D528" s="141"/>
    </row>
    <row r="529" spans="4:4">
      <c r="D529" s="141"/>
    </row>
    <row r="530" spans="4:4">
      <c r="D530" s="141"/>
    </row>
    <row r="531" spans="4:4">
      <c r="D531" s="141"/>
    </row>
    <row r="532" spans="4:4">
      <c r="D532" s="141"/>
    </row>
    <row r="533" spans="4:4">
      <c r="D533" s="141"/>
    </row>
    <row r="534" spans="4:4">
      <c r="D534" s="141"/>
    </row>
    <row r="535" spans="4:4">
      <c r="D535" s="141"/>
    </row>
    <row r="536" spans="4:4">
      <c r="D536" s="141"/>
    </row>
    <row r="537" spans="4:4">
      <c r="D537" s="141"/>
    </row>
    <row r="538" spans="4:4">
      <c r="D538" s="141"/>
    </row>
    <row r="539" spans="4:4">
      <c r="D539" s="141"/>
    </row>
    <row r="540" spans="4:4">
      <c r="D540" s="141"/>
    </row>
    <row r="541" spans="4:4">
      <c r="D541" s="141"/>
    </row>
    <row r="542" spans="4:4">
      <c r="D542" s="141"/>
    </row>
    <row r="543" spans="4:4">
      <c r="D543" s="141"/>
    </row>
    <row r="544" spans="4:4">
      <c r="D544" s="141"/>
    </row>
    <row r="545" spans="4:4">
      <c r="D545" s="141"/>
    </row>
    <row r="546" spans="4:4">
      <c r="D546" s="141"/>
    </row>
    <row r="547" spans="4:4">
      <c r="D547" s="141"/>
    </row>
    <row r="548" spans="4:4">
      <c r="D548" s="141"/>
    </row>
    <row r="549" spans="4:4">
      <c r="D549" s="141"/>
    </row>
    <row r="550" spans="4:4">
      <c r="D550" s="141"/>
    </row>
    <row r="551" spans="4:4">
      <c r="D551" s="141"/>
    </row>
    <row r="552" spans="4:4">
      <c r="D552" s="141"/>
    </row>
    <row r="553" spans="4:4">
      <c r="D553" s="141"/>
    </row>
    <row r="554" spans="4:4">
      <c r="D554" s="141"/>
    </row>
    <row r="555" spans="4:4">
      <c r="D555" s="141"/>
    </row>
    <row r="556" spans="4:4">
      <c r="D556" s="141"/>
    </row>
    <row r="557" spans="4:4">
      <c r="D557" s="141"/>
    </row>
    <row r="558" spans="4:4">
      <c r="D558" s="141"/>
    </row>
    <row r="559" spans="4:4">
      <c r="D559" s="141"/>
    </row>
    <row r="560" spans="4:4">
      <c r="D560" s="141"/>
    </row>
    <row r="561" spans="4:4">
      <c r="D561" s="141"/>
    </row>
    <row r="562" spans="4:4">
      <c r="D562" s="141"/>
    </row>
    <row r="563" spans="4:4">
      <c r="D563" s="141"/>
    </row>
    <row r="564" spans="4:4">
      <c r="D564" s="141"/>
    </row>
    <row r="565" spans="4:4">
      <c r="D565" s="141"/>
    </row>
    <row r="566" spans="4:4">
      <c r="D566" s="141"/>
    </row>
    <row r="567" spans="4:4">
      <c r="D567" s="141"/>
    </row>
    <row r="568" spans="4:4">
      <c r="D568" s="141"/>
    </row>
    <row r="569" spans="4:4">
      <c r="D569" s="141"/>
    </row>
    <row r="570" spans="4:4">
      <c r="D570" s="141"/>
    </row>
    <row r="571" spans="4:4">
      <c r="D571" s="141"/>
    </row>
    <row r="572" spans="4:4">
      <c r="D572" s="141"/>
    </row>
    <row r="573" spans="4:4">
      <c r="D573" s="141"/>
    </row>
    <row r="574" spans="4:4">
      <c r="D574" s="141"/>
    </row>
    <row r="575" spans="4:4">
      <c r="D575" s="141"/>
    </row>
    <row r="576" spans="4:4">
      <c r="D576" s="141"/>
    </row>
    <row r="577" spans="4:4">
      <c r="D577" s="141"/>
    </row>
    <row r="578" spans="4:4">
      <c r="D578" s="141"/>
    </row>
    <row r="579" spans="4:4">
      <c r="D579" s="141"/>
    </row>
    <row r="580" spans="4:4">
      <c r="D580" s="141"/>
    </row>
    <row r="581" spans="4:4">
      <c r="D581" s="141"/>
    </row>
    <row r="582" spans="4:4">
      <c r="D582" s="141"/>
    </row>
    <row r="583" spans="4:4">
      <c r="D583" s="141"/>
    </row>
    <row r="584" spans="4:4">
      <c r="D584" s="141"/>
    </row>
    <row r="585" spans="4:4">
      <c r="D585" s="141"/>
    </row>
    <row r="586" spans="4:4">
      <c r="D586" s="141"/>
    </row>
    <row r="587" spans="4:4">
      <c r="D587" s="141"/>
    </row>
    <row r="588" spans="4:4">
      <c r="D588" s="141"/>
    </row>
    <row r="589" spans="4:4">
      <c r="D589" s="141"/>
    </row>
    <row r="590" spans="4:4">
      <c r="D590" s="141"/>
    </row>
    <row r="591" spans="4:4">
      <c r="D591" s="141"/>
    </row>
    <row r="592" spans="4:4">
      <c r="D592" s="141"/>
    </row>
    <row r="593" spans="4:4">
      <c r="D593" s="141"/>
    </row>
    <row r="594" spans="4:4">
      <c r="D594" s="141"/>
    </row>
    <row r="595" spans="4:4">
      <c r="D595" s="141"/>
    </row>
    <row r="596" spans="4:4">
      <c r="D596" s="141"/>
    </row>
    <row r="597" spans="4:4">
      <c r="D597" s="141"/>
    </row>
    <row r="598" spans="4:4">
      <c r="D598" s="141"/>
    </row>
    <row r="599" spans="4:4">
      <c r="D599" s="141"/>
    </row>
    <row r="600" spans="4:4">
      <c r="D600" s="141"/>
    </row>
    <row r="601" spans="4:4">
      <c r="D601" s="141"/>
    </row>
    <row r="602" spans="4:4">
      <c r="D602" s="141"/>
    </row>
    <row r="603" spans="4:4">
      <c r="D603" s="141"/>
    </row>
    <row r="604" spans="4:4">
      <c r="D604" s="141"/>
    </row>
    <row r="605" spans="4:4">
      <c r="D605" s="141"/>
    </row>
    <row r="606" spans="4:4">
      <c r="D606" s="141"/>
    </row>
    <row r="607" spans="4:4">
      <c r="D607" s="141"/>
    </row>
    <row r="608" spans="4:4">
      <c r="D608" s="141"/>
    </row>
    <row r="609" spans="4:4">
      <c r="D609" s="141"/>
    </row>
    <row r="610" spans="4:4">
      <c r="D610" s="141"/>
    </row>
    <row r="611" spans="4:4">
      <c r="D611" s="141"/>
    </row>
    <row r="612" spans="4:4">
      <c r="D612" s="141"/>
    </row>
    <row r="613" spans="4:4">
      <c r="D613" s="141"/>
    </row>
    <row r="614" spans="4:4">
      <c r="D614" s="141"/>
    </row>
    <row r="615" spans="4:4">
      <c r="D615" s="141"/>
    </row>
    <row r="616" spans="4:4">
      <c r="D616" s="141"/>
    </row>
    <row r="617" spans="4:4">
      <c r="D617" s="141"/>
    </row>
    <row r="618" spans="4:4">
      <c r="D618" s="141"/>
    </row>
    <row r="619" spans="4:4">
      <c r="D619" s="141"/>
    </row>
    <row r="620" spans="4:4">
      <c r="D620" s="141"/>
    </row>
    <row r="621" spans="4:4">
      <c r="D621" s="141"/>
    </row>
    <row r="622" spans="4:4">
      <c r="D622" s="141"/>
    </row>
    <row r="623" spans="4:4">
      <c r="D623" s="141"/>
    </row>
    <row r="624" spans="4:4">
      <c r="D624" s="141"/>
    </row>
    <row r="625" spans="4:4">
      <c r="D625" s="141"/>
    </row>
    <row r="626" spans="4:4">
      <c r="D626" s="141"/>
    </row>
    <row r="627" spans="4:4">
      <c r="D627" s="141"/>
    </row>
    <row r="628" spans="4:4">
      <c r="D628" s="141"/>
    </row>
    <row r="629" spans="4:4">
      <c r="D629" s="141"/>
    </row>
    <row r="630" spans="4:4">
      <c r="D630" s="141"/>
    </row>
    <row r="631" spans="4:4">
      <c r="D631" s="141"/>
    </row>
    <row r="632" spans="4:4">
      <c r="D632" s="141"/>
    </row>
    <row r="633" spans="4:4">
      <c r="D633" s="141"/>
    </row>
    <row r="634" spans="4:4">
      <c r="D634" s="141"/>
    </row>
    <row r="635" spans="4:4">
      <c r="D635" s="141"/>
    </row>
    <row r="636" spans="4:4">
      <c r="D636" s="141"/>
    </row>
    <row r="637" spans="4:4">
      <c r="D637" s="141"/>
    </row>
    <row r="638" spans="4:4">
      <c r="D638" s="141"/>
    </row>
    <row r="639" spans="4:4">
      <c r="D639" s="141"/>
    </row>
    <row r="640" spans="4:4">
      <c r="D640" s="141"/>
    </row>
    <row r="641" spans="4:4">
      <c r="D641" s="141"/>
    </row>
    <row r="642" spans="4:4">
      <c r="D642" s="141"/>
    </row>
    <row r="643" spans="4:4">
      <c r="D643" s="141"/>
    </row>
    <row r="644" spans="4:4">
      <c r="D644" s="141"/>
    </row>
    <row r="645" spans="4:4">
      <c r="D645" s="141"/>
    </row>
    <row r="646" spans="4:4">
      <c r="D646" s="141"/>
    </row>
    <row r="647" spans="4:4">
      <c r="D647" s="141"/>
    </row>
    <row r="648" spans="4:4">
      <c r="D648" s="141"/>
    </row>
    <row r="649" spans="4:4">
      <c r="D649" s="141"/>
    </row>
    <row r="650" spans="4:4">
      <c r="D650" s="141"/>
    </row>
    <row r="651" spans="4:4">
      <c r="D651" s="141"/>
    </row>
    <row r="652" spans="4:4">
      <c r="D652" s="141"/>
    </row>
    <row r="653" spans="4:4">
      <c r="D653" s="141"/>
    </row>
    <row r="654" spans="4:4">
      <c r="D654" s="141"/>
    </row>
    <row r="655" spans="4:4">
      <c r="D655" s="141"/>
    </row>
    <row r="656" spans="4:4">
      <c r="D656" s="141"/>
    </row>
    <row r="657" spans="4:4">
      <c r="D657" s="141"/>
    </row>
    <row r="658" spans="4:4">
      <c r="D658" s="141"/>
    </row>
    <row r="659" spans="4:4">
      <c r="D659" s="141"/>
    </row>
    <row r="660" spans="4:4">
      <c r="D660" s="141"/>
    </row>
    <row r="661" spans="4:4">
      <c r="D661" s="141"/>
    </row>
    <row r="662" spans="4:4">
      <c r="D662" s="141"/>
    </row>
    <row r="663" spans="4:4">
      <c r="D663" s="141"/>
    </row>
    <row r="664" spans="4:4">
      <c r="D664" s="141"/>
    </row>
    <row r="665" spans="4:4">
      <c r="D665" s="141"/>
    </row>
    <row r="666" spans="4:4">
      <c r="D666" s="141"/>
    </row>
    <row r="667" spans="4:4">
      <c r="D667" s="141"/>
    </row>
    <row r="668" spans="4:4">
      <c r="D668" s="141"/>
    </row>
    <row r="669" spans="4:4">
      <c r="D669" s="141"/>
    </row>
    <row r="670" spans="4:4">
      <c r="D670" s="141"/>
    </row>
    <row r="671" spans="4:4">
      <c r="D671" s="141"/>
    </row>
    <row r="672" spans="4:4">
      <c r="D672" s="141"/>
    </row>
    <row r="673" spans="4:4">
      <c r="D673" s="141"/>
    </row>
    <row r="674" spans="4:4">
      <c r="D674" s="141"/>
    </row>
    <row r="675" spans="4:4">
      <c r="D675" s="141"/>
    </row>
    <row r="676" spans="4:4">
      <c r="D676" s="141"/>
    </row>
    <row r="677" spans="4:4">
      <c r="D677" s="141"/>
    </row>
    <row r="678" spans="4:4">
      <c r="D678" s="141"/>
    </row>
    <row r="679" spans="4:4">
      <c r="D679" s="141"/>
    </row>
    <row r="680" spans="4:4">
      <c r="D680" s="141"/>
    </row>
    <row r="681" spans="4:4">
      <c r="D681" s="141"/>
    </row>
    <row r="682" spans="4:4">
      <c r="D682" s="141"/>
    </row>
    <row r="683" spans="4:4">
      <c r="D683" s="141"/>
    </row>
    <row r="684" spans="4:4">
      <c r="D684" s="141"/>
    </row>
    <row r="685" spans="4:4">
      <c r="D685" s="141"/>
    </row>
    <row r="686" spans="4:4">
      <c r="D686" s="141"/>
    </row>
    <row r="687" spans="4:4">
      <c r="D687" s="141"/>
    </row>
    <row r="688" spans="4:4">
      <c r="D688" s="141"/>
    </row>
    <row r="689" spans="4:4">
      <c r="D689" s="141"/>
    </row>
    <row r="690" spans="4:4">
      <c r="D690" s="141"/>
    </row>
    <row r="691" spans="4:4">
      <c r="D691" s="141"/>
    </row>
    <row r="692" spans="4:4">
      <c r="D692" s="141"/>
    </row>
    <row r="693" spans="4:4">
      <c r="D693" s="141"/>
    </row>
    <row r="694" spans="4:4">
      <c r="D694" s="141"/>
    </row>
    <row r="695" spans="4:4">
      <c r="D695" s="141"/>
    </row>
    <row r="696" spans="4:4">
      <c r="D696" s="141"/>
    </row>
    <row r="697" spans="4:4">
      <c r="D697" s="141"/>
    </row>
    <row r="698" spans="4:4">
      <c r="D698" s="141"/>
    </row>
    <row r="699" spans="4:4">
      <c r="D699" s="141"/>
    </row>
    <row r="700" spans="4:4">
      <c r="D700" s="141"/>
    </row>
    <row r="701" spans="4:4">
      <c r="D701" s="141"/>
    </row>
    <row r="702" spans="4:4">
      <c r="D702" s="141"/>
    </row>
    <row r="703" spans="4:4">
      <c r="D703" s="141"/>
    </row>
    <row r="704" spans="4:4">
      <c r="D704" s="141"/>
    </row>
    <row r="705" spans="4:4">
      <c r="D705" s="141"/>
    </row>
    <row r="706" spans="4:4">
      <c r="D706" s="141"/>
    </row>
    <row r="707" spans="4:4">
      <c r="D707" s="141"/>
    </row>
    <row r="708" spans="4:4">
      <c r="D708" s="141"/>
    </row>
    <row r="709" spans="4:4">
      <c r="D709" s="141"/>
    </row>
    <row r="710" spans="4:4">
      <c r="D710" s="141"/>
    </row>
    <row r="711" spans="4:4">
      <c r="D711" s="141"/>
    </row>
    <row r="712" spans="4:4">
      <c r="D712" s="141"/>
    </row>
    <row r="713" spans="4:4">
      <c r="D713" s="141"/>
    </row>
    <row r="714" spans="4:4">
      <c r="D714" s="141"/>
    </row>
    <row r="715" spans="4:4">
      <c r="D715" s="141"/>
    </row>
    <row r="716" spans="4:4">
      <c r="D716" s="141"/>
    </row>
    <row r="717" spans="4:4">
      <c r="D717" s="141"/>
    </row>
    <row r="718" spans="4:4">
      <c r="D718" s="141"/>
    </row>
    <row r="719" spans="4:4">
      <c r="D719" s="141"/>
    </row>
    <row r="720" spans="4:4">
      <c r="D720" s="141"/>
    </row>
    <row r="721" spans="4:4">
      <c r="D721" s="141"/>
    </row>
    <row r="722" spans="4:4">
      <c r="D722" s="141"/>
    </row>
    <row r="723" spans="4:4">
      <c r="D723" s="141"/>
    </row>
    <row r="724" spans="4:4">
      <c r="D724" s="141"/>
    </row>
    <row r="725" spans="4:4">
      <c r="D725" s="141"/>
    </row>
    <row r="726" spans="4:4">
      <c r="D726" s="141"/>
    </row>
    <row r="727" spans="4:4">
      <c r="D727" s="141"/>
    </row>
    <row r="728" spans="4:4">
      <c r="D728" s="141"/>
    </row>
    <row r="729" spans="4:4">
      <c r="D729" s="141"/>
    </row>
    <row r="730" spans="4:4">
      <c r="D730" s="141"/>
    </row>
    <row r="731" spans="4:4">
      <c r="D731" s="141"/>
    </row>
    <row r="732" spans="4:4">
      <c r="D732" s="141"/>
    </row>
    <row r="733" spans="4:4">
      <c r="D733" s="141"/>
    </row>
    <row r="734" spans="4:4">
      <c r="D734" s="141"/>
    </row>
    <row r="735" spans="4:4">
      <c r="D735" s="141"/>
    </row>
    <row r="736" spans="4:4">
      <c r="D736" s="141"/>
    </row>
    <row r="737" spans="4:4">
      <c r="D737" s="141"/>
    </row>
    <row r="738" spans="4:4">
      <c r="D738" s="141"/>
    </row>
    <row r="739" spans="4:4">
      <c r="D739" s="141"/>
    </row>
    <row r="740" spans="4:4">
      <c r="D740" s="141"/>
    </row>
    <row r="741" spans="4:4">
      <c r="D741" s="141"/>
    </row>
    <row r="742" spans="4:4">
      <c r="D742" s="141"/>
    </row>
    <row r="743" spans="4:4">
      <c r="D743" s="141"/>
    </row>
    <row r="744" spans="4:4">
      <c r="D744" s="141"/>
    </row>
    <row r="745" spans="4:4">
      <c r="D745" s="141"/>
    </row>
    <row r="746" spans="4:4">
      <c r="D746" s="141"/>
    </row>
    <row r="747" spans="4:4">
      <c r="D747" s="141"/>
    </row>
    <row r="748" spans="4:4">
      <c r="D748" s="141"/>
    </row>
    <row r="749" spans="4:4">
      <c r="D749" s="141"/>
    </row>
    <row r="750" spans="4:4">
      <c r="D750" s="141"/>
    </row>
    <row r="751" spans="4:4">
      <c r="D751" s="141"/>
    </row>
    <row r="752" spans="4:4">
      <c r="D752" s="141"/>
    </row>
    <row r="753" spans="4:4">
      <c r="D753" s="141"/>
    </row>
    <row r="754" spans="4:4">
      <c r="D754" s="141"/>
    </row>
    <row r="755" spans="4:4">
      <c r="D755" s="141"/>
    </row>
    <row r="756" spans="4:4">
      <c r="D756" s="141"/>
    </row>
    <row r="757" spans="4:4">
      <c r="D757" s="141"/>
    </row>
    <row r="758" spans="4:4">
      <c r="D758" s="141"/>
    </row>
    <row r="759" spans="4:4">
      <c r="D759" s="141"/>
    </row>
    <row r="760" spans="4:4">
      <c r="D760" s="141"/>
    </row>
    <row r="761" spans="4:4">
      <c r="D761" s="141"/>
    </row>
    <row r="762" spans="4:4">
      <c r="D762" s="141"/>
    </row>
    <row r="763" spans="4:4">
      <c r="D763" s="141"/>
    </row>
    <row r="764" spans="4:4">
      <c r="D764" s="141"/>
    </row>
    <row r="765" spans="4:4">
      <c r="D765" s="141"/>
    </row>
    <row r="766" spans="4:4">
      <c r="D766" s="141"/>
    </row>
    <row r="767" spans="4:4">
      <c r="D767" s="141"/>
    </row>
    <row r="768" spans="4:4">
      <c r="D768" s="141"/>
    </row>
    <row r="769" spans="4:4">
      <c r="D769" s="141"/>
    </row>
    <row r="770" spans="4:4">
      <c r="D770" s="141"/>
    </row>
    <row r="771" spans="4:4">
      <c r="D771" s="141"/>
    </row>
    <row r="772" spans="4:4">
      <c r="D772" s="141"/>
    </row>
    <row r="773" spans="4:4">
      <c r="D773" s="141"/>
    </row>
    <row r="774" spans="4:4">
      <c r="D774" s="141"/>
    </row>
    <row r="775" spans="4:4">
      <c r="D775" s="141"/>
    </row>
    <row r="776" spans="4:4">
      <c r="D776" s="141"/>
    </row>
    <row r="777" spans="4:4">
      <c r="D777" s="141"/>
    </row>
    <row r="778" spans="4:4">
      <c r="D778" s="141"/>
    </row>
    <row r="779" spans="4:4">
      <c r="D779" s="141"/>
    </row>
    <row r="780" spans="4:4">
      <c r="D780" s="141"/>
    </row>
    <row r="781" spans="4:4">
      <c r="D781" s="141"/>
    </row>
    <row r="782" spans="4:4">
      <c r="D782" s="141"/>
    </row>
    <row r="783" spans="4:4">
      <c r="D783" s="141"/>
    </row>
    <row r="784" spans="4:4">
      <c r="D784" s="141"/>
    </row>
    <row r="785" spans="4:4">
      <c r="D785" s="141"/>
    </row>
    <row r="786" spans="4:4">
      <c r="D786" s="141"/>
    </row>
    <row r="787" spans="4:4">
      <c r="D787" s="141"/>
    </row>
    <row r="788" spans="4:4">
      <c r="D788" s="141"/>
    </row>
    <row r="789" spans="4:4">
      <c r="D789" s="141"/>
    </row>
    <row r="790" spans="4:4">
      <c r="D790" s="141"/>
    </row>
    <row r="791" spans="4:4">
      <c r="D791" s="141"/>
    </row>
    <row r="792" spans="4:4">
      <c r="D792" s="141"/>
    </row>
    <row r="793" spans="4:4">
      <c r="D793" s="141"/>
    </row>
    <row r="794" spans="4:4">
      <c r="D794" s="141"/>
    </row>
    <row r="795" spans="4:4">
      <c r="D795" s="141"/>
    </row>
    <row r="796" spans="4:4">
      <c r="D796" s="141"/>
    </row>
    <row r="797" spans="4:4">
      <c r="D797" s="141"/>
    </row>
    <row r="798" spans="4:4">
      <c r="D798" s="141"/>
    </row>
    <row r="799" spans="4:4">
      <c r="D799" s="141"/>
    </row>
    <row r="800" spans="4:4">
      <c r="D800" s="141"/>
    </row>
    <row r="801" spans="4:4">
      <c r="D801" s="141"/>
    </row>
    <row r="802" spans="4:4">
      <c r="D802" s="141"/>
    </row>
    <row r="803" spans="4:4">
      <c r="D803" s="141"/>
    </row>
    <row r="804" spans="4:4">
      <c r="D804" s="141"/>
    </row>
    <row r="805" spans="4:4">
      <c r="D805" s="141"/>
    </row>
    <row r="806" spans="4:4">
      <c r="D806" s="141"/>
    </row>
    <row r="807" spans="4:4">
      <c r="D807" s="141"/>
    </row>
    <row r="808" spans="4:4">
      <c r="D808" s="141"/>
    </row>
    <row r="809" spans="4:4">
      <c r="D809" s="141"/>
    </row>
    <row r="810" spans="4:4">
      <c r="D810" s="141"/>
    </row>
    <row r="811" spans="4:4">
      <c r="D811" s="141"/>
    </row>
    <row r="812" spans="4:4">
      <c r="D812" s="141"/>
    </row>
    <row r="813" spans="4:4">
      <c r="D813" s="141"/>
    </row>
    <row r="814" spans="4:4">
      <c r="D814" s="141"/>
    </row>
    <row r="815" spans="4:4">
      <c r="D815" s="141"/>
    </row>
    <row r="816" spans="4:4">
      <c r="D816" s="141"/>
    </row>
    <row r="817" spans="4:4">
      <c r="D817" s="141"/>
    </row>
    <row r="818" spans="4:4">
      <c r="D818" s="141"/>
    </row>
    <row r="819" spans="4:4">
      <c r="D819" s="141"/>
    </row>
    <row r="820" spans="4:4">
      <c r="D820" s="141"/>
    </row>
    <row r="821" spans="4:4">
      <c r="D821" s="141"/>
    </row>
    <row r="822" spans="4:4">
      <c r="D822" s="141"/>
    </row>
    <row r="823" spans="4:4">
      <c r="D823" s="141"/>
    </row>
    <row r="824" spans="4:4">
      <c r="D824" s="141"/>
    </row>
    <row r="825" spans="4:4">
      <c r="D825" s="141"/>
    </row>
    <row r="826" spans="4:4">
      <c r="D826" s="141"/>
    </row>
    <row r="827" spans="4:4">
      <c r="D827" s="141"/>
    </row>
    <row r="828" spans="4:4">
      <c r="D828" s="141"/>
    </row>
    <row r="829" spans="4:4">
      <c r="D829" s="141"/>
    </row>
    <row r="830" spans="4:4">
      <c r="D830" s="141"/>
    </row>
    <row r="831" spans="4:4">
      <c r="D831" s="141"/>
    </row>
    <row r="832" spans="4:4">
      <c r="D832" s="141"/>
    </row>
    <row r="833" spans="4:4">
      <c r="D833" s="141"/>
    </row>
    <row r="834" spans="4:4">
      <c r="D834" s="141"/>
    </row>
    <row r="835" spans="4:4">
      <c r="D835" s="141"/>
    </row>
    <row r="836" spans="4:4">
      <c r="D836" s="141"/>
    </row>
    <row r="837" spans="4:4">
      <c r="D837" s="141"/>
    </row>
    <row r="838" spans="4:4">
      <c r="D838" s="141"/>
    </row>
    <row r="839" spans="4:4">
      <c r="D839" s="141"/>
    </row>
    <row r="840" spans="4:4">
      <c r="D840" s="141"/>
    </row>
    <row r="841" spans="4:4">
      <c r="D841" s="141"/>
    </row>
    <row r="842" spans="4:4">
      <c r="D842" s="141"/>
    </row>
    <row r="843" spans="4:4">
      <c r="D843" s="141"/>
    </row>
    <row r="844" spans="4:4">
      <c r="D844" s="141"/>
    </row>
    <row r="845" spans="4:4">
      <c r="D845" s="141"/>
    </row>
    <row r="846" spans="4:4">
      <c r="D846" s="141"/>
    </row>
    <row r="847" spans="4:4">
      <c r="D847" s="141"/>
    </row>
    <row r="848" spans="4:4">
      <c r="D848" s="141"/>
    </row>
    <row r="849" spans="4:4">
      <c r="D849" s="141"/>
    </row>
    <row r="850" spans="4:4">
      <c r="D850" s="141"/>
    </row>
    <row r="851" spans="4:4">
      <c r="D851" s="141"/>
    </row>
    <row r="852" spans="4:4">
      <c r="D852" s="141"/>
    </row>
    <row r="853" spans="4:4">
      <c r="D853" s="141"/>
    </row>
    <row r="854" spans="4:4">
      <c r="D854" s="141"/>
    </row>
    <row r="855" spans="4:4">
      <c r="D855" s="141"/>
    </row>
    <row r="856" spans="4:4">
      <c r="D856" s="141"/>
    </row>
    <row r="857" spans="4:4">
      <c r="D857" s="141"/>
    </row>
    <row r="858" spans="4:4">
      <c r="D858" s="141"/>
    </row>
    <row r="859" spans="4:4">
      <c r="D859" s="141"/>
    </row>
    <row r="860" spans="4:4">
      <c r="D860" s="141"/>
    </row>
    <row r="861" spans="4:4">
      <c r="D861" s="141"/>
    </row>
    <row r="862" spans="4:4">
      <c r="D862" s="141"/>
    </row>
    <row r="863" spans="4:4">
      <c r="D863" s="141"/>
    </row>
    <row r="864" spans="4:4">
      <c r="D864" s="141"/>
    </row>
    <row r="865" spans="4:4">
      <c r="D865" s="141"/>
    </row>
    <row r="866" spans="4:4">
      <c r="D866" s="141"/>
    </row>
    <row r="867" spans="4:4">
      <c r="D867" s="141"/>
    </row>
    <row r="868" spans="4:4">
      <c r="D868" s="141"/>
    </row>
    <row r="869" spans="4:4">
      <c r="D869" s="141"/>
    </row>
    <row r="870" spans="4:4">
      <c r="D870" s="141"/>
    </row>
    <row r="871" spans="4:4">
      <c r="D871" s="141"/>
    </row>
    <row r="872" spans="4:4">
      <c r="D872" s="141"/>
    </row>
    <row r="873" spans="4:4">
      <c r="D873" s="141"/>
    </row>
    <row r="874" spans="4:4">
      <c r="D874" s="141"/>
    </row>
    <row r="875" spans="4:4">
      <c r="D875" s="141"/>
    </row>
    <row r="876" spans="4:4">
      <c r="D876" s="141"/>
    </row>
    <row r="877" spans="4:4">
      <c r="D877" s="141"/>
    </row>
    <row r="878" spans="4:4">
      <c r="D878" s="141"/>
    </row>
    <row r="879" spans="4:4">
      <c r="D879" s="141"/>
    </row>
    <row r="880" spans="4:4">
      <c r="D880" s="141"/>
    </row>
    <row r="881" spans="4:4">
      <c r="D881" s="141"/>
    </row>
    <row r="882" spans="4:4">
      <c r="D882" s="141"/>
    </row>
    <row r="883" spans="4:4">
      <c r="D883" s="141"/>
    </row>
    <row r="884" spans="4:4">
      <c r="D884" s="141"/>
    </row>
    <row r="885" spans="4:4">
      <c r="D885" s="141"/>
    </row>
    <row r="886" spans="4:4">
      <c r="D886" s="141"/>
    </row>
    <row r="887" spans="4:4">
      <c r="D887" s="141"/>
    </row>
    <row r="888" spans="4:4">
      <c r="D888" s="141"/>
    </row>
    <row r="889" spans="4:4">
      <c r="D889" s="141"/>
    </row>
    <row r="890" spans="4:4">
      <c r="D890" s="141"/>
    </row>
    <row r="891" spans="4:4">
      <c r="D891" s="141"/>
    </row>
    <row r="892" spans="4:4">
      <c r="D892" s="141"/>
    </row>
    <row r="893" spans="4:4">
      <c r="D893" s="141"/>
    </row>
    <row r="894" spans="4:4">
      <c r="D894" s="141"/>
    </row>
    <row r="895" spans="4:4">
      <c r="D895" s="141"/>
    </row>
    <row r="896" spans="4:4">
      <c r="D896" s="141"/>
    </row>
    <row r="897" spans="4:4">
      <c r="D897" s="141"/>
    </row>
    <row r="898" spans="4:4">
      <c r="D898" s="141"/>
    </row>
    <row r="899" spans="4:4">
      <c r="D899" s="141"/>
    </row>
    <row r="900" spans="4:4">
      <c r="D900" s="141"/>
    </row>
    <row r="901" spans="4:4">
      <c r="D901" s="141"/>
    </row>
    <row r="902" spans="4:4">
      <c r="D902" s="141"/>
    </row>
    <row r="903" spans="4:4">
      <c r="D903" s="141"/>
    </row>
    <row r="904" spans="4:4">
      <c r="D904" s="141"/>
    </row>
    <row r="905" spans="4:4">
      <c r="D905" s="141"/>
    </row>
    <row r="906" spans="4:4">
      <c r="D906" s="141"/>
    </row>
    <row r="907" spans="4:4">
      <c r="D907" s="141"/>
    </row>
    <row r="908" spans="4:4">
      <c r="D908" s="141"/>
    </row>
    <row r="909" spans="4:4">
      <c r="D909" s="141"/>
    </row>
    <row r="910" spans="4:4">
      <c r="D910" s="141"/>
    </row>
    <row r="911" spans="4:4">
      <c r="D911" s="141"/>
    </row>
    <row r="912" spans="4:4">
      <c r="D912" s="141"/>
    </row>
    <row r="913" spans="4:4">
      <c r="D913" s="141"/>
    </row>
    <row r="914" spans="4:4">
      <c r="D914" s="141"/>
    </row>
    <row r="915" spans="4:4">
      <c r="D915" s="141"/>
    </row>
    <row r="916" spans="4:4">
      <c r="D916" s="141"/>
    </row>
    <row r="917" spans="4:4">
      <c r="D917" s="141"/>
    </row>
    <row r="918" spans="4:4">
      <c r="D918" s="141"/>
    </row>
    <row r="919" spans="4:4">
      <c r="D919" s="141"/>
    </row>
    <row r="920" spans="4:4">
      <c r="D920" s="141"/>
    </row>
    <row r="921" spans="4:4">
      <c r="D921" s="141"/>
    </row>
    <row r="922" spans="4:4">
      <c r="D922" s="141"/>
    </row>
    <row r="923" spans="4:4">
      <c r="D923" s="141"/>
    </row>
    <row r="924" spans="4:4">
      <c r="D924" s="141"/>
    </row>
    <row r="925" spans="4:4">
      <c r="D925" s="141"/>
    </row>
    <row r="926" spans="4:4">
      <c r="D926" s="141"/>
    </row>
    <row r="927" spans="4:4">
      <c r="D927" s="141"/>
    </row>
    <row r="928" spans="4:4">
      <c r="D928" s="141"/>
    </row>
    <row r="929" spans="4:4">
      <c r="D929" s="141"/>
    </row>
    <row r="930" spans="4:4">
      <c r="D930" s="141"/>
    </row>
    <row r="931" spans="4:4">
      <c r="D931" s="141"/>
    </row>
    <row r="932" spans="4:4">
      <c r="D932" s="141"/>
    </row>
    <row r="933" spans="4:4">
      <c r="D933" s="141"/>
    </row>
    <row r="934" spans="4:4">
      <c r="D934" s="141"/>
    </row>
    <row r="935" spans="4:4">
      <c r="D935" s="141"/>
    </row>
    <row r="936" spans="4:4">
      <c r="D936" s="141"/>
    </row>
    <row r="937" spans="4:4">
      <c r="D937" s="141"/>
    </row>
    <row r="938" spans="4:4">
      <c r="D938" s="141"/>
    </row>
    <row r="939" spans="4:4">
      <c r="D939" s="141"/>
    </row>
    <row r="940" spans="4:4">
      <c r="D940" s="141"/>
    </row>
    <row r="941" spans="4:4">
      <c r="D941" s="141"/>
    </row>
    <row r="942" spans="4:4">
      <c r="D942" s="141"/>
    </row>
    <row r="943" spans="4:4">
      <c r="D943" s="141"/>
    </row>
    <row r="944" spans="4:4">
      <c r="D944" s="141"/>
    </row>
    <row r="945" spans="4:4">
      <c r="D945" s="141"/>
    </row>
    <row r="946" spans="4:4">
      <c r="D946" s="141"/>
    </row>
    <row r="947" spans="4:4">
      <c r="D947" s="141"/>
    </row>
    <row r="948" spans="4:4">
      <c r="D948" s="141"/>
    </row>
    <row r="949" spans="4:4">
      <c r="D949" s="141"/>
    </row>
    <row r="950" spans="4:4">
      <c r="D950" s="141"/>
    </row>
    <row r="951" spans="4:4">
      <c r="D951" s="141"/>
    </row>
    <row r="952" spans="4:4">
      <c r="D952" s="141"/>
    </row>
    <row r="953" spans="4:4">
      <c r="D953" s="141"/>
    </row>
    <row r="954" spans="4:4">
      <c r="D954" s="141"/>
    </row>
    <row r="955" spans="4:4">
      <c r="D955" s="141"/>
    </row>
    <row r="956" spans="4:4">
      <c r="D956" s="141"/>
    </row>
    <row r="957" spans="4:4">
      <c r="D957" s="141"/>
    </row>
    <row r="958" spans="4:4">
      <c r="D958" s="141"/>
    </row>
    <row r="959" spans="4:4">
      <c r="D959" s="141"/>
    </row>
    <row r="960" spans="4:4">
      <c r="D960" s="141"/>
    </row>
    <row r="961" spans="4:4">
      <c r="D961" s="141"/>
    </row>
    <row r="962" spans="4:4">
      <c r="D962" s="141"/>
    </row>
    <row r="963" spans="4:4">
      <c r="D963" s="141"/>
    </row>
    <row r="964" spans="4:4">
      <c r="D964" s="141"/>
    </row>
    <row r="965" spans="4:4">
      <c r="D965" s="141"/>
    </row>
    <row r="966" spans="4:4">
      <c r="D966" s="141"/>
    </row>
    <row r="967" spans="4:4">
      <c r="D967" s="141"/>
    </row>
    <row r="968" spans="4:4">
      <c r="D968" s="141"/>
    </row>
    <row r="969" spans="4:4">
      <c r="D969" s="141"/>
    </row>
    <row r="970" spans="4:4">
      <c r="D970" s="141"/>
    </row>
    <row r="971" spans="4:4">
      <c r="D971" s="141"/>
    </row>
    <row r="972" spans="4:4">
      <c r="D972" s="141"/>
    </row>
    <row r="973" spans="4:4">
      <c r="D973" s="141"/>
    </row>
    <row r="974" spans="4:4">
      <c r="D974" s="141"/>
    </row>
    <row r="975" spans="4:4">
      <c r="D975" s="141"/>
    </row>
    <row r="976" spans="4:4">
      <c r="D976" s="141"/>
    </row>
    <row r="977" spans="4:4">
      <c r="D977" s="141"/>
    </row>
    <row r="978" spans="4:4">
      <c r="D978" s="141"/>
    </row>
    <row r="979" spans="4:4">
      <c r="D979" s="141"/>
    </row>
    <row r="980" spans="4:4">
      <c r="D980" s="141"/>
    </row>
    <row r="981" spans="4:4">
      <c r="D981" s="141"/>
    </row>
    <row r="982" spans="4:4">
      <c r="D982" s="141"/>
    </row>
    <row r="983" spans="4:4">
      <c r="D983" s="141"/>
    </row>
    <row r="984" spans="4:4">
      <c r="D984" s="141"/>
    </row>
    <row r="985" spans="4:4">
      <c r="D985" s="141"/>
    </row>
    <row r="986" spans="4:4">
      <c r="D986" s="141"/>
    </row>
    <row r="987" spans="4:4">
      <c r="D987" s="141"/>
    </row>
    <row r="988" spans="4:4">
      <c r="D988" s="141"/>
    </row>
    <row r="989" spans="4:4">
      <c r="D989" s="141"/>
    </row>
    <row r="990" spans="4:4">
      <c r="D990" s="141"/>
    </row>
    <row r="991" spans="4:4">
      <c r="D991" s="141"/>
    </row>
    <row r="992" spans="4:4">
      <c r="D992" s="141"/>
    </row>
    <row r="993" spans="4:4">
      <c r="D993" s="141"/>
    </row>
    <row r="994" spans="4:4">
      <c r="D994" s="141"/>
    </row>
    <row r="995" spans="4:4">
      <c r="D995" s="141"/>
    </row>
    <row r="996" spans="4:4">
      <c r="D996" s="141"/>
    </row>
    <row r="997" spans="4:4">
      <c r="D997" s="141"/>
    </row>
    <row r="998" spans="4:4">
      <c r="D998" s="141"/>
    </row>
    <row r="999" spans="4:4">
      <c r="D999" s="141"/>
    </row>
    <row r="1000" spans="4:4">
      <c r="D1000" s="141"/>
    </row>
    <row r="1001" spans="4:4">
      <c r="D1001" s="141"/>
    </row>
    <row r="1002" spans="4:4">
      <c r="D1002" s="141"/>
    </row>
    <row r="1003" spans="4:4">
      <c r="D1003" s="141"/>
    </row>
    <row r="1004" spans="4:4">
      <c r="D1004" s="141"/>
    </row>
    <row r="1005" spans="4:4">
      <c r="D1005" s="141"/>
    </row>
    <row r="1006" spans="4:4">
      <c r="D1006" s="141"/>
    </row>
    <row r="1007" spans="4:4">
      <c r="D1007" s="141"/>
    </row>
    <row r="1008" spans="4:4">
      <c r="D1008" s="141"/>
    </row>
    <row r="1009" spans="4:4">
      <c r="D1009" s="141"/>
    </row>
    <row r="1010" spans="4:4">
      <c r="D1010" s="141"/>
    </row>
    <row r="1011" spans="4:4">
      <c r="D1011" s="141"/>
    </row>
    <row r="1012" spans="4:4">
      <c r="D1012" s="141"/>
    </row>
    <row r="1013" spans="4:4">
      <c r="D1013" s="141"/>
    </row>
    <row r="1014" spans="4:4">
      <c r="D1014" s="141"/>
    </row>
    <row r="1015" spans="4:4">
      <c r="D1015" s="141"/>
    </row>
    <row r="1016" spans="4:4">
      <c r="D1016" s="141"/>
    </row>
    <row r="1017" spans="4:4">
      <c r="D1017" s="141"/>
    </row>
    <row r="1018" spans="4:4">
      <c r="D1018" s="141"/>
    </row>
    <row r="1019" spans="4:4">
      <c r="D1019" s="141"/>
    </row>
    <row r="1020" spans="4:4">
      <c r="D1020" s="141"/>
    </row>
    <row r="1021" spans="4:4">
      <c r="D1021" s="141"/>
    </row>
    <row r="1022" spans="4:4">
      <c r="D1022" s="141"/>
    </row>
    <row r="1023" spans="4:4">
      <c r="D1023" s="141"/>
    </row>
    <row r="1024" spans="4:4">
      <c r="D1024" s="141"/>
    </row>
    <row r="1025" spans="4:4">
      <c r="D1025" s="141"/>
    </row>
    <row r="1026" spans="4:4">
      <c r="D1026" s="141"/>
    </row>
    <row r="1027" spans="4:4">
      <c r="D1027" s="141"/>
    </row>
    <row r="1028" spans="4:4">
      <c r="D1028" s="141"/>
    </row>
    <row r="1029" spans="4:4">
      <c r="D1029" s="141"/>
    </row>
    <row r="1030" spans="4:4">
      <c r="D1030" s="141"/>
    </row>
    <row r="1031" spans="4:4">
      <c r="D1031" s="141"/>
    </row>
    <row r="1032" spans="4:4">
      <c r="D1032" s="141"/>
    </row>
    <row r="1033" spans="4:4">
      <c r="D1033" s="141"/>
    </row>
    <row r="1034" spans="4:4">
      <c r="D1034" s="141"/>
    </row>
    <row r="1035" spans="4:4">
      <c r="D1035" s="141"/>
    </row>
    <row r="1036" spans="4:4">
      <c r="D1036" s="141"/>
    </row>
    <row r="1037" spans="4:4">
      <c r="D1037" s="141"/>
    </row>
    <row r="1038" spans="4:4">
      <c r="D1038" s="141"/>
    </row>
    <row r="1039" spans="4:4">
      <c r="D1039" s="141"/>
    </row>
    <row r="1040" spans="4:4">
      <c r="D1040" s="141"/>
    </row>
    <row r="1041" spans="4:4">
      <c r="D1041" s="141"/>
    </row>
    <row r="1042" spans="4:4">
      <c r="D1042" s="141"/>
    </row>
    <row r="1043" spans="4:4">
      <c r="D1043" s="141"/>
    </row>
    <row r="1044" spans="4:4">
      <c r="D1044" s="141"/>
    </row>
    <row r="1045" spans="4:4">
      <c r="D1045" s="141"/>
    </row>
    <row r="1046" spans="4:4">
      <c r="D1046" s="141"/>
    </row>
    <row r="1047" spans="4:4">
      <c r="D1047" s="141"/>
    </row>
    <row r="1048" spans="4:4">
      <c r="D1048" s="141"/>
    </row>
    <row r="1049" spans="4:4">
      <c r="D1049" s="141"/>
    </row>
    <row r="1050" spans="4:4">
      <c r="D1050" s="141"/>
    </row>
    <row r="1051" spans="4:4">
      <c r="D1051" s="141"/>
    </row>
    <row r="1052" spans="4:4">
      <c r="D1052" s="141"/>
    </row>
    <row r="1053" spans="4:4">
      <c r="D1053" s="141"/>
    </row>
    <row r="1054" spans="4:4">
      <c r="D1054" s="141"/>
    </row>
    <row r="1055" spans="4:4">
      <c r="D1055" s="141"/>
    </row>
    <row r="1056" spans="4:4">
      <c r="D1056" s="141"/>
    </row>
    <row r="1057" spans="4:4">
      <c r="D1057" s="141"/>
    </row>
    <row r="1058" spans="4:4">
      <c r="D1058" s="141"/>
    </row>
    <row r="1059" spans="4:4">
      <c r="D1059" s="141"/>
    </row>
    <row r="1060" spans="4:4">
      <c r="D1060" s="141"/>
    </row>
    <row r="1061" spans="4:4">
      <c r="D1061" s="141"/>
    </row>
    <row r="1062" spans="4:4">
      <c r="D1062" s="141"/>
    </row>
    <row r="1063" spans="4:4">
      <c r="D1063" s="141"/>
    </row>
    <row r="1064" spans="4:4">
      <c r="D1064" s="141"/>
    </row>
    <row r="1065" spans="4:4">
      <c r="D1065" s="141"/>
    </row>
    <row r="1066" spans="4:4">
      <c r="D1066" s="141"/>
    </row>
    <row r="1067" spans="4:4">
      <c r="D1067" s="141"/>
    </row>
    <row r="1068" spans="4:4">
      <c r="D1068" s="141"/>
    </row>
    <row r="1069" spans="4:4">
      <c r="D1069" s="141"/>
    </row>
    <row r="1070" spans="4:4">
      <c r="D1070" s="141"/>
    </row>
    <row r="1071" spans="4:4">
      <c r="D1071" s="141"/>
    </row>
    <row r="1072" spans="4:4">
      <c r="D1072" s="141"/>
    </row>
    <row r="1073" spans="4:4">
      <c r="D1073" s="141"/>
    </row>
    <row r="1074" spans="4:4">
      <c r="D1074" s="141"/>
    </row>
    <row r="1075" spans="4:4">
      <c r="D1075" s="141"/>
    </row>
    <row r="1076" spans="4:4">
      <c r="D1076" s="141"/>
    </row>
    <row r="1077" spans="4:4">
      <c r="D1077" s="141"/>
    </row>
    <row r="1078" spans="4:4">
      <c r="D1078" s="141"/>
    </row>
    <row r="1079" spans="4:4">
      <c r="D1079" s="141"/>
    </row>
    <row r="1080" spans="4:4">
      <c r="D1080" s="141"/>
    </row>
    <row r="1081" spans="4:4">
      <c r="D1081" s="141"/>
    </row>
    <row r="1082" spans="4:4">
      <c r="D1082" s="141"/>
    </row>
    <row r="1083" spans="4:4">
      <c r="D1083" s="141"/>
    </row>
    <row r="1084" spans="4:4">
      <c r="D1084" s="141"/>
    </row>
    <row r="1085" spans="4:4">
      <c r="D1085" s="141"/>
    </row>
    <row r="1086" spans="4:4">
      <c r="D1086" s="141"/>
    </row>
    <row r="1087" spans="4:4">
      <c r="D1087" s="141"/>
    </row>
    <row r="1088" spans="4:4">
      <c r="D1088" s="141"/>
    </row>
    <row r="1089" spans="4:4">
      <c r="D1089" s="141"/>
    </row>
    <row r="1090" spans="4:4">
      <c r="D1090" s="141"/>
    </row>
    <row r="1091" spans="4:4">
      <c r="D1091" s="141"/>
    </row>
    <row r="1092" spans="4:4">
      <c r="D1092" s="141"/>
    </row>
    <row r="1093" spans="4:4">
      <c r="D1093" s="141"/>
    </row>
    <row r="1094" spans="4:4">
      <c r="D1094" s="141"/>
    </row>
    <row r="1095" spans="4:4">
      <c r="D1095" s="141"/>
    </row>
    <row r="1096" spans="4:4">
      <c r="D1096" s="141"/>
    </row>
    <row r="1097" spans="4:4">
      <c r="D1097" s="141"/>
    </row>
    <row r="1098" spans="4:4">
      <c r="D1098" s="141"/>
    </row>
    <row r="1099" spans="4:4">
      <c r="D1099" s="141"/>
    </row>
    <row r="1100" spans="4:4">
      <c r="D1100" s="141"/>
    </row>
    <row r="1101" spans="4:4">
      <c r="D1101" s="141"/>
    </row>
    <row r="1102" spans="4:4">
      <c r="D1102" s="141"/>
    </row>
    <row r="1103" spans="4:4">
      <c r="D1103" s="141"/>
    </row>
    <row r="1104" spans="4:4">
      <c r="D1104" s="141"/>
    </row>
    <row r="1105" spans="4:4">
      <c r="D1105" s="141"/>
    </row>
    <row r="1106" spans="4:4">
      <c r="D1106" s="141"/>
    </row>
    <row r="1107" spans="4:4">
      <c r="D1107" s="141"/>
    </row>
    <row r="1108" spans="4:4">
      <c r="D1108" s="141"/>
    </row>
    <row r="1109" spans="4:4">
      <c r="D1109" s="141"/>
    </row>
    <row r="1110" spans="4:4">
      <c r="D1110" s="141"/>
    </row>
    <row r="1111" spans="4:4">
      <c r="D1111" s="141"/>
    </row>
    <row r="1112" spans="4:4">
      <c r="D1112" s="141"/>
    </row>
    <row r="1113" spans="4:4">
      <c r="D1113" s="141"/>
    </row>
    <row r="1114" spans="4:4">
      <c r="D1114" s="141"/>
    </row>
    <row r="1115" spans="4:4">
      <c r="D1115" s="141"/>
    </row>
    <row r="1116" spans="4:4">
      <c r="D1116" s="141"/>
    </row>
    <row r="1117" spans="4:4">
      <c r="D1117" s="141"/>
    </row>
    <row r="1118" spans="4:4">
      <c r="D1118" s="141"/>
    </row>
    <row r="1119" spans="4:4">
      <c r="D1119" s="141"/>
    </row>
    <row r="1120" spans="4:4">
      <c r="D1120" s="141"/>
    </row>
    <row r="1121" spans="4:4">
      <c r="D1121" s="141"/>
    </row>
    <row r="1122" spans="4:4">
      <c r="D1122" s="141"/>
    </row>
    <row r="1123" spans="4:4">
      <c r="D1123" s="141"/>
    </row>
    <row r="1124" spans="4:4">
      <c r="D1124" s="141"/>
    </row>
    <row r="1125" spans="4:4">
      <c r="D1125" s="141"/>
    </row>
    <row r="1126" spans="4:4">
      <c r="D1126" s="141"/>
    </row>
    <row r="1127" spans="4:4">
      <c r="D1127" s="141"/>
    </row>
    <row r="1128" spans="4:4">
      <c r="D1128" s="141"/>
    </row>
    <row r="1129" spans="4:4">
      <c r="D1129" s="141"/>
    </row>
    <row r="1130" spans="4:4">
      <c r="D1130" s="141"/>
    </row>
    <row r="1131" spans="4:4">
      <c r="D1131" s="141"/>
    </row>
    <row r="1132" spans="4:4">
      <c r="D1132" s="141"/>
    </row>
    <row r="1133" spans="4:4">
      <c r="D1133" s="141"/>
    </row>
    <row r="1134" spans="4:4">
      <c r="D1134" s="141"/>
    </row>
    <row r="1135" spans="4:4">
      <c r="D1135" s="141"/>
    </row>
    <row r="1136" spans="4:4">
      <c r="D1136" s="141"/>
    </row>
    <row r="1137" spans="4:4">
      <c r="D1137" s="141"/>
    </row>
    <row r="1138" spans="4:4">
      <c r="D1138" s="141"/>
    </row>
    <row r="1139" spans="4:4">
      <c r="D1139" s="141"/>
    </row>
    <row r="1140" spans="4:4">
      <c r="D1140" s="141"/>
    </row>
    <row r="1141" spans="4:4">
      <c r="D1141" s="141"/>
    </row>
    <row r="1142" spans="4:4">
      <c r="D1142" s="141"/>
    </row>
    <row r="1143" spans="4:4">
      <c r="D1143" s="141"/>
    </row>
    <row r="1144" spans="4:4">
      <c r="D1144" s="141"/>
    </row>
    <row r="1145" spans="4:4">
      <c r="D1145" s="141"/>
    </row>
    <row r="1146" spans="4:4">
      <c r="D1146" s="141"/>
    </row>
    <row r="1147" spans="4:4">
      <c r="D1147" s="141"/>
    </row>
    <row r="1148" spans="4:4">
      <c r="D1148" s="141"/>
    </row>
    <row r="1149" spans="4:4">
      <c r="D1149" s="141"/>
    </row>
    <row r="1150" spans="4:4">
      <c r="D1150" s="141"/>
    </row>
    <row r="1151" spans="4:4">
      <c r="D1151" s="141"/>
    </row>
    <row r="1152" spans="4:4">
      <c r="D1152" s="141"/>
    </row>
    <row r="1153" spans="4:4">
      <c r="D1153" s="141"/>
    </row>
    <row r="1154" spans="4:4">
      <c r="D1154" s="141"/>
    </row>
    <row r="1155" spans="4:4">
      <c r="D1155" s="141"/>
    </row>
    <row r="1156" spans="4:4">
      <c r="D1156" s="141"/>
    </row>
    <row r="1157" spans="4:4">
      <c r="D1157" s="141"/>
    </row>
    <row r="1158" spans="4:4">
      <c r="D1158" s="141"/>
    </row>
    <row r="1159" spans="4:4">
      <c r="D1159" s="141"/>
    </row>
    <row r="1160" spans="4:4">
      <c r="D1160" s="141"/>
    </row>
    <row r="1161" spans="4:4">
      <c r="D1161" s="141"/>
    </row>
    <row r="1162" spans="4:4">
      <c r="D1162" s="141"/>
    </row>
    <row r="1163" spans="4:4">
      <c r="D1163" s="141"/>
    </row>
    <row r="1164" spans="4:4">
      <c r="D1164" s="141"/>
    </row>
    <row r="1165" spans="4:4">
      <c r="D1165" s="141"/>
    </row>
    <row r="1166" spans="4:4">
      <c r="D1166" s="141"/>
    </row>
    <row r="1167" spans="4:4">
      <c r="D1167" s="141"/>
    </row>
    <row r="1168" spans="4:4">
      <c r="D1168" s="141"/>
    </row>
    <row r="1169" spans="4:4">
      <c r="D1169" s="141"/>
    </row>
    <row r="1170" spans="4:4">
      <c r="D1170" s="141"/>
    </row>
    <row r="1171" spans="4:4">
      <c r="D1171" s="141"/>
    </row>
    <row r="1172" spans="4:4">
      <c r="D1172" s="141"/>
    </row>
    <row r="1173" spans="4:4">
      <c r="D1173" s="141"/>
    </row>
    <row r="1174" spans="4:4">
      <c r="D1174" s="141"/>
    </row>
    <row r="1175" spans="4:4">
      <c r="D1175" s="141"/>
    </row>
    <row r="1176" spans="4:4">
      <c r="D1176" s="141"/>
    </row>
    <row r="1177" spans="4:4">
      <c r="D1177" s="141"/>
    </row>
    <row r="1178" spans="4:4">
      <c r="D1178" s="141"/>
    </row>
    <row r="1179" spans="4:4">
      <c r="D1179" s="141"/>
    </row>
    <row r="1180" spans="4:4">
      <c r="D1180" s="141"/>
    </row>
    <row r="1181" spans="4:4">
      <c r="D1181" s="141"/>
    </row>
    <row r="1182" spans="4:4">
      <c r="D1182" s="141"/>
    </row>
    <row r="1183" spans="4:4">
      <c r="D1183" s="141"/>
    </row>
    <row r="1184" spans="4:4">
      <c r="D1184" s="141"/>
    </row>
    <row r="1185" spans="4:4">
      <c r="D1185" s="141"/>
    </row>
    <row r="1186" spans="4:4">
      <c r="D1186" s="141"/>
    </row>
    <row r="1187" spans="4:4">
      <c r="D1187" s="141"/>
    </row>
    <row r="1188" spans="4:4">
      <c r="D1188" s="141"/>
    </row>
    <row r="1189" spans="4:4">
      <c r="D1189" s="141"/>
    </row>
    <row r="1190" spans="4:4">
      <c r="D1190" s="141"/>
    </row>
    <row r="1191" spans="4:4">
      <c r="D1191" s="141"/>
    </row>
    <row r="1192" spans="4:4">
      <c r="D1192" s="141"/>
    </row>
    <row r="1193" spans="4:4">
      <c r="D1193" s="141"/>
    </row>
    <row r="1194" spans="4:4">
      <c r="D1194" s="141"/>
    </row>
    <row r="1195" spans="4:4">
      <c r="D1195" s="141"/>
    </row>
    <row r="1196" spans="4:4">
      <c r="D1196" s="141"/>
    </row>
    <row r="1197" spans="4:4">
      <c r="D1197" s="141"/>
    </row>
    <row r="1198" spans="4:4">
      <c r="D1198" s="141"/>
    </row>
    <row r="1199" spans="4:4">
      <c r="D1199" s="141"/>
    </row>
    <row r="1200" spans="4:4">
      <c r="D1200" s="141"/>
    </row>
    <row r="1201" spans="4:4">
      <c r="D1201" s="141"/>
    </row>
    <row r="1202" spans="4:4">
      <c r="D1202" s="141"/>
    </row>
    <row r="1203" spans="4:4">
      <c r="D1203" s="141"/>
    </row>
    <row r="1204" spans="4:4">
      <c r="D1204" s="141"/>
    </row>
    <row r="1205" spans="4:4">
      <c r="D1205" s="141"/>
    </row>
    <row r="1206" spans="4:4">
      <c r="D1206" s="141"/>
    </row>
    <row r="1207" spans="4:4">
      <c r="D1207" s="141"/>
    </row>
    <row r="1208" spans="4:4">
      <c r="D1208" s="141"/>
    </row>
    <row r="1209" spans="4:4">
      <c r="D1209" s="141"/>
    </row>
    <row r="1210" spans="4:4">
      <c r="D1210" s="141"/>
    </row>
    <row r="1211" spans="4:4">
      <c r="D1211" s="141"/>
    </row>
    <row r="1212" spans="4:4">
      <c r="D1212" s="141"/>
    </row>
    <row r="1213" spans="4:4">
      <c r="D1213" s="141"/>
    </row>
    <row r="1214" spans="4:4">
      <c r="D1214" s="141"/>
    </row>
    <row r="1215" spans="4:4">
      <c r="D1215" s="141"/>
    </row>
    <row r="1216" spans="4:4">
      <c r="D1216" s="141"/>
    </row>
    <row r="1217" spans="4:4">
      <c r="D1217" s="141"/>
    </row>
    <row r="1218" spans="4:4">
      <c r="D1218" s="141"/>
    </row>
    <row r="1219" spans="4:4">
      <c r="D1219" s="141"/>
    </row>
    <row r="1220" spans="4:4">
      <c r="D1220" s="141"/>
    </row>
    <row r="1221" spans="4:4">
      <c r="D1221" s="141"/>
    </row>
    <row r="1222" spans="4:4">
      <c r="D1222" s="141"/>
    </row>
    <row r="1223" spans="4:4">
      <c r="D1223" s="141"/>
    </row>
    <row r="1224" spans="4:4">
      <c r="D1224" s="141"/>
    </row>
    <row r="1225" spans="4:4">
      <c r="D1225" s="141"/>
    </row>
    <row r="1226" spans="4:4">
      <c r="D1226" s="141"/>
    </row>
    <row r="1227" spans="4:4">
      <c r="D1227" s="141"/>
    </row>
    <row r="1228" spans="4:4">
      <c r="D1228" s="141"/>
    </row>
    <row r="1229" spans="4:4">
      <c r="D1229" s="141"/>
    </row>
    <row r="1230" spans="4:4">
      <c r="D1230" s="141"/>
    </row>
    <row r="1231" spans="4:4">
      <c r="D1231" s="141"/>
    </row>
    <row r="1232" spans="4:4">
      <c r="D1232" s="141"/>
    </row>
    <row r="1233" spans="4:4">
      <c r="D1233" s="141"/>
    </row>
    <row r="1234" spans="4:4">
      <c r="D1234" s="141"/>
    </row>
    <row r="1235" spans="4:4">
      <c r="D1235" s="141"/>
    </row>
    <row r="1236" spans="4:4">
      <c r="D1236" s="141"/>
    </row>
    <row r="1237" spans="4:4">
      <c r="D1237" s="141"/>
    </row>
    <row r="1238" spans="4:4">
      <c r="D1238" s="141"/>
    </row>
    <row r="1239" spans="4:4">
      <c r="D1239" s="141"/>
    </row>
    <row r="1240" spans="4:4">
      <c r="D1240" s="141"/>
    </row>
    <row r="1241" spans="4:4">
      <c r="D1241" s="141"/>
    </row>
    <row r="1242" spans="4:4">
      <c r="D1242" s="141"/>
    </row>
    <row r="1243" spans="4:4">
      <c r="D1243" s="141"/>
    </row>
    <row r="1244" spans="4:4">
      <c r="D1244" s="141"/>
    </row>
    <row r="1245" spans="4:4">
      <c r="D1245" s="141"/>
    </row>
    <row r="1246" spans="4:4">
      <c r="D1246" s="141"/>
    </row>
    <row r="1247" spans="4:4">
      <c r="D1247" s="141"/>
    </row>
    <row r="1248" spans="4:4">
      <c r="D1248" s="141"/>
    </row>
    <row r="1249" spans="4:4">
      <c r="D1249" s="141"/>
    </row>
    <row r="1250" spans="4:4">
      <c r="D1250" s="141"/>
    </row>
    <row r="1251" spans="4:4">
      <c r="D1251" s="141"/>
    </row>
    <row r="1252" spans="4:4">
      <c r="D1252" s="141"/>
    </row>
    <row r="1253" spans="4:4">
      <c r="D1253" s="141"/>
    </row>
    <row r="1254" spans="4:4">
      <c r="D1254" s="141"/>
    </row>
    <row r="1255" spans="4:4">
      <c r="D1255" s="141"/>
    </row>
    <row r="1256" spans="4:4">
      <c r="D1256" s="141"/>
    </row>
    <row r="1257" spans="4:4">
      <c r="D1257" s="141"/>
    </row>
    <row r="1258" spans="4:4">
      <c r="D1258" s="141"/>
    </row>
    <row r="1259" spans="4:4">
      <c r="D1259" s="141"/>
    </row>
    <row r="1260" spans="4:4">
      <c r="D1260" s="141"/>
    </row>
    <row r="1261" spans="4:4">
      <c r="D1261" s="141"/>
    </row>
    <row r="1262" spans="4:4">
      <c r="D1262" s="141"/>
    </row>
    <row r="1263" spans="4:4">
      <c r="D1263" s="141"/>
    </row>
    <row r="1264" spans="4:4">
      <c r="D1264" s="141"/>
    </row>
    <row r="1265" spans="4:4">
      <c r="D1265" s="141"/>
    </row>
    <row r="1266" spans="4:4">
      <c r="D1266" s="141"/>
    </row>
    <row r="1267" spans="4:4">
      <c r="D1267" s="141"/>
    </row>
    <row r="1268" spans="4:4">
      <c r="D1268" s="141"/>
    </row>
    <row r="1269" spans="4:4">
      <c r="D1269" s="141"/>
    </row>
    <row r="1270" spans="4:4">
      <c r="D1270" s="141"/>
    </row>
    <row r="1271" spans="4:4">
      <c r="D1271" s="141"/>
    </row>
    <row r="1272" spans="4:4">
      <c r="D1272" s="141"/>
    </row>
    <row r="1273" spans="4:4">
      <c r="D1273" s="141"/>
    </row>
    <row r="1274" spans="4:4">
      <c r="D1274" s="141"/>
    </row>
    <row r="1275" spans="4:4">
      <c r="D1275" s="141"/>
    </row>
    <row r="1276" spans="4:4">
      <c r="D1276" s="141"/>
    </row>
    <row r="1277" spans="4:4">
      <c r="D1277" s="141"/>
    </row>
    <row r="1278" spans="4:4">
      <c r="D1278" s="141"/>
    </row>
    <row r="1279" spans="4:4">
      <c r="D1279" s="141"/>
    </row>
    <row r="1280" spans="4:4">
      <c r="D1280" s="141"/>
    </row>
    <row r="1281" spans="4:4">
      <c r="D1281" s="141"/>
    </row>
    <row r="1282" spans="4:4">
      <c r="D1282" s="141"/>
    </row>
    <row r="1283" spans="4:4">
      <c r="D1283" s="141"/>
    </row>
    <row r="1284" spans="4:4">
      <c r="D1284" s="141"/>
    </row>
    <row r="1285" spans="4:4">
      <c r="D1285" s="141"/>
    </row>
    <row r="1286" spans="4:4">
      <c r="D1286" s="141"/>
    </row>
    <row r="1287" spans="4:4">
      <c r="D1287" s="141"/>
    </row>
    <row r="1288" spans="4:4">
      <c r="D1288" s="141"/>
    </row>
    <row r="1289" spans="4:4">
      <c r="D1289" s="141"/>
    </row>
    <row r="1290" spans="4:4">
      <c r="D1290" s="141"/>
    </row>
    <row r="1291" spans="4:4">
      <c r="D1291" s="141"/>
    </row>
    <row r="1292" spans="4:4">
      <c r="D1292" s="141"/>
    </row>
    <row r="1293" spans="4:4">
      <c r="D1293" s="141"/>
    </row>
    <row r="1294" spans="4:4">
      <c r="D1294" s="141"/>
    </row>
    <row r="1295" spans="4:4">
      <c r="D1295" s="141"/>
    </row>
    <row r="1296" spans="4:4">
      <c r="D1296" s="141"/>
    </row>
    <row r="1297" spans="4:4">
      <c r="D1297" s="141"/>
    </row>
    <row r="1298" spans="4:4">
      <c r="D1298" s="141"/>
    </row>
    <row r="1299" spans="4:4">
      <c r="D1299" s="141"/>
    </row>
    <row r="1300" spans="4:4">
      <c r="D1300" s="141"/>
    </row>
    <row r="1301" spans="4:4">
      <c r="D1301" s="141"/>
    </row>
    <row r="1302" spans="4:4">
      <c r="D1302" s="141"/>
    </row>
    <row r="1303" spans="4:4">
      <c r="D1303" s="141"/>
    </row>
    <row r="1304" spans="4:4">
      <c r="D1304" s="141"/>
    </row>
    <row r="1305" spans="4:4">
      <c r="D1305" s="141"/>
    </row>
    <row r="1306" spans="4:4">
      <c r="D1306" s="141"/>
    </row>
    <row r="1307" spans="4:4">
      <c r="D1307" s="141"/>
    </row>
    <row r="1308" spans="4:4">
      <c r="D1308" s="141"/>
    </row>
    <row r="1309" spans="4:4">
      <c r="D1309" s="141"/>
    </row>
    <row r="1310" spans="4:4">
      <c r="D1310" s="141"/>
    </row>
    <row r="1311" spans="4:4">
      <c r="D1311" s="141"/>
    </row>
    <row r="1312" spans="4:4">
      <c r="D1312" s="141"/>
    </row>
    <row r="1313" spans="4:4">
      <c r="D1313" s="141"/>
    </row>
    <row r="1314" spans="4:4">
      <c r="D1314" s="141"/>
    </row>
    <row r="1315" spans="4:4">
      <c r="D1315" s="141"/>
    </row>
    <row r="1316" spans="4:4">
      <c r="D1316" s="141"/>
    </row>
    <row r="1317" spans="4:4">
      <c r="D1317" s="141"/>
    </row>
    <row r="1318" spans="4:4">
      <c r="D1318" s="141"/>
    </row>
    <row r="1319" spans="4:4">
      <c r="D1319" s="141"/>
    </row>
    <row r="1320" spans="4:4">
      <c r="D1320" s="141"/>
    </row>
    <row r="1321" spans="4:4">
      <c r="D1321" s="141"/>
    </row>
    <row r="1322" spans="4:4">
      <c r="D1322" s="141"/>
    </row>
    <row r="1323" spans="4:4">
      <c r="D1323" s="141"/>
    </row>
    <row r="1324" spans="4:4">
      <c r="D1324" s="141"/>
    </row>
    <row r="1325" spans="4:4">
      <c r="D1325" s="141"/>
    </row>
    <row r="1326" spans="4:4">
      <c r="D1326" s="141"/>
    </row>
    <row r="1327" spans="4:4">
      <c r="D1327" s="141"/>
    </row>
    <row r="1328" spans="4:4">
      <c r="D1328" s="141"/>
    </row>
    <row r="1329" spans="4:4">
      <c r="D1329" s="141"/>
    </row>
    <row r="1330" spans="4:4">
      <c r="D1330" s="141"/>
    </row>
    <row r="1331" spans="4:4">
      <c r="D1331" s="141"/>
    </row>
    <row r="1332" spans="4:4">
      <c r="D1332" s="141"/>
    </row>
    <row r="1333" spans="4:4">
      <c r="D1333" s="141"/>
    </row>
    <row r="1334" spans="4:4">
      <c r="D1334" s="141"/>
    </row>
    <row r="1335" spans="4:4">
      <c r="D1335" s="141"/>
    </row>
    <row r="1336" spans="4:4">
      <c r="D1336" s="141"/>
    </row>
    <row r="1337" spans="4:4">
      <c r="D1337" s="141"/>
    </row>
    <row r="1338" spans="4:4">
      <c r="D1338" s="141"/>
    </row>
    <row r="1339" spans="4:4">
      <c r="D1339" s="141"/>
    </row>
    <row r="1340" spans="4:4">
      <c r="D1340" s="141"/>
    </row>
    <row r="1341" spans="4:4">
      <c r="D1341" s="141"/>
    </row>
    <row r="1342" spans="4:4">
      <c r="D1342" s="141"/>
    </row>
    <row r="1343" spans="4:4">
      <c r="D1343" s="141"/>
    </row>
    <row r="1344" spans="4:4">
      <c r="D1344" s="141"/>
    </row>
    <row r="1345" spans="4:4">
      <c r="D1345" s="141"/>
    </row>
    <row r="1346" spans="4:4">
      <c r="D1346" s="141"/>
    </row>
    <row r="1347" spans="4:4">
      <c r="D1347" s="141"/>
    </row>
    <row r="1348" spans="4:4">
      <c r="D1348" s="141"/>
    </row>
    <row r="1349" spans="4:4">
      <c r="D1349" s="141"/>
    </row>
    <row r="1350" spans="4:4">
      <c r="D1350" s="141"/>
    </row>
    <row r="1351" spans="4:4">
      <c r="D1351" s="141"/>
    </row>
    <row r="1352" spans="4:4">
      <c r="D1352" s="141"/>
    </row>
    <row r="1353" spans="4:4">
      <c r="D1353" s="141"/>
    </row>
    <row r="1354" spans="4:4">
      <c r="D1354" s="141"/>
    </row>
    <row r="1355" spans="4:4">
      <c r="D1355" s="141"/>
    </row>
    <row r="1356" spans="4:4">
      <c r="D1356" s="141"/>
    </row>
    <row r="1357" spans="4:4">
      <c r="D1357" s="141"/>
    </row>
    <row r="1358" spans="4:4">
      <c r="D1358" s="141"/>
    </row>
    <row r="1359" spans="4:4">
      <c r="D1359" s="141"/>
    </row>
    <row r="1360" spans="4:4">
      <c r="D1360" s="141"/>
    </row>
    <row r="1361" spans="4:4">
      <c r="D1361" s="141"/>
    </row>
    <row r="1362" spans="4:4">
      <c r="D1362" s="141"/>
    </row>
    <row r="1363" spans="4:4">
      <c r="D1363" s="141"/>
    </row>
    <row r="1364" spans="4:4">
      <c r="D1364" s="141"/>
    </row>
    <row r="1365" spans="4:4">
      <c r="D1365" s="141"/>
    </row>
    <row r="1366" spans="4:4">
      <c r="D1366" s="141"/>
    </row>
    <row r="1367" spans="4:4">
      <c r="D1367" s="141"/>
    </row>
    <row r="1368" spans="4:4">
      <c r="D1368" s="141"/>
    </row>
    <row r="1369" spans="4:4">
      <c r="D1369" s="141"/>
    </row>
    <row r="1370" spans="4:4">
      <c r="D1370" s="141"/>
    </row>
    <row r="1371" spans="4:4">
      <c r="D1371" s="141"/>
    </row>
    <row r="1372" spans="4:4">
      <c r="D1372" s="141"/>
    </row>
    <row r="1373" spans="4:4">
      <c r="D1373" s="141"/>
    </row>
    <row r="1374" spans="4:4">
      <c r="D1374" s="141"/>
    </row>
    <row r="1375" spans="4:4">
      <c r="D1375" s="141"/>
    </row>
    <row r="1376" spans="4:4">
      <c r="D1376" s="141"/>
    </row>
    <row r="1377" spans="4:4">
      <c r="D1377" s="141"/>
    </row>
    <row r="1378" spans="4:4">
      <c r="D1378" s="141"/>
    </row>
    <row r="1379" spans="4:4">
      <c r="D1379" s="141"/>
    </row>
    <row r="1380" spans="4:4">
      <c r="D1380" s="141"/>
    </row>
    <row r="1381" spans="4:4">
      <c r="D1381" s="141"/>
    </row>
    <row r="1382" spans="4:4">
      <c r="D1382" s="141"/>
    </row>
    <row r="1383" spans="4:4">
      <c r="D1383" s="141"/>
    </row>
    <row r="1384" spans="4:4">
      <c r="D1384" s="141"/>
    </row>
    <row r="1385" spans="4:4">
      <c r="D1385" s="141"/>
    </row>
    <row r="1386" spans="4:4">
      <c r="D1386" s="141"/>
    </row>
    <row r="1387" spans="4:4">
      <c r="D1387" s="141"/>
    </row>
    <row r="1388" spans="4:4">
      <c r="D1388" s="141"/>
    </row>
    <row r="1389" spans="4:4">
      <c r="D1389" s="141"/>
    </row>
    <row r="1390" spans="4:4">
      <c r="D1390" s="141"/>
    </row>
    <row r="1391" spans="4:4">
      <c r="D1391" s="141"/>
    </row>
    <row r="1392" spans="4:4">
      <c r="D1392" s="141"/>
    </row>
    <row r="1393" spans="4:4">
      <c r="D1393" s="141"/>
    </row>
    <row r="1394" spans="4:4">
      <c r="D1394" s="141"/>
    </row>
    <row r="1395" spans="4:4">
      <c r="D1395" s="141"/>
    </row>
    <row r="1396" spans="4:4">
      <c r="D1396" s="141"/>
    </row>
    <row r="1397" spans="4:4">
      <c r="D1397" s="141"/>
    </row>
    <row r="1398" spans="4:4">
      <c r="D1398" s="141"/>
    </row>
    <row r="1399" spans="4:4">
      <c r="D1399" s="141"/>
    </row>
    <row r="1400" spans="4:4">
      <c r="D1400" s="141"/>
    </row>
    <row r="1401" spans="4:4">
      <c r="D1401" s="141"/>
    </row>
    <row r="1402" spans="4:4">
      <c r="D1402" s="141"/>
    </row>
    <row r="1403" spans="4:4">
      <c r="D1403" s="141"/>
    </row>
    <row r="1404" spans="4:4">
      <c r="D1404" s="141"/>
    </row>
    <row r="1405" spans="4:4">
      <c r="D1405" s="141"/>
    </row>
    <row r="1406" spans="4:4">
      <c r="D1406" s="141"/>
    </row>
    <row r="1407" spans="4:4">
      <c r="D1407" s="141"/>
    </row>
    <row r="1408" spans="4:4">
      <c r="D1408" s="141"/>
    </row>
    <row r="1409" spans="4:4">
      <c r="D1409" s="141"/>
    </row>
    <row r="1410" spans="4:4">
      <c r="D1410" s="141"/>
    </row>
    <row r="1411" spans="4:4">
      <c r="D1411" s="141"/>
    </row>
    <row r="1412" spans="4:4">
      <c r="D1412" s="141"/>
    </row>
    <row r="1413" spans="4:4">
      <c r="D1413" s="141"/>
    </row>
    <row r="1414" spans="4:4">
      <c r="D1414" s="141"/>
    </row>
    <row r="1415" spans="4:4">
      <c r="D1415" s="141"/>
    </row>
    <row r="1416" spans="4:4">
      <c r="D1416" s="141"/>
    </row>
    <row r="1417" spans="4:4">
      <c r="D1417" s="141"/>
    </row>
    <row r="1418" spans="4:4">
      <c r="D1418" s="141"/>
    </row>
    <row r="1419" spans="4:4">
      <c r="D1419" s="141"/>
    </row>
    <row r="1420" spans="4:4">
      <c r="D1420" s="141"/>
    </row>
    <row r="1421" spans="4:4">
      <c r="D1421" s="141"/>
    </row>
    <row r="1422" spans="4:4">
      <c r="D1422" s="141"/>
    </row>
    <row r="1423" spans="4:4">
      <c r="D1423" s="141"/>
    </row>
    <row r="1424" spans="4:4">
      <c r="D1424" s="141"/>
    </row>
    <row r="1425" spans="4:4">
      <c r="D1425" s="141"/>
    </row>
    <row r="1426" spans="4:4">
      <c r="D1426" s="141"/>
    </row>
    <row r="1427" spans="4:4">
      <c r="D1427" s="141"/>
    </row>
    <row r="1428" spans="4:4">
      <c r="D1428" s="141"/>
    </row>
    <row r="1429" spans="4:4">
      <c r="D1429" s="141"/>
    </row>
    <row r="1430" spans="4:4">
      <c r="D1430" s="141"/>
    </row>
    <row r="1431" spans="4:4">
      <c r="D1431" s="141"/>
    </row>
    <row r="1432" spans="4:4">
      <c r="D1432" s="141"/>
    </row>
    <row r="1433" spans="4:4">
      <c r="D1433" s="141"/>
    </row>
    <row r="1434" spans="4:4">
      <c r="D1434" s="141"/>
    </row>
    <row r="1435" spans="4:4">
      <c r="D1435" s="141"/>
    </row>
    <row r="1436" spans="4:4">
      <c r="D1436" s="141"/>
    </row>
    <row r="1437" spans="4:4">
      <c r="D1437" s="141"/>
    </row>
    <row r="1438" spans="4:4">
      <c r="D1438" s="141"/>
    </row>
    <row r="1439" spans="4:4">
      <c r="D1439" s="141"/>
    </row>
    <row r="1440" spans="4:4">
      <c r="D1440" s="141"/>
    </row>
    <row r="1441" spans="4:4">
      <c r="D1441" s="141"/>
    </row>
    <row r="1442" spans="4:4">
      <c r="D1442" s="141"/>
    </row>
    <row r="1443" spans="4:4">
      <c r="D1443" s="141"/>
    </row>
    <row r="1444" spans="4:4">
      <c r="D1444" s="141"/>
    </row>
    <row r="1445" spans="4:4">
      <c r="D1445" s="141"/>
    </row>
    <row r="1446" spans="4:4">
      <c r="D1446" s="141"/>
    </row>
    <row r="1447" spans="4:4">
      <c r="D1447" s="141"/>
    </row>
    <row r="1448" spans="4:4">
      <c r="D1448" s="141"/>
    </row>
    <row r="1449" spans="4:4">
      <c r="D1449" s="141"/>
    </row>
    <row r="1450" spans="4:4">
      <c r="D1450" s="141"/>
    </row>
    <row r="1451" spans="4:4">
      <c r="D1451" s="141"/>
    </row>
    <row r="1452" spans="4:4">
      <c r="D1452" s="141"/>
    </row>
    <row r="1453" spans="4:4">
      <c r="D1453" s="141"/>
    </row>
    <row r="1454" spans="4:4">
      <c r="D1454" s="141"/>
    </row>
    <row r="1455" spans="4:4">
      <c r="D1455" s="141"/>
    </row>
    <row r="1456" spans="4:4">
      <c r="D1456" s="141"/>
    </row>
    <row r="1457" spans="4:4">
      <c r="D1457" s="141"/>
    </row>
    <row r="1458" spans="4:4">
      <c r="D1458" s="141"/>
    </row>
    <row r="1459" spans="4:4">
      <c r="D1459" s="141"/>
    </row>
    <row r="1460" spans="4:4">
      <c r="D1460" s="141"/>
    </row>
    <row r="1461" spans="4:4">
      <c r="D1461" s="141"/>
    </row>
    <row r="1462" spans="4:4">
      <c r="D1462" s="141"/>
    </row>
    <row r="1463" spans="4:4">
      <c r="D1463" s="141"/>
    </row>
    <row r="1464" spans="4:4">
      <c r="D1464" s="141"/>
    </row>
    <row r="1465" spans="4:4">
      <c r="D1465" s="141"/>
    </row>
    <row r="1466" spans="4:4">
      <c r="D1466" s="141"/>
    </row>
    <row r="1467" spans="4:4">
      <c r="D1467" s="141"/>
    </row>
    <row r="1468" spans="4:4">
      <c r="D1468" s="141"/>
    </row>
    <row r="1469" spans="4:4">
      <c r="D1469" s="141"/>
    </row>
    <row r="1470" spans="4:4">
      <c r="D1470" s="141"/>
    </row>
    <row r="1471" spans="4:4">
      <c r="D1471" s="141"/>
    </row>
    <row r="1472" spans="4:4">
      <c r="D1472" s="141"/>
    </row>
    <row r="1473" spans="4:4">
      <c r="D1473" s="141"/>
    </row>
    <row r="1474" spans="4:4">
      <c r="D1474" s="141"/>
    </row>
    <row r="1475" spans="4:4">
      <c r="D1475" s="141"/>
    </row>
    <row r="1476" spans="4:4">
      <c r="D1476" s="141"/>
    </row>
    <row r="1477" spans="4:4">
      <c r="D1477" s="141"/>
    </row>
    <row r="1478" spans="4:4">
      <c r="D1478" s="141"/>
    </row>
    <row r="1479" spans="4:4">
      <c r="D1479" s="141"/>
    </row>
    <row r="1480" spans="4:4">
      <c r="D1480" s="141"/>
    </row>
    <row r="1481" spans="4:4">
      <c r="D1481" s="141"/>
    </row>
    <row r="1482" spans="4:4">
      <c r="D1482" s="141"/>
    </row>
    <row r="1483" spans="4:4">
      <c r="D1483" s="141"/>
    </row>
    <row r="1484" spans="4:4">
      <c r="D1484" s="141"/>
    </row>
    <row r="1485" spans="4:4">
      <c r="D1485" s="141"/>
    </row>
    <row r="1486" spans="4:4">
      <c r="D1486" s="141"/>
    </row>
    <row r="1487" spans="4:4">
      <c r="D1487" s="141"/>
    </row>
    <row r="1488" spans="4:4">
      <c r="D1488" s="141"/>
    </row>
    <row r="1489" spans="4:4">
      <c r="D1489" s="141"/>
    </row>
    <row r="1490" spans="4:4">
      <c r="D1490" s="141"/>
    </row>
    <row r="1491" spans="4:4">
      <c r="D1491" s="141"/>
    </row>
    <row r="1492" spans="4:4">
      <c r="D1492" s="141"/>
    </row>
    <row r="1493" spans="4:4">
      <c r="D1493" s="141"/>
    </row>
    <row r="1494" spans="4:4">
      <c r="D1494" s="141"/>
    </row>
    <row r="1495" spans="4:4">
      <c r="D1495" s="141"/>
    </row>
    <row r="1496" spans="4:4">
      <c r="D1496" s="141"/>
    </row>
    <row r="1497" spans="4:4">
      <c r="D1497" s="141"/>
    </row>
    <row r="1498" spans="4:4">
      <c r="D1498" s="141"/>
    </row>
    <row r="1499" spans="4:4">
      <c r="D1499" s="141"/>
    </row>
    <row r="1500" spans="4:4">
      <c r="D1500" s="141"/>
    </row>
    <row r="1501" spans="4:4">
      <c r="D1501" s="141"/>
    </row>
    <row r="1502" spans="4:4">
      <c r="D1502" s="141"/>
    </row>
    <row r="1503" spans="4:4">
      <c r="D1503" s="141"/>
    </row>
    <row r="1504" spans="4:4">
      <c r="D1504" s="141"/>
    </row>
    <row r="1505" spans="4:4">
      <c r="D1505" s="141"/>
    </row>
    <row r="1506" spans="4:4">
      <c r="D1506" s="141"/>
    </row>
    <row r="1507" spans="4:4">
      <c r="D1507" s="141"/>
    </row>
    <row r="1508" spans="4:4">
      <c r="D1508" s="141"/>
    </row>
    <row r="1509" spans="4:4">
      <c r="D1509" s="141"/>
    </row>
    <row r="1510" spans="4:4">
      <c r="D1510" s="141"/>
    </row>
    <row r="1511" spans="4:4">
      <c r="D1511" s="141"/>
    </row>
    <row r="1512" spans="4:4">
      <c r="D1512" s="141"/>
    </row>
    <row r="1513" spans="4:4">
      <c r="D1513" s="141"/>
    </row>
    <row r="1514" spans="4:4">
      <c r="D1514" s="141"/>
    </row>
    <row r="1515" spans="4:4">
      <c r="D1515" s="141"/>
    </row>
    <row r="1516" spans="4:4">
      <c r="D1516" s="141"/>
    </row>
    <row r="1517" spans="4:4">
      <c r="D1517" s="141"/>
    </row>
    <row r="1518" spans="4:4">
      <c r="D1518" s="141"/>
    </row>
    <row r="1519" spans="4:4">
      <c r="D1519" s="141"/>
    </row>
    <row r="1520" spans="4:4">
      <c r="D1520" s="141"/>
    </row>
    <row r="1521" spans="4:4">
      <c r="D1521" s="141"/>
    </row>
    <row r="1522" spans="4:4">
      <c r="D1522" s="141"/>
    </row>
    <row r="1523" spans="4:4">
      <c r="D1523" s="141"/>
    </row>
    <row r="1524" spans="4:4">
      <c r="D1524" s="141"/>
    </row>
    <row r="1525" spans="4:4">
      <c r="D1525" s="141"/>
    </row>
    <row r="1526" spans="4:4">
      <c r="D1526" s="141"/>
    </row>
    <row r="1527" spans="4:4">
      <c r="D1527" s="141"/>
    </row>
    <row r="1528" spans="4:4">
      <c r="D1528" s="141"/>
    </row>
    <row r="1529" spans="4:4">
      <c r="D1529" s="141"/>
    </row>
    <row r="1530" spans="4:4">
      <c r="D1530" s="141"/>
    </row>
    <row r="1531" spans="4:4">
      <c r="D1531" s="141"/>
    </row>
    <row r="1532" spans="4:4">
      <c r="D1532" s="141"/>
    </row>
    <row r="1533" spans="4:4">
      <c r="D1533" s="141"/>
    </row>
    <row r="1534" spans="4:4">
      <c r="D1534" s="141"/>
    </row>
    <row r="1535" spans="4:4">
      <c r="D1535" s="141"/>
    </row>
    <row r="1536" spans="4:4">
      <c r="D1536" s="141"/>
    </row>
    <row r="1537" spans="4:4">
      <c r="D1537" s="141"/>
    </row>
    <row r="1538" spans="4:4">
      <c r="D1538" s="141"/>
    </row>
    <row r="1539" spans="4:4">
      <c r="D1539" s="141"/>
    </row>
    <row r="1540" spans="4:4">
      <c r="D1540" s="141"/>
    </row>
    <row r="1541" spans="4:4">
      <c r="D1541" s="141"/>
    </row>
    <row r="1542" spans="4:4">
      <c r="D1542" s="141"/>
    </row>
    <row r="1543" spans="4:4">
      <c r="D1543" s="141"/>
    </row>
    <row r="1544" spans="4:4">
      <c r="D1544" s="141"/>
    </row>
    <row r="1545" spans="4:4">
      <c r="D1545" s="141"/>
    </row>
    <row r="1546" spans="4:4">
      <c r="D1546" s="141"/>
    </row>
    <row r="1547" spans="4:4">
      <c r="D1547" s="141"/>
    </row>
    <row r="1548" spans="4:4">
      <c r="D1548" s="141"/>
    </row>
    <row r="1549" spans="4:4">
      <c r="D1549" s="141"/>
    </row>
    <row r="1550" spans="4:4">
      <c r="D1550" s="141"/>
    </row>
    <row r="1551" spans="4:4">
      <c r="D1551" s="141"/>
    </row>
    <row r="1552" spans="4:4">
      <c r="D1552" s="141"/>
    </row>
    <row r="1553" spans="4:4">
      <c r="D1553" s="141"/>
    </row>
    <row r="1554" spans="4:4">
      <c r="D1554" s="141"/>
    </row>
    <row r="1555" spans="4:4">
      <c r="D1555" s="141"/>
    </row>
    <row r="1556" spans="4:4">
      <c r="D1556" s="141"/>
    </row>
    <row r="1557" spans="4:4">
      <c r="D1557" s="141"/>
    </row>
    <row r="1558" spans="4:4">
      <c r="D1558" s="141"/>
    </row>
    <row r="1559" spans="4:4">
      <c r="D1559" s="141"/>
    </row>
    <row r="1560" spans="4:4">
      <c r="D1560" s="141"/>
    </row>
    <row r="1561" spans="4:4">
      <c r="D1561" s="141"/>
    </row>
    <row r="1562" spans="4:4">
      <c r="D1562" s="141"/>
    </row>
    <row r="1563" spans="4:4">
      <c r="D1563" s="141"/>
    </row>
    <row r="1564" spans="4:4">
      <c r="D1564" s="141"/>
    </row>
    <row r="1565" spans="4:4">
      <c r="D1565" s="141"/>
    </row>
    <row r="1566" spans="4:4">
      <c r="D1566" s="141"/>
    </row>
    <row r="1567" spans="4:4">
      <c r="D1567" s="141"/>
    </row>
    <row r="1568" spans="4:4">
      <c r="D1568" s="141"/>
    </row>
    <row r="1569" spans="4:4">
      <c r="D1569" s="141"/>
    </row>
    <row r="1570" spans="4:4">
      <c r="D1570" s="141"/>
    </row>
    <row r="1571" spans="4:4">
      <c r="D1571" s="141"/>
    </row>
    <row r="1572" spans="4:4">
      <c r="D1572" s="141"/>
    </row>
    <row r="1573" spans="4:4">
      <c r="D1573" s="141"/>
    </row>
    <row r="1574" spans="4:4">
      <c r="D1574" s="141"/>
    </row>
    <row r="1575" spans="4:4">
      <c r="D1575" s="141"/>
    </row>
    <row r="1576" spans="4:4">
      <c r="D1576" s="141"/>
    </row>
    <row r="1577" spans="4:4">
      <c r="D1577" s="141"/>
    </row>
    <row r="1578" spans="4:4">
      <c r="D1578" s="141"/>
    </row>
    <row r="1579" spans="4:4">
      <c r="D1579" s="141"/>
    </row>
    <row r="1580" spans="4:4">
      <c r="D1580" s="141"/>
    </row>
    <row r="1581" spans="4:4">
      <c r="D1581" s="141"/>
    </row>
    <row r="1582" spans="4:4">
      <c r="D1582" s="141"/>
    </row>
    <row r="1583" spans="4:4">
      <c r="D1583" s="141"/>
    </row>
    <row r="1584" spans="4:4">
      <c r="D1584" s="141"/>
    </row>
    <row r="1585" spans="4:4">
      <c r="D1585" s="141"/>
    </row>
    <row r="1586" spans="4:4">
      <c r="D1586" s="141"/>
    </row>
    <row r="1587" spans="4:4">
      <c r="D1587" s="141"/>
    </row>
    <row r="1588" spans="4:4">
      <c r="D1588" s="141"/>
    </row>
    <row r="1589" spans="4:4">
      <c r="D1589" s="141"/>
    </row>
    <row r="1590" spans="4:4">
      <c r="D1590" s="141"/>
    </row>
    <row r="1591" spans="4:4">
      <c r="D1591" s="141"/>
    </row>
    <row r="1592" spans="4:4">
      <c r="D1592" s="141"/>
    </row>
    <row r="1593" spans="4:4">
      <c r="D1593" s="141"/>
    </row>
    <row r="1594" spans="4:4">
      <c r="D1594" s="141"/>
    </row>
    <row r="1595" spans="4:4">
      <c r="D1595" s="141"/>
    </row>
    <row r="1596" spans="4:4">
      <c r="D1596" s="141"/>
    </row>
    <row r="1597" spans="4:4">
      <c r="D1597" s="141"/>
    </row>
    <row r="1598" spans="4:4">
      <c r="D1598" s="141"/>
    </row>
    <row r="1599" spans="4:4">
      <c r="D1599" s="141"/>
    </row>
    <row r="1600" spans="4:4">
      <c r="D1600" s="141"/>
    </row>
    <row r="1601" spans="4:4">
      <c r="D1601" s="141"/>
    </row>
    <row r="1602" spans="4:4">
      <c r="D1602" s="141"/>
    </row>
    <row r="1603" spans="4:4">
      <c r="D1603" s="141"/>
    </row>
    <row r="1604" spans="4:4">
      <c r="D1604" s="141"/>
    </row>
    <row r="1605" spans="4:4">
      <c r="D1605" s="141"/>
    </row>
    <row r="1606" spans="4:4">
      <c r="D1606" s="141"/>
    </row>
    <row r="1607" spans="4:4">
      <c r="D1607" s="141"/>
    </row>
    <row r="1608" spans="4:4">
      <c r="D1608" s="141"/>
    </row>
    <row r="1609" spans="4:4">
      <c r="D1609" s="141"/>
    </row>
    <row r="1610" spans="4:4">
      <c r="D1610" s="141"/>
    </row>
    <row r="1611" spans="4:4">
      <c r="D1611" s="141"/>
    </row>
    <row r="1612" spans="4:4">
      <c r="D1612" s="141"/>
    </row>
    <row r="1613" spans="4:4">
      <c r="D1613" s="141"/>
    </row>
    <row r="1614" spans="4:4">
      <c r="D1614" s="141"/>
    </row>
    <row r="1615" spans="4:4">
      <c r="D1615" s="141"/>
    </row>
    <row r="1616" spans="4:4">
      <c r="D1616" s="141"/>
    </row>
    <row r="1617" spans="4:4">
      <c r="D1617" s="141"/>
    </row>
    <row r="1618" spans="4:4">
      <c r="D1618" s="141"/>
    </row>
    <row r="1619" spans="4:4">
      <c r="D1619" s="141"/>
    </row>
    <row r="1620" spans="4:4">
      <c r="D1620" s="141"/>
    </row>
    <row r="1621" spans="4:4">
      <c r="D1621" s="141"/>
    </row>
    <row r="1622" spans="4:4">
      <c r="D1622" s="141"/>
    </row>
    <row r="1623" spans="4:4">
      <c r="D1623" s="141"/>
    </row>
    <row r="1624" spans="4:4">
      <c r="D1624" s="141"/>
    </row>
    <row r="1625" spans="4:4">
      <c r="D1625" s="141"/>
    </row>
    <row r="1626" spans="4:4">
      <c r="D1626" s="141"/>
    </row>
    <row r="1627" spans="4:4">
      <c r="D1627" s="141"/>
    </row>
    <row r="1628" spans="4:4">
      <c r="D1628" s="141"/>
    </row>
    <row r="1629" spans="4:4">
      <c r="D1629" s="141"/>
    </row>
    <row r="1630" spans="4:4">
      <c r="D1630" s="141"/>
    </row>
    <row r="1631" spans="4:4">
      <c r="D1631" s="141"/>
    </row>
    <row r="1632" spans="4:4">
      <c r="D1632" s="141"/>
    </row>
    <row r="1633" spans="4:4">
      <c r="D1633" s="141"/>
    </row>
    <row r="1634" spans="4:4">
      <c r="D1634" s="141"/>
    </row>
    <row r="1635" spans="4:4">
      <c r="D1635" s="141"/>
    </row>
    <row r="1636" spans="4:4">
      <c r="D1636" s="141"/>
    </row>
    <row r="1637" spans="4:4">
      <c r="D1637" s="141"/>
    </row>
    <row r="1638" spans="4:4">
      <c r="D1638" s="141"/>
    </row>
    <row r="1639" spans="4:4">
      <c r="D1639" s="141"/>
    </row>
    <row r="1640" spans="4:4">
      <c r="D1640" s="141"/>
    </row>
    <row r="1641" spans="4:4">
      <c r="D1641" s="141"/>
    </row>
    <row r="1642" spans="4:4">
      <c r="D1642" s="141"/>
    </row>
    <row r="1643" spans="4:4">
      <c r="D1643" s="141"/>
    </row>
    <row r="1644" spans="4:4">
      <c r="D1644" s="141"/>
    </row>
    <row r="1645" spans="4:4">
      <c r="D1645" s="141"/>
    </row>
    <row r="1646" spans="4:4">
      <c r="D1646" s="141"/>
    </row>
    <row r="1647" spans="4:4">
      <c r="D1647" s="141"/>
    </row>
    <row r="1648" spans="4:4">
      <c r="D1648" s="141"/>
    </row>
    <row r="1649" spans="4:4">
      <c r="D1649" s="141"/>
    </row>
    <row r="1650" spans="4:4">
      <c r="D1650" s="141"/>
    </row>
    <row r="1651" spans="4:4">
      <c r="D1651" s="141"/>
    </row>
    <row r="1652" spans="4:4">
      <c r="D1652" s="141"/>
    </row>
    <row r="1653" spans="4:4">
      <c r="D1653" s="141"/>
    </row>
    <row r="1654" spans="4:4">
      <c r="D1654" s="141"/>
    </row>
    <row r="1655" spans="4:4">
      <c r="D1655" s="141"/>
    </row>
    <row r="1656" spans="4:4">
      <c r="D1656" s="141"/>
    </row>
    <row r="1657" spans="4:4">
      <c r="D1657" s="141"/>
    </row>
    <row r="1658" spans="4:4">
      <c r="D1658" s="141"/>
    </row>
    <row r="1659" spans="4:4">
      <c r="D1659" s="141"/>
    </row>
    <row r="1660" spans="4:4">
      <c r="D1660" s="141"/>
    </row>
    <row r="1661" spans="4:4">
      <c r="D1661" s="141"/>
    </row>
    <row r="1662" spans="4:4">
      <c r="D1662" s="141"/>
    </row>
    <row r="1663" spans="4:4">
      <c r="D1663" s="141"/>
    </row>
    <row r="1664" spans="4:4">
      <c r="D1664" s="141"/>
    </row>
    <row r="1665" spans="4:4">
      <c r="D1665" s="141"/>
    </row>
    <row r="1666" spans="4:4">
      <c r="D1666" s="141"/>
    </row>
    <row r="1667" spans="4:4">
      <c r="D1667" s="141"/>
    </row>
    <row r="1668" spans="4:4">
      <c r="D1668" s="141"/>
    </row>
    <row r="1669" spans="4:4">
      <c r="D1669" s="141"/>
    </row>
    <row r="1670" spans="4:4">
      <c r="D1670" s="141"/>
    </row>
    <row r="1671" spans="4:4">
      <c r="D1671" s="141"/>
    </row>
    <row r="1672" spans="4:4">
      <c r="D1672" s="141"/>
    </row>
    <row r="1673" spans="4:4">
      <c r="D1673" s="141"/>
    </row>
    <row r="1674" spans="4:4">
      <c r="D1674" s="141"/>
    </row>
    <row r="1675" spans="4:4">
      <c r="D1675" s="141"/>
    </row>
    <row r="1676" spans="4:4">
      <c r="D1676" s="141"/>
    </row>
    <row r="1677" spans="4:4">
      <c r="D1677" s="141"/>
    </row>
    <row r="1678" spans="4:4">
      <c r="D1678" s="141"/>
    </row>
    <row r="1679" spans="4:4">
      <c r="D1679" s="141"/>
    </row>
    <row r="1680" spans="4:4">
      <c r="D1680" s="141"/>
    </row>
    <row r="1681" spans="4:4">
      <c r="D1681" s="141"/>
    </row>
    <row r="1682" spans="4:4">
      <c r="D1682" s="141"/>
    </row>
    <row r="1683" spans="4:4">
      <c r="D1683" s="141"/>
    </row>
    <row r="1684" spans="4:4">
      <c r="D1684" s="141"/>
    </row>
    <row r="1685" spans="4:4">
      <c r="D1685" s="141"/>
    </row>
    <row r="1686" spans="4:4">
      <c r="D1686" s="141"/>
    </row>
    <row r="1687" spans="4:4">
      <c r="D1687" s="141"/>
    </row>
    <row r="1688" spans="4:4">
      <c r="D1688" s="141"/>
    </row>
    <row r="1689" spans="4:4">
      <c r="D1689" s="141"/>
    </row>
    <row r="1690" spans="4:4">
      <c r="D1690" s="141"/>
    </row>
    <row r="1691" spans="4:4">
      <c r="D1691" s="141"/>
    </row>
    <row r="1692" spans="4:4">
      <c r="D1692" s="141"/>
    </row>
    <row r="1693" spans="4:4">
      <c r="D1693" s="141"/>
    </row>
    <row r="1694" spans="4:4">
      <c r="D1694" s="141"/>
    </row>
    <row r="1695" spans="4:4">
      <c r="D1695" s="141"/>
    </row>
    <row r="1696" spans="4:4">
      <c r="D1696" s="141"/>
    </row>
    <row r="1697" spans="4:4">
      <c r="D1697" s="141"/>
    </row>
    <row r="1698" spans="4:4">
      <c r="D1698" s="141"/>
    </row>
    <row r="1699" spans="4:4">
      <c r="D1699" s="141"/>
    </row>
    <row r="1700" spans="4:4">
      <c r="D1700" s="141"/>
    </row>
    <row r="1701" spans="4:4">
      <c r="D1701" s="141"/>
    </row>
    <row r="1702" spans="4:4">
      <c r="D1702" s="141"/>
    </row>
    <row r="1703" spans="4:4">
      <c r="D1703" s="141"/>
    </row>
    <row r="1704" spans="4:4">
      <c r="D1704" s="141"/>
    </row>
    <row r="1705" spans="4:4">
      <c r="D1705" s="141"/>
    </row>
    <row r="1706" spans="4:4">
      <c r="D1706" s="141"/>
    </row>
    <row r="1707" spans="4:4">
      <c r="D1707" s="141"/>
    </row>
    <row r="1708" spans="4:4">
      <c r="D1708" s="141"/>
    </row>
    <row r="1709" spans="4:4">
      <c r="D1709" s="141"/>
    </row>
    <row r="1710" spans="4:4">
      <c r="D1710" s="141"/>
    </row>
    <row r="1711" spans="4:4">
      <c r="D1711" s="141"/>
    </row>
    <row r="1712" spans="4:4">
      <c r="D1712" s="141"/>
    </row>
    <row r="1713" spans="4:4">
      <c r="D1713" s="141"/>
    </row>
    <row r="1714" spans="4:4">
      <c r="D1714" s="141"/>
    </row>
    <row r="1715" spans="4:4">
      <c r="D1715" s="141"/>
    </row>
    <row r="1716" spans="4:4">
      <c r="D1716" s="141"/>
    </row>
    <row r="1717" spans="4:4">
      <c r="D1717" s="141"/>
    </row>
    <row r="1718" spans="4:4">
      <c r="D1718" s="141"/>
    </row>
    <row r="1719" spans="4:4">
      <c r="D1719" s="141"/>
    </row>
    <row r="1720" spans="4:4">
      <c r="D1720" s="141"/>
    </row>
    <row r="1721" spans="4:4">
      <c r="D1721" s="141"/>
    </row>
    <row r="1722" spans="4:4">
      <c r="D1722" s="141"/>
    </row>
    <row r="1723" spans="4:4">
      <c r="D1723" s="141"/>
    </row>
    <row r="1724" spans="4:4">
      <c r="D1724" s="141"/>
    </row>
    <row r="1725" spans="4:4">
      <c r="D1725" s="141"/>
    </row>
    <row r="1726" spans="4:4">
      <c r="D1726" s="141"/>
    </row>
    <row r="1727" spans="4:4">
      <c r="D1727" s="141"/>
    </row>
    <row r="1728" spans="4:4">
      <c r="D1728" s="141"/>
    </row>
    <row r="1729" spans="4:4">
      <c r="D1729" s="141"/>
    </row>
    <row r="1730" spans="4:4">
      <c r="D1730" s="141"/>
    </row>
    <row r="1731" spans="4:4">
      <c r="D1731" s="141"/>
    </row>
    <row r="1732" spans="4:4">
      <c r="D1732" s="141"/>
    </row>
    <row r="1733" spans="4:4">
      <c r="D1733" s="141"/>
    </row>
    <row r="1734" spans="4:4">
      <c r="D1734" s="141"/>
    </row>
    <row r="1735" spans="4:4">
      <c r="D1735" s="141"/>
    </row>
    <row r="1736" spans="4:4">
      <c r="D1736" s="141"/>
    </row>
    <row r="1737" spans="4:4">
      <c r="D1737" s="141"/>
    </row>
    <row r="1738" spans="4:4">
      <c r="D1738" s="141"/>
    </row>
    <row r="1739" spans="4:4">
      <c r="D1739" s="141"/>
    </row>
    <row r="1740" spans="4:4">
      <c r="D1740" s="141"/>
    </row>
    <row r="1741" spans="4:4">
      <c r="D1741" s="141"/>
    </row>
    <row r="1742" spans="4:4">
      <c r="D1742" s="141"/>
    </row>
    <row r="1743" spans="4:4">
      <c r="D1743" s="141"/>
    </row>
    <row r="1744" spans="4:4">
      <c r="D1744" s="141"/>
    </row>
    <row r="1745" spans="4:4">
      <c r="D1745" s="141"/>
    </row>
    <row r="1746" spans="4:4">
      <c r="D1746" s="141"/>
    </row>
    <row r="1747" spans="4:4">
      <c r="D1747" s="141"/>
    </row>
    <row r="1748" spans="4:4">
      <c r="D1748" s="141"/>
    </row>
    <row r="1749" spans="4:4">
      <c r="D1749" s="141"/>
    </row>
    <row r="1750" spans="4:4">
      <c r="D1750" s="141"/>
    </row>
    <row r="1751" spans="4:4">
      <c r="D1751" s="141"/>
    </row>
    <row r="1752" spans="4:4">
      <c r="D1752" s="141"/>
    </row>
    <row r="1753" spans="4:4">
      <c r="D1753" s="141"/>
    </row>
    <row r="1754" spans="4:4">
      <c r="D1754" s="141"/>
    </row>
    <row r="1755" spans="4:4">
      <c r="D1755" s="141"/>
    </row>
    <row r="1756" spans="4:4">
      <c r="D1756" s="141"/>
    </row>
    <row r="1757" spans="4:4">
      <c r="D1757" s="141"/>
    </row>
    <row r="1758" spans="4:4">
      <c r="D1758" s="141"/>
    </row>
    <row r="1759" spans="4:4">
      <c r="D1759" s="141"/>
    </row>
    <row r="1760" spans="4:4">
      <c r="D1760" s="141"/>
    </row>
    <row r="1761" spans="4:4">
      <c r="D1761" s="141"/>
    </row>
    <row r="1762" spans="4:4">
      <c r="D1762" s="141"/>
    </row>
    <row r="1763" spans="4:4">
      <c r="D1763" s="141"/>
    </row>
    <row r="1764" spans="4:4">
      <c r="D1764" s="141"/>
    </row>
    <row r="1765" spans="4:4">
      <c r="D1765" s="141"/>
    </row>
    <row r="1766" spans="4:4">
      <c r="D1766" s="141"/>
    </row>
    <row r="1767" spans="4:4">
      <c r="D1767" s="141"/>
    </row>
    <row r="1768" spans="4:4">
      <c r="D1768" s="141"/>
    </row>
    <row r="1769" spans="4:4">
      <c r="D1769" s="141"/>
    </row>
    <row r="1770" spans="4:4">
      <c r="D1770" s="141"/>
    </row>
    <row r="1771" spans="4:4">
      <c r="D1771" s="141"/>
    </row>
    <row r="1772" spans="4:4">
      <c r="D1772" s="141"/>
    </row>
    <row r="1773" spans="4:4">
      <c r="D1773" s="141"/>
    </row>
    <row r="1774" spans="4:4">
      <c r="D1774" s="141"/>
    </row>
    <row r="1775" spans="4:4">
      <c r="D1775" s="141"/>
    </row>
    <row r="1776" spans="4:4">
      <c r="D1776" s="141"/>
    </row>
    <row r="1777" spans="4:4">
      <c r="D1777" s="141"/>
    </row>
    <row r="1778" spans="4:4">
      <c r="D1778" s="141"/>
    </row>
    <row r="1779" spans="4:4">
      <c r="D1779" s="141"/>
    </row>
    <row r="1780" spans="4:4">
      <c r="D1780" s="141"/>
    </row>
    <row r="1781" spans="4:4">
      <c r="D1781" s="141"/>
    </row>
    <row r="1782" spans="4:4">
      <c r="D1782" s="141"/>
    </row>
    <row r="1783" spans="4:4">
      <c r="D1783" s="141"/>
    </row>
    <row r="1784" spans="4:4">
      <c r="D1784" s="141"/>
    </row>
    <row r="1785" spans="4:4">
      <c r="D1785" s="141"/>
    </row>
    <row r="1786" spans="4:4">
      <c r="D1786" s="141"/>
    </row>
    <row r="1787" spans="4:4">
      <c r="D1787" s="141"/>
    </row>
    <row r="1788" spans="4:4">
      <c r="D1788" s="141"/>
    </row>
    <row r="1789" spans="4:4">
      <c r="D1789" s="141"/>
    </row>
    <row r="1790" spans="4:4">
      <c r="D1790" s="141"/>
    </row>
    <row r="1791" spans="4:4">
      <c r="D1791" s="141"/>
    </row>
    <row r="1792" spans="4:4">
      <c r="D1792" s="141"/>
    </row>
    <row r="1793" spans="4:4">
      <c r="D1793" s="141"/>
    </row>
    <row r="1794" spans="4:4">
      <c r="D1794" s="141"/>
    </row>
    <row r="1795" spans="4:4">
      <c r="D1795" s="141"/>
    </row>
    <row r="1796" spans="4:4">
      <c r="D1796" s="141"/>
    </row>
    <row r="1797" spans="4:4">
      <c r="D1797" s="141"/>
    </row>
    <row r="1798" spans="4:4">
      <c r="D1798" s="141"/>
    </row>
    <row r="1799" spans="4:4">
      <c r="D1799" s="141"/>
    </row>
    <row r="1800" spans="4:4">
      <c r="D1800" s="141"/>
    </row>
    <row r="1801" spans="4:4">
      <c r="D1801" s="141"/>
    </row>
    <row r="1802" spans="4:4">
      <c r="D1802" s="141"/>
    </row>
    <row r="1803" spans="4:4">
      <c r="D1803" s="141"/>
    </row>
    <row r="1804" spans="4:4">
      <c r="D1804" s="141"/>
    </row>
    <row r="1805" spans="4:4">
      <c r="D1805" s="141"/>
    </row>
    <row r="1806" spans="4:4">
      <c r="D1806" s="141"/>
    </row>
    <row r="1807" spans="4:4">
      <c r="D1807" s="141"/>
    </row>
    <row r="1808" spans="4:4">
      <c r="D1808" s="141"/>
    </row>
    <row r="1809" spans="4:4">
      <c r="D1809" s="141"/>
    </row>
    <row r="1810" spans="4:4">
      <c r="D1810" s="141"/>
    </row>
    <row r="1811" spans="4:4">
      <c r="D1811" s="141"/>
    </row>
    <row r="1812" spans="4:4">
      <c r="D1812" s="141"/>
    </row>
    <row r="1813" spans="4:4">
      <c r="D1813" s="141"/>
    </row>
    <row r="1814" spans="4:4">
      <c r="D1814" s="141"/>
    </row>
    <row r="1815" spans="4:4">
      <c r="D1815" s="141"/>
    </row>
    <row r="1816" spans="4:4">
      <c r="D1816" s="141"/>
    </row>
    <row r="1817" spans="4:4">
      <c r="D1817" s="141"/>
    </row>
    <row r="1818" spans="4:4">
      <c r="D1818" s="141"/>
    </row>
    <row r="1819" spans="4:4">
      <c r="D1819" s="141"/>
    </row>
    <row r="1820" spans="4:4">
      <c r="D1820" s="141"/>
    </row>
    <row r="1821" spans="4:4">
      <c r="D1821" s="141"/>
    </row>
    <row r="1822" spans="4:4">
      <c r="D1822" s="141"/>
    </row>
    <row r="1823" spans="4:4">
      <c r="D1823" s="141"/>
    </row>
    <row r="1824" spans="4:4">
      <c r="D1824" s="141"/>
    </row>
    <row r="1825" spans="4:4">
      <c r="D1825" s="141"/>
    </row>
    <row r="1826" spans="4:4">
      <c r="D1826" s="141"/>
    </row>
    <row r="1827" spans="4:4">
      <c r="D1827" s="141"/>
    </row>
    <row r="1828" spans="4:4">
      <c r="D1828" s="141"/>
    </row>
    <row r="1829" spans="4:4">
      <c r="D1829" s="141"/>
    </row>
    <row r="1830" spans="4:4">
      <c r="D1830" s="141"/>
    </row>
    <row r="1831" spans="4:4">
      <c r="D1831" s="141"/>
    </row>
    <row r="1832" spans="4:4">
      <c r="D1832" s="141"/>
    </row>
    <row r="1833" spans="4:4">
      <c r="D1833" s="141"/>
    </row>
    <row r="1834" spans="4:4">
      <c r="D1834" s="141"/>
    </row>
    <row r="1835" spans="4:4">
      <c r="D1835" s="141"/>
    </row>
    <row r="1836" spans="4:4">
      <c r="D1836" s="141"/>
    </row>
    <row r="1837" spans="4:4">
      <c r="D1837" s="141"/>
    </row>
    <row r="1838" spans="4:4">
      <c r="D1838" s="141"/>
    </row>
    <row r="1839" spans="4:4">
      <c r="D1839" s="141"/>
    </row>
    <row r="1840" spans="4:4">
      <c r="D1840" s="141"/>
    </row>
    <row r="1841" spans="4:4">
      <c r="D1841" s="141"/>
    </row>
    <row r="1842" spans="4:4">
      <c r="D1842" s="141"/>
    </row>
    <row r="1843" spans="4:4">
      <c r="D1843" s="141"/>
    </row>
    <row r="1844" spans="4:4">
      <c r="D1844" s="141"/>
    </row>
    <row r="1845" spans="4:4">
      <c r="D1845" s="141"/>
    </row>
    <row r="1846" spans="4:4">
      <c r="D1846" s="141"/>
    </row>
    <row r="1847" spans="4:4">
      <c r="D1847" s="141"/>
    </row>
    <row r="1848" spans="4:4">
      <c r="D1848" s="141"/>
    </row>
    <row r="1849" spans="4:4">
      <c r="D1849" s="141"/>
    </row>
    <row r="1850" spans="4:4">
      <c r="D1850" s="141"/>
    </row>
    <row r="1851" spans="4:4">
      <c r="D1851" s="141"/>
    </row>
    <row r="1852" spans="4:4">
      <c r="D1852" s="141"/>
    </row>
    <row r="1853" spans="4:4">
      <c r="D1853" s="141"/>
    </row>
    <row r="1854" spans="4:4">
      <c r="D1854" s="141"/>
    </row>
    <row r="1855" spans="4:4">
      <c r="D1855" s="141"/>
    </row>
    <row r="1856" spans="4:4">
      <c r="D1856" s="141"/>
    </row>
    <row r="1857" spans="4:4">
      <c r="D1857" s="141"/>
    </row>
    <row r="1858" spans="4:4">
      <c r="D1858" s="141"/>
    </row>
    <row r="1859" spans="4:4">
      <c r="D1859" s="141"/>
    </row>
    <row r="1860" spans="4:4">
      <c r="D1860" s="141"/>
    </row>
    <row r="1861" spans="4:4">
      <c r="D1861" s="141"/>
    </row>
    <row r="1862" spans="4:4">
      <c r="D1862" s="141"/>
    </row>
    <row r="1863" spans="4:4">
      <c r="D1863" s="141"/>
    </row>
    <row r="1864" spans="4:4">
      <c r="D1864" s="141"/>
    </row>
    <row r="1865" spans="4:4">
      <c r="D1865" s="141"/>
    </row>
    <row r="1866" spans="4:4">
      <c r="D1866" s="141"/>
    </row>
    <row r="1867" spans="4:4">
      <c r="D1867" s="141"/>
    </row>
    <row r="1868" spans="4:4">
      <c r="D1868" s="141"/>
    </row>
    <row r="1869" spans="4:4">
      <c r="D1869" s="141"/>
    </row>
    <row r="1870" spans="4:4">
      <c r="D1870" s="141"/>
    </row>
    <row r="1871" spans="4:4">
      <c r="D1871" s="141"/>
    </row>
    <row r="1872" spans="4:4">
      <c r="D1872" s="141"/>
    </row>
    <row r="1873" spans="4:4">
      <c r="D1873" s="141"/>
    </row>
    <row r="1874" spans="4:4">
      <c r="D1874" s="141"/>
    </row>
    <row r="1875" spans="4:4">
      <c r="D1875" s="141"/>
    </row>
    <row r="1876" spans="4:4">
      <c r="D1876" s="141"/>
    </row>
    <row r="1877" spans="4:4">
      <c r="D1877" s="141"/>
    </row>
    <row r="1878" spans="4:4">
      <c r="D1878" s="141"/>
    </row>
    <row r="1879" spans="4:4">
      <c r="D1879" s="141"/>
    </row>
    <row r="1880" spans="4:4">
      <c r="D1880" s="141"/>
    </row>
    <row r="1881" spans="4:4">
      <c r="D1881" s="141"/>
    </row>
    <row r="1882" spans="4:4">
      <c r="D1882" s="141"/>
    </row>
    <row r="1883" spans="4:4">
      <c r="D1883" s="141"/>
    </row>
    <row r="1884" spans="4:4">
      <c r="D1884" s="141"/>
    </row>
    <row r="1885" spans="4:4">
      <c r="D1885" s="141"/>
    </row>
    <row r="1886" spans="4:4">
      <c r="D1886" s="141"/>
    </row>
    <row r="1887" spans="4:4">
      <c r="D1887" s="141"/>
    </row>
    <row r="1888" spans="4:4">
      <c r="D1888" s="141"/>
    </row>
    <row r="1889" spans="4:4">
      <c r="D1889" s="141"/>
    </row>
    <row r="1890" spans="4:4">
      <c r="D1890" s="141"/>
    </row>
    <row r="1891" spans="4:4">
      <c r="D1891" s="141"/>
    </row>
    <row r="1892" spans="4:4">
      <c r="D1892" s="141"/>
    </row>
    <row r="1893" spans="4:4">
      <c r="D1893" s="141"/>
    </row>
    <row r="1894" spans="4:4">
      <c r="D1894" s="141"/>
    </row>
    <row r="1895" spans="4:4">
      <c r="D1895" s="141"/>
    </row>
    <row r="1896" spans="4:4">
      <c r="D1896" s="141"/>
    </row>
    <row r="1897" spans="4:4">
      <c r="D1897" s="141"/>
    </row>
    <row r="1898" spans="4:4">
      <c r="D1898" s="141"/>
    </row>
    <row r="1899" spans="4:4">
      <c r="D1899" s="141"/>
    </row>
    <row r="1900" spans="4:4">
      <c r="D1900" s="141"/>
    </row>
    <row r="1901" spans="4:4">
      <c r="D1901" s="141"/>
    </row>
    <row r="1902" spans="4:4">
      <c r="D1902" s="141"/>
    </row>
    <row r="1903" spans="4:4">
      <c r="D1903" s="141"/>
    </row>
    <row r="1904" spans="4:4">
      <c r="D1904" s="141"/>
    </row>
    <row r="1905" spans="4:4">
      <c r="D1905" s="141"/>
    </row>
    <row r="1906" spans="4:4">
      <c r="D1906" s="141"/>
    </row>
    <row r="1907" spans="4:4">
      <c r="D1907" s="141"/>
    </row>
    <row r="1908" spans="4:4">
      <c r="D1908" s="141"/>
    </row>
    <row r="1909" spans="4:4">
      <c r="D1909" s="141"/>
    </row>
    <row r="1910" spans="4:4">
      <c r="D1910" s="141"/>
    </row>
    <row r="1911" spans="4:4">
      <c r="D1911" s="141"/>
    </row>
    <row r="1912" spans="4:4">
      <c r="D1912" s="141"/>
    </row>
    <row r="1913" spans="4:4">
      <c r="D1913" s="141"/>
    </row>
    <row r="1914" spans="4:4">
      <c r="D1914" s="141"/>
    </row>
    <row r="1915" spans="4:4">
      <c r="D1915" s="141"/>
    </row>
    <row r="1916" spans="4:4">
      <c r="D1916" s="141"/>
    </row>
    <row r="1917" spans="4:4">
      <c r="D1917" s="141"/>
    </row>
    <row r="1918" spans="4:4">
      <c r="D1918" s="141"/>
    </row>
    <row r="1919" spans="4:4">
      <c r="D1919" s="141"/>
    </row>
    <row r="1920" spans="4:4">
      <c r="D1920" s="141"/>
    </row>
    <row r="1921" spans="4:4">
      <c r="D1921" s="141"/>
    </row>
    <row r="1922" spans="4:4">
      <c r="D1922" s="141"/>
    </row>
    <row r="1923" spans="4:4">
      <c r="D1923" s="141"/>
    </row>
    <row r="1924" spans="4:4">
      <c r="D1924" s="141"/>
    </row>
    <row r="1925" spans="4:4">
      <c r="D1925" s="141"/>
    </row>
    <row r="1926" spans="4:4">
      <c r="D1926" s="141"/>
    </row>
    <row r="1927" spans="4:4">
      <c r="D1927" s="141"/>
    </row>
    <row r="1928" spans="4:4">
      <c r="D1928" s="141"/>
    </row>
    <row r="1929" spans="4:4">
      <c r="D1929" s="141"/>
    </row>
    <row r="1930" spans="4:4">
      <c r="D1930" s="141"/>
    </row>
    <row r="1931" spans="4:4">
      <c r="D1931" s="141"/>
    </row>
    <row r="1932" spans="4:4">
      <c r="D1932" s="141"/>
    </row>
    <row r="1933" spans="4:4">
      <c r="D1933" s="141"/>
    </row>
    <row r="1934" spans="4:4">
      <c r="D1934" s="141"/>
    </row>
    <row r="1935" spans="4:4">
      <c r="D1935" s="141"/>
    </row>
    <row r="1936" spans="4:4">
      <c r="D1936" s="141"/>
    </row>
    <row r="1937" spans="4:4">
      <c r="D1937" s="141"/>
    </row>
    <row r="1938" spans="4:4">
      <c r="D1938" s="141"/>
    </row>
    <row r="1939" spans="4:4">
      <c r="D1939" s="141"/>
    </row>
    <row r="1940" spans="4:4">
      <c r="D1940" s="141"/>
    </row>
    <row r="1941" spans="4:4">
      <c r="D1941" s="141"/>
    </row>
    <row r="1942" spans="4:4">
      <c r="D1942" s="141"/>
    </row>
    <row r="1943" spans="4:4">
      <c r="D1943" s="141"/>
    </row>
    <row r="1944" spans="4:4">
      <c r="D1944" s="141"/>
    </row>
    <row r="1945" spans="4:4">
      <c r="D1945" s="141"/>
    </row>
    <row r="1946" spans="4:4">
      <c r="D1946" s="141"/>
    </row>
    <row r="1947" spans="4:4">
      <c r="D1947" s="141"/>
    </row>
    <row r="1948" spans="4:4">
      <c r="D1948" s="141"/>
    </row>
    <row r="1949" spans="4:4">
      <c r="D1949" s="141"/>
    </row>
    <row r="1950" spans="4:4">
      <c r="D1950" s="141"/>
    </row>
    <row r="1951" spans="4:4">
      <c r="D1951" s="141"/>
    </row>
    <row r="1952" spans="4:4">
      <c r="D1952" s="141"/>
    </row>
    <row r="1953" spans="4:4">
      <c r="D1953" s="141"/>
    </row>
    <row r="1954" spans="4:4">
      <c r="D1954" s="141"/>
    </row>
    <row r="1955" spans="4:4">
      <c r="D1955" s="141"/>
    </row>
    <row r="1956" spans="4:4">
      <c r="D1956" s="141"/>
    </row>
    <row r="1957" spans="4:4">
      <c r="D1957" s="141"/>
    </row>
    <row r="1958" spans="4:4">
      <c r="D1958" s="141"/>
    </row>
    <row r="1959" spans="4:4">
      <c r="D1959" s="141"/>
    </row>
    <row r="1960" spans="4:4">
      <c r="D1960" s="141"/>
    </row>
    <row r="1961" spans="4:4">
      <c r="D1961" s="141"/>
    </row>
    <row r="1962" spans="4:4">
      <c r="D1962" s="141"/>
    </row>
    <row r="1963" spans="4:4">
      <c r="D1963" s="141"/>
    </row>
    <row r="1964" spans="4:4">
      <c r="D1964" s="141"/>
    </row>
    <row r="1965" spans="4:4">
      <c r="D1965" s="141"/>
    </row>
    <row r="1966" spans="4:4">
      <c r="D1966" s="141"/>
    </row>
    <row r="1967" spans="4:4">
      <c r="D1967" s="141"/>
    </row>
    <row r="1968" spans="4:4">
      <c r="D1968" s="141"/>
    </row>
    <row r="1969" spans="4:4">
      <c r="D1969" s="141"/>
    </row>
    <row r="1970" spans="4:4">
      <c r="D1970" s="141"/>
    </row>
    <row r="1971" spans="4:4">
      <c r="D1971" s="141"/>
    </row>
    <row r="1972" spans="4:4">
      <c r="D1972" s="141"/>
    </row>
    <row r="1973" spans="4:4">
      <c r="D1973" s="141"/>
    </row>
    <row r="1974" spans="4:4">
      <c r="D1974" s="141"/>
    </row>
    <row r="1975" spans="4:4">
      <c r="D1975" s="141"/>
    </row>
    <row r="1976" spans="4:4">
      <c r="D1976" s="141"/>
    </row>
    <row r="1977" spans="4:4">
      <c r="D1977" s="141"/>
    </row>
    <row r="1978" spans="4:4">
      <c r="D1978" s="141"/>
    </row>
    <row r="1979" spans="4:4">
      <c r="D1979" s="141"/>
    </row>
    <row r="1980" spans="4:4">
      <c r="D1980" s="141"/>
    </row>
    <row r="1981" spans="4:4">
      <c r="D1981" s="141"/>
    </row>
    <row r="1982" spans="4:4">
      <c r="D1982" s="141"/>
    </row>
    <row r="1983" spans="4:4">
      <c r="D1983" s="141"/>
    </row>
    <row r="1984" spans="4:4">
      <c r="D1984" s="141"/>
    </row>
    <row r="1985" spans="4:4">
      <c r="D1985" s="141"/>
    </row>
    <row r="1986" spans="4:4">
      <c r="D1986" s="141"/>
    </row>
    <row r="1987" spans="4:4">
      <c r="D1987" s="141"/>
    </row>
    <row r="1988" spans="4:4">
      <c r="D1988" s="141"/>
    </row>
    <row r="1989" spans="4:4">
      <c r="D1989" s="141"/>
    </row>
    <row r="1990" spans="4:4">
      <c r="D1990" s="141"/>
    </row>
    <row r="1991" spans="4:4">
      <c r="D1991" s="141"/>
    </row>
    <row r="1992" spans="4:4">
      <c r="D1992" s="141"/>
    </row>
    <row r="1993" spans="4:4">
      <c r="D1993" s="141"/>
    </row>
    <row r="1994" spans="4:4">
      <c r="D1994" s="141"/>
    </row>
    <row r="1995" spans="4:4">
      <c r="D1995" s="141"/>
    </row>
    <row r="1996" spans="4:4">
      <c r="D1996" s="141"/>
    </row>
    <row r="1997" spans="4:4">
      <c r="D1997" s="141"/>
    </row>
    <row r="1998" spans="4:4">
      <c r="D1998" s="141"/>
    </row>
    <row r="1999" spans="4:4">
      <c r="D1999" s="141"/>
    </row>
    <row r="2000" spans="4:4">
      <c r="D2000" s="141"/>
    </row>
    <row r="2001" spans="4:4">
      <c r="D2001" s="141"/>
    </row>
    <row r="2002" spans="4:4">
      <c r="D2002" s="141"/>
    </row>
    <row r="2003" spans="4:4">
      <c r="D2003" s="141"/>
    </row>
    <row r="2004" spans="4:4">
      <c r="D2004" s="141"/>
    </row>
    <row r="2005" spans="4:4">
      <c r="D2005" s="141"/>
    </row>
    <row r="2006" spans="4:4">
      <c r="D2006" s="141"/>
    </row>
    <row r="2007" spans="4:4">
      <c r="D2007" s="141"/>
    </row>
    <row r="2008" spans="4:4">
      <c r="D2008" s="141"/>
    </row>
    <row r="2009" spans="4:4">
      <c r="D2009" s="141"/>
    </row>
    <row r="2010" spans="4:4">
      <c r="D2010" s="141"/>
    </row>
    <row r="2011" spans="4:4">
      <c r="D2011" s="141"/>
    </row>
    <row r="2012" spans="4:4">
      <c r="D2012" s="141"/>
    </row>
    <row r="2013" spans="4:4">
      <c r="D2013" s="141"/>
    </row>
    <row r="2014" spans="4:4">
      <c r="D2014" s="141"/>
    </row>
    <row r="2015" spans="4:4">
      <c r="D2015" s="141"/>
    </row>
    <row r="2016" spans="4:4">
      <c r="D2016" s="141"/>
    </row>
    <row r="2017" spans="4:4">
      <c r="D2017" s="141"/>
    </row>
    <row r="2018" spans="4:4">
      <c r="D2018" s="141"/>
    </row>
    <row r="2019" spans="4:4">
      <c r="D2019" s="141"/>
    </row>
    <row r="2020" spans="4:4">
      <c r="D2020" s="141"/>
    </row>
    <row r="2021" spans="4:4">
      <c r="D2021" s="141"/>
    </row>
    <row r="2022" spans="4:4">
      <c r="D2022" s="141"/>
    </row>
    <row r="2023" spans="4:4">
      <c r="D2023" s="141"/>
    </row>
    <row r="2024" spans="4:4">
      <c r="D2024" s="141"/>
    </row>
    <row r="2025" spans="4:4">
      <c r="D2025" s="141"/>
    </row>
    <row r="2026" spans="4:4">
      <c r="D2026" s="141"/>
    </row>
    <row r="2027" spans="4:4">
      <c r="D2027" s="141"/>
    </row>
    <row r="2028" spans="4:4">
      <c r="D2028" s="141"/>
    </row>
    <row r="2029" spans="4:4">
      <c r="D2029" s="141"/>
    </row>
    <row r="2030" spans="4:4">
      <c r="D2030" s="141"/>
    </row>
    <row r="2031" spans="4:4">
      <c r="D2031" s="141"/>
    </row>
    <row r="2032" spans="4:4">
      <c r="D2032" s="141"/>
    </row>
    <row r="2033" spans="4:4">
      <c r="D2033" s="141"/>
    </row>
    <row r="2034" spans="4:4">
      <c r="D2034" s="141"/>
    </row>
    <row r="2035" spans="4:4">
      <c r="D2035" s="141"/>
    </row>
    <row r="2036" spans="4:4">
      <c r="D2036" s="141"/>
    </row>
    <row r="2037" spans="4:4">
      <c r="D2037" s="141"/>
    </row>
    <row r="2038" spans="4:4">
      <c r="D2038" s="141"/>
    </row>
    <row r="2039" spans="4:4">
      <c r="D2039" s="141"/>
    </row>
    <row r="2040" spans="4:4">
      <c r="D2040" s="141"/>
    </row>
    <row r="2041" spans="4:4">
      <c r="D2041" s="141"/>
    </row>
    <row r="2042" spans="4:4">
      <c r="D2042" s="141"/>
    </row>
    <row r="2043" spans="4:4">
      <c r="D2043" s="141"/>
    </row>
    <row r="2044" spans="4:4">
      <c r="D2044" s="141"/>
    </row>
    <row r="2045" spans="4:4">
      <c r="D2045" s="141"/>
    </row>
    <row r="2046" spans="4:4">
      <c r="D2046" s="141"/>
    </row>
    <row r="2047" spans="4:4">
      <c r="D2047" s="141"/>
    </row>
    <row r="2048" spans="4:4">
      <c r="D2048" s="141"/>
    </row>
    <row r="2049" spans="4:4">
      <c r="D2049" s="141"/>
    </row>
    <row r="2050" spans="4:4">
      <c r="D2050" s="141"/>
    </row>
    <row r="2051" spans="4:4">
      <c r="D2051" s="141"/>
    </row>
    <row r="2052" spans="4:4">
      <c r="D2052" s="141"/>
    </row>
    <row r="2053" spans="4:4">
      <c r="D2053" s="141"/>
    </row>
    <row r="2054" spans="4:4">
      <c r="D2054" s="141"/>
    </row>
    <row r="2055" spans="4:4">
      <c r="D2055" s="141"/>
    </row>
    <row r="2056" spans="4:4">
      <c r="D2056" s="141"/>
    </row>
    <row r="2057" spans="4:4">
      <c r="D2057" s="141"/>
    </row>
    <row r="2058" spans="4:4">
      <c r="D2058" s="141"/>
    </row>
    <row r="2059" spans="4:4">
      <c r="D2059" s="141"/>
    </row>
    <row r="2060" spans="4:4">
      <c r="D2060" s="141"/>
    </row>
    <row r="2061" spans="4:4">
      <c r="D2061" s="141"/>
    </row>
    <row r="2062" spans="4:4">
      <c r="D2062" s="141"/>
    </row>
    <row r="2063" spans="4:4">
      <c r="D2063" s="141"/>
    </row>
    <row r="2064" spans="4:4">
      <c r="D2064" s="141"/>
    </row>
    <row r="2065" spans="4:4">
      <c r="D2065" s="141"/>
    </row>
    <row r="2066" spans="4:4">
      <c r="D2066" s="141"/>
    </row>
    <row r="2067" spans="4:4">
      <c r="D2067" s="141"/>
    </row>
    <row r="2068" spans="4:4">
      <c r="D2068" s="141"/>
    </row>
    <row r="2069" spans="4:4">
      <c r="D2069" s="141"/>
    </row>
    <row r="2070" spans="4:4">
      <c r="D2070" s="141"/>
    </row>
    <row r="2071" spans="4:4">
      <c r="D2071" s="141"/>
    </row>
    <row r="2072" spans="4:4">
      <c r="D2072" s="141"/>
    </row>
    <row r="2073" spans="4:4">
      <c r="D2073" s="141"/>
    </row>
    <row r="2074" spans="4:4">
      <c r="D2074" s="141"/>
    </row>
    <row r="2075" spans="4:4">
      <c r="D2075" s="141"/>
    </row>
    <row r="2076" spans="4:4">
      <c r="D2076" s="141"/>
    </row>
    <row r="2077" spans="4:4">
      <c r="D2077" s="141"/>
    </row>
    <row r="2078" spans="4:4">
      <c r="D2078" s="141"/>
    </row>
    <row r="2079" spans="4:4">
      <c r="D2079" s="141"/>
    </row>
    <row r="2080" spans="4:4">
      <c r="D2080" s="141"/>
    </row>
    <row r="2081" spans="4:4">
      <c r="D2081" s="141"/>
    </row>
    <row r="2082" spans="4:4">
      <c r="D2082" s="141"/>
    </row>
    <row r="2083" spans="4:4">
      <c r="D2083" s="141"/>
    </row>
    <row r="2084" spans="4:4">
      <c r="D2084" s="141"/>
    </row>
    <row r="2085" spans="4:4">
      <c r="D2085" s="141"/>
    </row>
    <row r="2086" spans="4:4">
      <c r="D2086" s="141"/>
    </row>
    <row r="2087" spans="4:4">
      <c r="D2087" s="141"/>
    </row>
    <row r="2088" spans="4:4">
      <c r="D2088" s="141"/>
    </row>
    <row r="2089" spans="4:4">
      <c r="D2089" s="141"/>
    </row>
    <row r="2090" spans="4:4">
      <c r="D2090" s="141"/>
    </row>
    <row r="2091" spans="4:4">
      <c r="D2091" s="141"/>
    </row>
    <row r="2092" spans="4:4">
      <c r="D2092" s="141"/>
    </row>
    <row r="2093" spans="4:4">
      <c r="D2093" s="141"/>
    </row>
    <row r="2094" spans="4:4">
      <c r="D2094" s="141"/>
    </row>
    <row r="2095" spans="4:4">
      <c r="D2095" s="141"/>
    </row>
    <row r="2096" spans="4:4">
      <c r="D2096" s="141"/>
    </row>
    <row r="2097" spans="4:4">
      <c r="D2097" s="141"/>
    </row>
    <row r="2098" spans="4:4">
      <c r="D2098" s="141"/>
    </row>
    <row r="2099" spans="4:4">
      <c r="D2099" s="141"/>
    </row>
    <row r="2100" spans="4:4">
      <c r="D2100" s="141"/>
    </row>
    <row r="2101" spans="4:4">
      <c r="D2101" s="141"/>
    </row>
    <row r="2102" spans="4:4">
      <c r="D2102" s="141"/>
    </row>
    <row r="2103" spans="4:4">
      <c r="D2103" s="141"/>
    </row>
    <row r="2104" spans="4:4">
      <c r="D2104" s="141"/>
    </row>
    <row r="2105" spans="4:4">
      <c r="D2105" s="141"/>
    </row>
    <row r="2106" spans="4:4">
      <c r="D2106" s="141"/>
    </row>
    <row r="2107" spans="4:4">
      <c r="D2107" s="141"/>
    </row>
    <row r="2108" spans="4:4">
      <c r="D2108" s="141"/>
    </row>
    <row r="2109" spans="4:4">
      <c r="D2109" s="141"/>
    </row>
    <row r="2110" spans="4:4">
      <c r="D2110" s="141"/>
    </row>
    <row r="2111" spans="4:4">
      <c r="D2111" s="141"/>
    </row>
    <row r="2112" spans="4:4">
      <c r="D2112" s="141"/>
    </row>
    <row r="2113" spans="4:4">
      <c r="D2113" s="141"/>
    </row>
    <row r="2114" spans="4:4">
      <c r="D2114" s="141"/>
    </row>
    <row r="2115" spans="4:4">
      <c r="D2115" s="141"/>
    </row>
    <row r="2116" spans="4:4">
      <c r="D2116" s="141"/>
    </row>
    <row r="2117" spans="4:4">
      <c r="D2117" s="141"/>
    </row>
    <row r="2118" spans="4:4">
      <c r="D2118" s="141"/>
    </row>
    <row r="2119" spans="4:4">
      <c r="D2119" s="141"/>
    </row>
    <row r="2120" spans="4:4">
      <c r="D2120" s="141"/>
    </row>
    <row r="2121" spans="4:4">
      <c r="D2121" s="141"/>
    </row>
    <row r="2122" spans="4:4">
      <c r="D2122" s="141"/>
    </row>
    <row r="2123" spans="4:4">
      <c r="D2123" s="141"/>
    </row>
    <row r="2124" spans="4:4">
      <c r="D2124" s="141"/>
    </row>
    <row r="2125" spans="4:4">
      <c r="D2125" s="141"/>
    </row>
    <row r="2126" spans="4:4">
      <c r="D2126" s="141"/>
    </row>
    <row r="2127" spans="4:4">
      <c r="D2127" s="141"/>
    </row>
    <row r="2128" spans="4:4">
      <c r="D2128" s="141"/>
    </row>
    <row r="2129" spans="4:4">
      <c r="D2129" s="141"/>
    </row>
    <row r="2130" spans="4:4">
      <c r="D2130" s="141"/>
    </row>
    <row r="2131" spans="4:4">
      <c r="D2131" s="141"/>
    </row>
    <row r="2132" spans="4:4">
      <c r="D2132" s="141"/>
    </row>
    <row r="2133" spans="4:4">
      <c r="D2133" s="141"/>
    </row>
    <row r="2134" spans="4:4">
      <c r="D2134" s="141"/>
    </row>
    <row r="2135" spans="4:4">
      <c r="D2135" s="141"/>
    </row>
    <row r="2136" spans="4:4">
      <c r="D2136" s="141"/>
    </row>
    <row r="2137" spans="4:4">
      <c r="D2137" s="141"/>
    </row>
    <row r="2138" spans="4:4">
      <c r="D2138" s="141"/>
    </row>
    <row r="2139" spans="4:4">
      <c r="D2139" s="141"/>
    </row>
    <row r="2140" spans="4:4">
      <c r="D2140" s="141"/>
    </row>
    <row r="2141" spans="4:4">
      <c r="D2141" s="141"/>
    </row>
    <row r="2142" spans="4:4">
      <c r="D2142" s="141"/>
    </row>
    <row r="2143" spans="4:4">
      <c r="D2143" s="141"/>
    </row>
    <row r="2144" spans="4:4">
      <c r="D2144" s="141"/>
    </row>
    <row r="2145" spans="4:4">
      <c r="D2145" s="141"/>
    </row>
    <row r="2146" spans="4:4">
      <c r="D2146" s="141"/>
    </row>
    <row r="2147" spans="4:4">
      <c r="D2147" s="141"/>
    </row>
    <row r="2148" spans="4:4">
      <c r="D2148" s="141"/>
    </row>
    <row r="2149" spans="4:4">
      <c r="D2149" s="141"/>
    </row>
    <row r="2150" spans="4:4">
      <c r="D2150" s="141"/>
    </row>
    <row r="2151" spans="4:4">
      <c r="D2151" s="141"/>
    </row>
    <row r="2152" spans="4:4">
      <c r="D2152" s="141"/>
    </row>
    <row r="2153" spans="4:4">
      <c r="D2153" s="141"/>
    </row>
    <row r="2154" spans="4:4">
      <c r="D2154" s="141"/>
    </row>
    <row r="2155" spans="4:4">
      <c r="D2155" s="141"/>
    </row>
    <row r="2156" spans="4:4">
      <c r="D2156" s="141"/>
    </row>
    <row r="2157" spans="4:4">
      <c r="D2157" s="141"/>
    </row>
    <row r="2158" spans="4:4">
      <c r="D2158" s="141"/>
    </row>
    <row r="2159" spans="4:4">
      <c r="D2159" s="141"/>
    </row>
    <row r="2160" spans="4:4">
      <c r="D2160" s="141"/>
    </row>
    <row r="2161" spans="4:4">
      <c r="D2161" s="141"/>
    </row>
    <row r="2162" spans="4:4">
      <c r="D2162" s="141"/>
    </row>
    <row r="2163" spans="4:4">
      <c r="D2163" s="141"/>
    </row>
    <row r="2164" spans="4:4">
      <c r="D2164" s="141"/>
    </row>
    <row r="2165" spans="4:4">
      <c r="D2165" s="141"/>
    </row>
    <row r="2166" spans="4:4">
      <c r="D2166" s="141"/>
    </row>
    <row r="2167" spans="4:4">
      <c r="D2167" s="141"/>
    </row>
    <row r="2168" spans="4:4">
      <c r="D2168" s="141"/>
    </row>
    <row r="2169" spans="4:4">
      <c r="D2169" s="141"/>
    </row>
    <row r="2170" spans="4:4">
      <c r="D2170" s="141"/>
    </row>
    <row r="2171" spans="4:4">
      <c r="D2171" s="141"/>
    </row>
    <row r="2172" spans="4:4">
      <c r="D2172" s="141"/>
    </row>
    <row r="2173" spans="4:4">
      <c r="D2173" s="141"/>
    </row>
    <row r="2174" spans="4:4">
      <c r="D2174" s="141"/>
    </row>
    <row r="2175" spans="4:4">
      <c r="D2175" s="141"/>
    </row>
    <row r="2176" spans="4:4">
      <c r="D2176" s="141"/>
    </row>
    <row r="2177" spans="4:4">
      <c r="D2177" s="141"/>
    </row>
    <row r="2178" spans="4:4">
      <c r="D2178" s="141"/>
    </row>
    <row r="2179" spans="4:4">
      <c r="D2179" s="141"/>
    </row>
    <row r="2180" spans="4:4">
      <c r="D2180" s="141"/>
    </row>
    <row r="2181" spans="4:4">
      <c r="D2181" s="141"/>
    </row>
    <row r="2182" spans="4:4">
      <c r="D2182" s="141"/>
    </row>
    <row r="2183" spans="4:4">
      <c r="D2183" s="141"/>
    </row>
    <row r="2184" spans="4:4">
      <c r="D2184" s="141"/>
    </row>
    <row r="2185" spans="4:4">
      <c r="D2185" s="141"/>
    </row>
    <row r="2186" spans="4:4">
      <c r="D2186" s="141"/>
    </row>
    <row r="2187" spans="4:4">
      <c r="D2187" s="141"/>
    </row>
    <row r="2188" spans="4:4">
      <c r="D2188" s="141"/>
    </row>
    <row r="2189" spans="4:4">
      <c r="D2189" s="141"/>
    </row>
    <row r="2190" spans="4:4">
      <c r="D2190" s="141"/>
    </row>
    <row r="2191" spans="4:4">
      <c r="D2191" s="141"/>
    </row>
    <row r="2192" spans="4:4">
      <c r="D2192" s="141"/>
    </row>
    <row r="2193" spans="4:4">
      <c r="D2193" s="141"/>
    </row>
    <row r="2194" spans="4:4">
      <c r="D2194" s="141"/>
    </row>
    <row r="2195" spans="4:4">
      <c r="D2195" s="141"/>
    </row>
    <row r="2196" spans="4:4">
      <c r="D2196" s="141"/>
    </row>
    <row r="2197" spans="4:4">
      <c r="D2197" s="141"/>
    </row>
    <row r="2198" spans="4:4">
      <c r="D2198" s="141"/>
    </row>
    <row r="2199" spans="4:4">
      <c r="D2199" s="141"/>
    </row>
    <row r="2200" spans="4:4">
      <c r="D2200" s="141"/>
    </row>
    <row r="2201" spans="4:4">
      <c r="D2201" s="141"/>
    </row>
    <row r="2202" spans="4:4">
      <c r="D2202" s="141"/>
    </row>
    <row r="2203" spans="4:4">
      <c r="D2203" s="141"/>
    </row>
    <row r="2204" spans="4:4">
      <c r="D2204" s="141"/>
    </row>
    <row r="2205" spans="4:4">
      <c r="D2205" s="141"/>
    </row>
    <row r="2206" spans="4:4">
      <c r="D2206" s="141"/>
    </row>
    <row r="2207" spans="4:4">
      <c r="D2207" s="141"/>
    </row>
    <row r="2208" spans="4:4">
      <c r="D2208" s="141"/>
    </row>
    <row r="2209" spans="4:4">
      <c r="D2209" s="141"/>
    </row>
    <row r="2210" spans="4:4">
      <c r="D2210" s="141"/>
    </row>
    <row r="2211" spans="4:4">
      <c r="D2211" s="141"/>
    </row>
    <row r="2212" spans="4:4">
      <c r="D2212" s="141"/>
    </row>
    <row r="2213" spans="4:4">
      <c r="D2213" s="141"/>
    </row>
    <row r="2214" spans="4:4">
      <c r="D2214" s="141"/>
    </row>
    <row r="2215" spans="4:4">
      <c r="D2215" s="141"/>
    </row>
    <row r="2216" spans="4:4">
      <c r="D2216" s="141"/>
    </row>
    <row r="2217" spans="4:4">
      <c r="D2217" s="141"/>
    </row>
    <row r="2218" spans="4:4">
      <c r="D2218" s="141"/>
    </row>
    <row r="2219" spans="4:4">
      <c r="D2219" s="141"/>
    </row>
    <row r="2220" spans="4:4">
      <c r="D2220" s="141"/>
    </row>
    <row r="2221" spans="4:4">
      <c r="D2221" s="141"/>
    </row>
    <row r="2222" spans="4:4">
      <c r="D2222" s="141"/>
    </row>
    <row r="2223" spans="4:4">
      <c r="D2223" s="141"/>
    </row>
    <row r="2224" spans="4:4">
      <c r="D2224" s="141"/>
    </row>
    <row r="2225" spans="4:4">
      <c r="D2225" s="141"/>
    </row>
    <row r="2226" spans="4:4">
      <c r="D2226" s="141"/>
    </row>
    <row r="2227" spans="4:4">
      <c r="D2227" s="141"/>
    </row>
    <row r="2228" spans="4:4">
      <c r="D2228" s="141"/>
    </row>
    <row r="2229" spans="4:4">
      <c r="D2229" s="141"/>
    </row>
    <row r="2230" spans="4:4">
      <c r="D2230" s="141"/>
    </row>
    <row r="2231" spans="4:4">
      <c r="D2231" s="141"/>
    </row>
    <row r="2232" spans="4:4">
      <c r="D2232" s="141"/>
    </row>
    <row r="2233" spans="4:4">
      <c r="D2233" s="141"/>
    </row>
    <row r="2234" spans="4:4">
      <c r="D2234" s="141"/>
    </row>
    <row r="2235" spans="4:4">
      <c r="D2235" s="141"/>
    </row>
    <row r="2236" spans="4:4">
      <c r="D2236" s="141"/>
    </row>
    <row r="2237" spans="4:4">
      <c r="D2237" s="141"/>
    </row>
    <row r="2238" spans="4:4">
      <c r="D2238" s="141"/>
    </row>
    <row r="2239" spans="4:4">
      <c r="D2239" s="141"/>
    </row>
    <row r="2240" spans="4:4">
      <c r="D2240" s="141"/>
    </row>
    <row r="2241" spans="4:4">
      <c r="D2241" s="141"/>
    </row>
    <row r="2242" spans="4:4">
      <c r="D2242" s="141"/>
    </row>
    <row r="2243" spans="4:4">
      <c r="D2243" s="141"/>
    </row>
    <row r="2244" spans="4:4">
      <c r="D2244" s="141"/>
    </row>
    <row r="2245" spans="4:4">
      <c r="D2245" s="141"/>
    </row>
    <row r="2246" spans="4:4">
      <c r="D2246" s="141"/>
    </row>
    <row r="2247" spans="4:4">
      <c r="D2247" s="141"/>
    </row>
    <row r="2248" spans="4:4">
      <c r="D2248" s="141"/>
    </row>
    <row r="2249" spans="4:4">
      <c r="D2249" s="141"/>
    </row>
    <row r="2250" spans="4:4">
      <c r="D2250" s="141"/>
    </row>
    <row r="2251" spans="4:4">
      <c r="D2251" s="141"/>
    </row>
    <row r="2252" spans="4:4">
      <c r="D2252" s="141"/>
    </row>
    <row r="2253" spans="4:4">
      <c r="D2253" s="141"/>
    </row>
    <row r="2254" spans="4:4">
      <c r="D2254" s="141"/>
    </row>
    <row r="2255" spans="4:4">
      <c r="D2255" s="141"/>
    </row>
    <row r="2256" spans="4:4">
      <c r="D2256" s="141"/>
    </row>
    <row r="2257" spans="4:4">
      <c r="D2257" s="141"/>
    </row>
    <row r="2258" spans="4:4">
      <c r="D2258" s="141"/>
    </row>
    <row r="2259" spans="4:4">
      <c r="D2259" s="141"/>
    </row>
    <row r="2260" spans="4:4">
      <c r="D2260" s="141"/>
    </row>
    <row r="2261" spans="4:4">
      <c r="D2261" s="141"/>
    </row>
    <row r="2262" spans="4:4">
      <c r="D2262" s="141"/>
    </row>
    <row r="2263" spans="4:4">
      <c r="D2263" s="141"/>
    </row>
    <row r="2264" spans="4:4">
      <c r="D2264" s="141"/>
    </row>
    <row r="2265" spans="4:4">
      <c r="D2265" s="141"/>
    </row>
    <row r="2266" spans="4:4">
      <c r="D2266" s="141"/>
    </row>
    <row r="2267" spans="4:4">
      <c r="D2267" s="141"/>
    </row>
    <row r="2268" spans="4:4">
      <c r="D2268" s="141"/>
    </row>
    <row r="2269" spans="4:4">
      <c r="D2269" s="141"/>
    </row>
    <row r="2270" spans="4:4">
      <c r="D2270" s="141"/>
    </row>
    <row r="2271" spans="4:4">
      <c r="D2271" s="141"/>
    </row>
    <row r="2272" spans="4:4">
      <c r="D2272" s="141"/>
    </row>
    <row r="2273" spans="4:4">
      <c r="D2273" s="141"/>
    </row>
    <row r="2274" spans="4:4">
      <c r="D2274" s="141"/>
    </row>
    <row r="2275" spans="4:4">
      <c r="D2275" s="141"/>
    </row>
    <row r="2276" spans="4:4">
      <c r="D2276" s="141"/>
    </row>
    <row r="2277" spans="4:4">
      <c r="D2277" s="141"/>
    </row>
    <row r="2278" spans="4:4">
      <c r="D2278" s="141"/>
    </row>
    <row r="2279" spans="4:4">
      <c r="D2279" s="141"/>
    </row>
    <row r="2280" spans="4:4">
      <c r="D2280" s="141"/>
    </row>
    <row r="2281" spans="4:4">
      <c r="D2281" s="141"/>
    </row>
    <row r="2282" spans="4:4">
      <c r="D2282" s="141"/>
    </row>
    <row r="2283" spans="4:4">
      <c r="D2283" s="141"/>
    </row>
    <row r="2284" spans="4:4">
      <c r="D2284" s="141"/>
    </row>
    <row r="2285" spans="4:4">
      <c r="D2285" s="141"/>
    </row>
    <row r="2286" spans="4:4">
      <c r="D2286" s="141"/>
    </row>
    <row r="2287" spans="4:4">
      <c r="D2287" s="141"/>
    </row>
    <row r="2288" spans="4:4">
      <c r="D2288" s="141"/>
    </row>
    <row r="2289" spans="4:4">
      <c r="D2289" s="141"/>
    </row>
    <row r="2290" spans="4:4">
      <c r="D2290" s="141"/>
    </row>
    <row r="2291" spans="4:4">
      <c r="D2291" s="141"/>
    </row>
    <row r="2292" spans="4:4">
      <c r="D2292" s="141"/>
    </row>
    <row r="2293" spans="4:4">
      <c r="D2293" s="141"/>
    </row>
    <row r="2294" spans="4:4">
      <c r="D2294" s="141"/>
    </row>
    <row r="2295" spans="4:4">
      <c r="D2295" s="141"/>
    </row>
    <row r="2296" spans="4:4">
      <c r="D2296" s="141"/>
    </row>
    <row r="2297" spans="4:4">
      <c r="D2297" s="141"/>
    </row>
    <row r="2298" spans="4:4">
      <c r="D2298" s="141"/>
    </row>
    <row r="2299" spans="4:4">
      <c r="D2299" s="141"/>
    </row>
    <row r="2300" spans="4:4">
      <c r="D2300" s="141"/>
    </row>
    <row r="2301" spans="4:4">
      <c r="D2301" s="141"/>
    </row>
    <row r="2302" spans="4:4">
      <c r="D2302" s="141"/>
    </row>
    <row r="2303" spans="4:4">
      <c r="D2303" s="141"/>
    </row>
    <row r="2304" spans="4:4">
      <c r="D2304" s="141"/>
    </row>
    <row r="2305" spans="4:4">
      <c r="D2305" s="141"/>
    </row>
    <row r="2306" spans="4:4">
      <c r="D2306" s="141"/>
    </row>
    <row r="2307" spans="4:4">
      <c r="D2307" s="141"/>
    </row>
    <row r="2308" spans="4:4">
      <c r="D2308" s="141"/>
    </row>
    <row r="2309" spans="4:4">
      <c r="D2309" s="141"/>
    </row>
    <row r="2310" spans="4:4">
      <c r="D2310" s="141"/>
    </row>
    <row r="2311" spans="4:4">
      <c r="D2311" s="141"/>
    </row>
    <row r="2312" spans="4:4">
      <c r="D2312" s="141"/>
    </row>
    <row r="2313" spans="4:4">
      <c r="D2313" s="141"/>
    </row>
    <row r="2314" spans="4:4">
      <c r="D2314" s="141"/>
    </row>
    <row r="2315" spans="4:4">
      <c r="D2315" s="141"/>
    </row>
    <row r="2316" spans="4:4">
      <c r="D2316" s="141"/>
    </row>
    <row r="2317" spans="4:4">
      <c r="D2317" s="141"/>
    </row>
    <row r="2318" spans="4:4">
      <c r="D2318" s="141"/>
    </row>
    <row r="2319" spans="4:4">
      <c r="D2319" s="141"/>
    </row>
    <row r="2320" spans="4:4">
      <c r="D2320" s="141"/>
    </row>
    <row r="2321" spans="4:4">
      <c r="D2321" s="141"/>
    </row>
    <row r="2322" spans="4:4">
      <c r="D2322" s="141"/>
    </row>
    <row r="2323" spans="4:4">
      <c r="D2323" s="141"/>
    </row>
    <row r="2324" spans="4:4">
      <c r="D2324" s="141"/>
    </row>
    <row r="2325" spans="4:4">
      <c r="D2325" s="141"/>
    </row>
    <row r="2326" spans="4:4">
      <c r="D2326" s="141"/>
    </row>
    <row r="2327" spans="4:4">
      <c r="D2327" s="141"/>
    </row>
    <row r="2328" spans="4:4">
      <c r="D2328" s="141"/>
    </row>
    <row r="2329" spans="4:4">
      <c r="D2329" s="141"/>
    </row>
    <row r="2330" spans="4:4">
      <c r="D2330" s="141"/>
    </row>
    <row r="2331" spans="4:4">
      <c r="D2331" s="141"/>
    </row>
    <row r="2332" spans="4:4">
      <c r="D2332" s="141"/>
    </row>
    <row r="2333" spans="4:4">
      <c r="D2333" s="141"/>
    </row>
    <row r="2334" spans="4:4">
      <c r="D2334" s="141"/>
    </row>
    <row r="2335" spans="4:4">
      <c r="D2335" s="141"/>
    </row>
    <row r="2336" spans="4:4">
      <c r="D2336" s="141"/>
    </row>
    <row r="2337" spans="4:4">
      <c r="D2337" s="141"/>
    </row>
    <row r="2338" spans="4:4">
      <c r="D2338" s="141"/>
    </row>
    <row r="2339" spans="4:4">
      <c r="D2339" s="141"/>
    </row>
    <row r="2340" spans="4:4">
      <c r="D2340" s="141"/>
    </row>
    <row r="2341" spans="4:4">
      <c r="D2341" s="141"/>
    </row>
    <row r="2342" spans="4:4">
      <c r="D2342" s="141"/>
    </row>
    <row r="2343" spans="4:4">
      <c r="D2343" s="141"/>
    </row>
    <row r="2344" spans="4:4">
      <c r="D2344" s="141"/>
    </row>
    <row r="2345" spans="4:4">
      <c r="D2345" s="141"/>
    </row>
    <row r="2346" spans="4:4">
      <c r="D2346" s="141"/>
    </row>
    <row r="2347" spans="4:4">
      <c r="D2347" s="141"/>
    </row>
    <row r="2348" spans="4:4">
      <c r="D2348" s="141"/>
    </row>
    <row r="2349" spans="4:4">
      <c r="D2349" s="141"/>
    </row>
    <row r="2350" spans="4:4">
      <c r="D2350" s="141"/>
    </row>
    <row r="2351" spans="4:4">
      <c r="D2351" s="141"/>
    </row>
    <row r="2352" spans="4:4">
      <c r="D2352" s="141"/>
    </row>
    <row r="2353" spans="4:4">
      <c r="D2353" s="141"/>
    </row>
    <row r="2354" spans="4:4">
      <c r="D2354" s="141"/>
    </row>
    <row r="2355" spans="4:4">
      <c r="D2355" s="141"/>
    </row>
    <row r="2356" spans="4:4">
      <c r="D2356" s="141"/>
    </row>
    <row r="2357" spans="4:4">
      <c r="D2357" s="141"/>
    </row>
    <row r="2358" spans="4:4">
      <c r="D2358" s="141"/>
    </row>
    <row r="2359" spans="4:4">
      <c r="D2359" s="141"/>
    </row>
    <row r="2360" spans="4:4">
      <c r="D2360" s="141"/>
    </row>
    <row r="2361" spans="4:4">
      <c r="D2361" s="141"/>
    </row>
    <row r="2362" spans="4:4">
      <c r="D2362" s="141"/>
    </row>
    <row r="2363" spans="4:4">
      <c r="D2363" s="141"/>
    </row>
    <row r="2364" spans="4:4">
      <c r="D2364" s="141"/>
    </row>
    <row r="2365" spans="4:4">
      <c r="D2365" s="141"/>
    </row>
    <row r="2366" spans="4:4">
      <c r="D2366" s="141"/>
    </row>
    <row r="2367" spans="4:4">
      <c r="D2367" s="141"/>
    </row>
    <row r="2368" spans="4:4">
      <c r="D2368" s="141"/>
    </row>
    <row r="2369" spans="4:4">
      <c r="D2369" s="141"/>
    </row>
    <row r="2370" spans="4:4">
      <c r="D2370" s="141"/>
    </row>
    <row r="2371" spans="4:4">
      <c r="D2371" s="141"/>
    </row>
    <row r="2372" spans="4:4">
      <c r="D2372" s="141"/>
    </row>
    <row r="2373" spans="4:4">
      <c r="D2373" s="141"/>
    </row>
    <row r="2374" spans="4:4">
      <c r="D2374" s="141"/>
    </row>
    <row r="2375" spans="4:4">
      <c r="D2375" s="141"/>
    </row>
    <row r="2376" spans="4:4">
      <c r="D2376" s="141"/>
    </row>
    <row r="2377" spans="4:4">
      <c r="D2377" s="141"/>
    </row>
    <row r="2378" spans="4:4">
      <c r="D2378" s="141"/>
    </row>
    <row r="2379" spans="4:4">
      <c r="D2379" s="141"/>
    </row>
    <row r="2380" spans="4:4">
      <c r="D2380" s="141"/>
    </row>
    <row r="2381" spans="4:4">
      <c r="D2381" s="141"/>
    </row>
    <row r="2382" spans="4:4">
      <c r="D2382" s="141"/>
    </row>
    <row r="2383" spans="4:4">
      <c r="D2383" s="141"/>
    </row>
    <row r="2384" spans="4:4">
      <c r="D2384" s="141"/>
    </row>
    <row r="2385" spans="4:4">
      <c r="D2385" s="141"/>
    </row>
    <row r="2386" spans="4:4">
      <c r="D2386" s="141"/>
    </row>
    <row r="2387" spans="4:4">
      <c r="D2387" s="141"/>
    </row>
    <row r="2388" spans="4:4">
      <c r="D2388" s="141"/>
    </row>
    <row r="2389" spans="4:4">
      <c r="D2389" s="141"/>
    </row>
    <row r="2390" spans="4:4">
      <c r="D2390" s="141"/>
    </row>
    <row r="2391" spans="4:4">
      <c r="D2391" s="141"/>
    </row>
    <row r="2392" spans="4:4">
      <c r="D2392" s="141"/>
    </row>
    <row r="2393" spans="4:4">
      <c r="D2393" s="141"/>
    </row>
    <row r="2394" spans="4:4">
      <c r="D2394" s="141"/>
    </row>
    <row r="2395" spans="4:4">
      <c r="D2395" s="141"/>
    </row>
    <row r="2396" spans="4:4">
      <c r="D2396" s="141"/>
    </row>
    <row r="2397" spans="4:4">
      <c r="D2397" s="141"/>
    </row>
    <row r="2398" spans="4:4">
      <c r="D2398" s="141"/>
    </row>
    <row r="2399" spans="4:4">
      <c r="D2399" s="141"/>
    </row>
    <row r="2400" spans="4:4">
      <c r="D2400" s="141"/>
    </row>
    <row r="2401" spans="4:4">
      <c r="D2401" s="141"/>
    </row>
    <row r="2402" spans="4:4">
      <c r="D2402" s="141"/>
    </row>
    <row r="2403" spans="4:4">
      <c r="D2403" s="141"/>
    </row>
    <row r="2404" spans="4:4">
      <c r="D2404" s="141"/>
    </row>
    <row r="2405" spans="4:4">
      <c r="D2405" s="141"/>
    </row>
    <row r="2406" spans="4:4">
      <c r="D2406" s="141"/>
    </row>
    <row r="2407" spans="4:4">
      <c r="D2407" s="141"/>
    </row>
    <row r="2408" spans="4:4">
      <c r="D2408" s="141"/>
    </row>
    <row r="2409" spans="4:4">
      <c r="D2409" s="141"/>
    </row>
    <row r="2410" spans="4:4">
      <c r="D2410" s="141"/>
    </row>
    <row r="2411" spans="4:4">
      <c r="D2411" s="141"/>
    </row>
    <row r="2412" spans="4:4">
      <c r="D2412" s="141"/>
    </row>
    <row r="2413" spans="4:4">
      <c r="D2413" s="141"/>
    </row>
    <row r="2414" spans="4:4">
      <c r="D2414" s="141"/>
    </row>
    <row r="2415" spans="4:4">
      <c r="D2415" s="141"/>
    </row>
    <row r="2416" spans="4:4">
      <c r="D2416" s="141"/>
    </row>
    <row r="2417" spans="4:4">
      <c r="D2417" s="141"/>
    </row>
    <row r="2418" spans="4:4">
      <c r="D2418" s="141"/>
    </row>
    <row r="2419" spans="4:4">
      <c r="D2419" s="141"/>
    </row>
    <row r="2420" spans="4:4">
      <c r="D2420" s="141"/>
    </row>
    <row r="2421" spans="4:4">
      <c r="D2421" s="141"/>
    </row>
    <row r="2422" spans="4:4">
      <c r="D2422" s="141"/>
    </row>
    <row r="2423" spans="4:4">
      <c r="D2423" s="141"/>
    </row>
    <row r="2424" spans="4:4">
      <c r="D2424" s="141"/>
    </row>
    <row r="2425" spans="4:4">
      <c r="D2425" s="141"/>
    </row>
    <row r="2426" spans="4:4">
      <c r="D2426" s="141"/>
    </row>
    <row r="2427" spans="4:4">
      <c r="D2427" s="141"/>
    </row>
    <row r="2428" spans="4:4">
      <c r="D2428" s="141"/>
    </row>
    <row r="2429" spans="4:4">
      <c r="D2429" s="141"/>
    </row>
    <row r="2430" spans="4:4">
      <c r="D2430" s="141"/>
    </row>
    <row r="2431" spans="4:4">
      <c r="D2431" s="141"/>
    </row>
    <row r="2432" spans="4:4">
      <c r="D2432" s="141"/>
    </row>
    <row r="2433" spans="4:4">
      <c r="D2433" s="141"/>
    </row>
    <row r="2434" spans="4:4">
      <c r="D2434" s="141"/>
    </row>
    <row r="2435" spans="4:4">
      <c r="D2435" s="141"/>
    </row>
    <row r="2436" spans="4:4">
      <c r="D2436" s="141"/>
    </row>
    <row r="2437" spans="4:4">
      <c r="D2437" s="141"/>
    </row>
    <row r="2438" spans="4:4">
      <c r="D2438" s="141"/>
    </row>
    <row r="2439" spans="4:4">
      <c r="D2439" s="141"/>
    </row>
    <row r="2440" spans="4:4">
      <c r="D2440" s="141"/>
    </row>
    <row r="2441" spans="4:4">
      <c r="D2441" s="141"/>
    </row>
    <row r="2442" spans="4:4">
      <c r="D2442" s="141"/>
    </row>
    <row r="2443" spans="4:4">
      <c r="D2443" s="141"/>
    </row>
    <row r="2444" spans="4:4">
      <c r="D2444" s="141"/>
    </row>
    <row r="2445" spans="4:4">
      <c r="D2445" s="141"/>
    </row>
    <row r="2446" spans="4:4">
      <c r="D2446" s="141"/>
    </row>
    <row r="2447" spans="4:4">
      <c r="D2447" s="141"/>
    </row>
    <row r="2448" spans="4:4">
      <c r="D2448" s="141"/>
    </row>
    <row r="2449" spans="4:4">
      <c r="D2449" s="141"/>
    </row>
    <row r="2450" spans="4:4">
      <c r="D2450" s="141"/>
    </row>
    <row r="2451" spans="4:4">
      <c r="D2451" s="141"/>
    </row>
    <row r="2452" spans="4:4">
      <c r="D2452" s="141"/>
    </row>
    <row r="2453" spans="4:4">
      <c r="D2453" s="141"/>
    </row>
    <row r="2454" spans="4:4">
      <c r="D2454" s="141"/>
    </row>
    <row r="2455" spans="4:4">
      <c r="D2455" s="141"/>
    </row>
    <row r="2456" spans="4:4">
      <c r="D2456" s="141"/>
    </row>
    <row r="2457" spans="4:4">
      <c r="D2457" s="141"/>
    </row>
    <row r="2458" spans="4:4">
      <c r="D2458" s="141"/>
    </row>
    <row r="2459" spans="4:4">
      <c r="D2459" s="141"/>
    </row>
    <row r="2460" spans="4:4">
      <c r="D2460" s="141"/>
    </row>
    <row r="2461" spans="4:4">
      <c r="D2461" s="141"/>
    </row>
    <row r="2462" spans="4:4">
      <c r="D2462" s="141"/>
    </row>
    <row r="2463" spans="4:4">
      <c r="D2463" s="141"/>
    </row>
    <row r="2464" spans="4:4">
      <c r="D2464" s="141"/>
    </row>
    <row r="2465" spans="4:4">
      <c r="D2465" s="141"/>
    </row>
    <row r="2466" spans="4:4">
      <c r="D2466" s="141"/>
    </row>
    <row r="2467" spans="4:4">
      <c r="D2467" s="141"/>
    </row>
    <row r="2468" spans="4:4">
      <c r="D2468" s="141"/>
    </row>
    <row r="2469" spans="4:4">
      <c r="D2469" s="141"/>
    </row>
    <row r="2470" spans="4:4">
      <c r="D2470" s="141"/>
    </row>
    <row r="2471" spans="4:4">
      <c r="D2471" s="141"/>
    </row>
    <row r="2472" spans="4:4">
      <c r="D2472" s="141"/>
    </row>
    <row r="2473" spans="4:4">
      <c r="D2473" s="141"/>
    </row>
    <row r="2474" spans="4:4">
      <c r="D2474" s="141"/>
    </row>
    <row r="2475" spans="4:4">
      <c r="D2475" s="141"/>
    </row>
    <row r="2476" spans="4:4">
      <c r="D2476" s="141"/>
    </row>
    <row r="2477" spans="4:4">
      <c r="D2477" s="141"/>
    </row>
    <row r="2478" spans="4:4">
      <c r="D2478" s="141"/>
    </row>
    <row r="2479" spans="4:4">
      <c r="D2479" s="141"/>
    </row>
    <row r="2480" spans="4:4">
      <c r="D2480" s="141"/>
    </row>
    <row r="2481" spans="4:4">
      <c r="D2481" s="141"/>
    </row>
    <row r="2482" spans="4:4">
      <c r="D2482" s="141"/>
    </row>
    <row r="2483" spans="4:4">
      <c r="D2483" s="141"/>
    </row>
    <row r="2484" spans="4:4">
      <c r="D2484" s="141"/>
    </row>
    <row r="2485" spans="4:4">
      <c r="D2485" s="141"/>
    </row>
    <row r="2486" spans="4:4">
      <c r="D2486" s="141"/>
    </row>
    <row r="2487" spans="4:4">
      <c r="D2487" s="141"/>
    </row>
    <row r="2488" spans="4:4">
      <c r="D2488" s="141"/>
    </row>
    <row r="2489" spans="4:4">
      <c r="D2489" s="141"/>
    </row>
    <row r="2490" spans="4:4">
      <c r="D2490" s="141"/>
    </row>
    <row r="2491" spans="4:4">
      <c r="D2491" s="141"/>
    </row>
    <row r="2492" spans="4:4">
      <c r="D2492" s="141"/>
    </row>
    <row r="2493" spans="4:4">
      <c r="D2493" s="141"/>
    </row>
    <row r="2494" spans="4:4">
      <c r="D2494" s="141"/>
    </row>
    <row r="2495" spans="4:4">
      <c r="D2495" s="141"/>
    </row>
    <row r="2496" spans="4:4">
      <c r="D2496" s="141"/>
    </row>
    <row r="2497" spans="4:4">
      <c r="D2497" s="141"/>
    </row>
    <row r="2498" spans="4:4">
      <c r="D2498" s="141"/>
    </row>
    <row r="2499" spans="4:4">
      <c r="D2499" s="141"/>
    </row>
    <row r="2500" spans="4:4">
      <c r="D2500" s="141"/>
    </row>
    <row r="2501" spans="4:4">
      <c r="D2501" s="141"/>
    </row>
    <row r="2502" spans="4:4">
      <c r="D2502" s="141"/>
    </row>
    <row r="2503" spans="4:4">
      <c r="D2503" s="141"/>
    </row>
    <row r="2504" spans="4:4">
      <c r="D2504" s="141"/>
    </row>
    <row r="2505" spans="4:4">
      <c r="D2505" s="141"/>
    </row>
    <row r="2506" spans="4:4">
      <c r="D2506" s="141"/>
    </row>
    <row r="2507" spans="4:4">
      <c r="D2507" s="141"/>
    </row>
    <row r="2508" spans="4:4">
      <c r="D2508" s="141"/>
    </row>
    <row r="2509" spans="4:4">
      <c r="D2509" s="141"/>
    </row>
    <row r="2510" spans="4:4">
      <c r="D2510" s="141"/>
    </row>
    <row r="2511" spans="4:4">
      <c r="D2511" s="141"/>
    </row>
    <row r="2512" spans="4:4">
      <c r="D2512" s="141"/>
    </row>
    <row r="2513" spans="4:4">
      <c r="D2513" s="141"/>
    </row>
    <row r="2514" spans="4:4">
      <c r="D2514" s="141"/>
    </row>
    <row r="2515" spans="4:4">
      <c r="D2515" s="141"/>
    </row>
    <row r="2516" spans="4:4">
      <c r="D2516" s="141"/>
    </row>
    <row r="2517" spans="4:4">
      <c r="D2517" s="141"/>
    </row>
    <row r="2518" spans="4:4">
      <c r="D2518" s="141"/>
    </row>
    <row r="2519" spans="4:4">
      <c r="D2519" s="141"/>
    </row>
    <row r="2520" spans="4:4">
      <c r="D2520" s="141"/>
    </row>
    <row r="2521" spans="4:4">
      <c r="D2521" s="141"/>
    </row>
    <row r="2522" spans="4:4">
      <c r="D2522" s="141"/>
    </row>
    <row r="2523" spans="4:4">
      <c r="D2523" s="141"/>
    </row>
    <row r="2524" spans="4:4">
      <c r="D2524" s="141"/>
    </row>
    <row r="2525" spans="4:4">
      <c r="D2525" s="141"/>
    </row>
    <row r="2526" spans="4:4">
      <c r="D2526" s="141"/>
    </row>
    <row r="2527" spans="4:4">
      <c r="D2527" s="141"/>
    </row>
    <row r="2528" spans="4:4">
      <c r="D2528" s="141"/>
    </row>
    <row r="2529" spans="4:4">
      <c r="D2529" s="141"/>
    </row>
    <row r="2530" spans="4:4">
      <c r="D2530" s="141"/>
    </row>
    <row r="2531" spans="4:4">
      <c r="D2531" s="141"/>
    </row>
    <row r="2532" spans="4:4">
      <c r="D2532" s="141"/>
    </row>
    <row r="2533" spans="4:4">
      <c r="D2533" s="141"/>
    </row>
    <row r="2534" spans="4:4">
      <c r="D2534" s="141"/>
    </row>
    <row r="2535" spans="4:4">
      <c r="D2535" s="141"/>
    </row>
    <row r="2536" spans="4:4">
      <c r="D2536" s="141"/>
    </row>
    <row r="2537" spans="4:4">
      <c r="D2537" s="141"/>
    </row>
    <row r="2538" spans="4:4">
      <c r="D2538" s="141"/>
    </row>
    <row r="2539" spans="4:4">
      <c r="D2539" s="141"/>
    </row>
    <row r="2540" spans="4:4">
      <c r="D2540" s="141"/>
    </row>
    <row r="2541" spans="4:4">
      <c r="D2541" s="141"/>
    </row>
    <row r="2542" spans="4:4">
      <c r="D2542" s="141"/>
    </row>
    <row r="2543" spans="4:4">
      <c r="D2543" s="141"/>
    </row>
    <row r="2544" spans="4:4">
      <c r="D2544" s="141"/>
    </row>
    <row r="2545" spans="4:4">
      <c r="D2545" s="141"/>
    </row>
    <row r="2546" spans="4:4">
      <c r="D2546" s="141"/>
    </row>
    <row r="2547" spans="4:4">
      <c r="D2547" s="141"/>
    </row>
    <row r="2548" spans="4:4">
      <c r="D2548" s="141"/>
    </row>
    <row r="2549" spans="4:4">
      <c r="D2549" s="141"/>
    </row>
    <row r="2550" spans="4:4">
      <c r="D2550" s="141"/>
    </row>
    <row r="2551" spans="4:4">
      <c r="D2551" s="141"/>
    </row>
    <row r="2552" spans="4:4">
      <c r="D2552" s="141"/>
    </row>
    <row r="2553" spans="4:4">
      <c r="D2553" s="141"/>
    </row>
    <row r="2554" spans="4:4">
      <c r="D2554" s="141"/>
    </row>
    <row r="2555" spans="4:4">
      <c r="D2555" s="141"/>
    </row>
    <row r="2556" spans="4:4">
      <c r="D2556" s="141"/>
    </row>
    <row r="2557" spans="4:4">
      <c r="D2557" s="141"/>
    </row>
    <row r="2558" spans="4:4">
      <c r="D2558" s="141"/>
    </row>
    <row r="2559" spans="4:4">
      <c r="D2559" s="141"/>
    </row>
    <row r="2560" spans="4:4">
      <c r="D2560" s="141"/>
    </row>
    <row r="2561" spans="4:4">
      <c r="D2561" s="141"/>
    </row>
    <row r="2562" spans="4:4">
      <c r="D2562" s="141"/>
    </row>
    <row r="2563" spans="4:4">
      <c r="D2563" s="141"/>
    </row>
    <row r="2564" spans="4:4">
      <c r="D2564" s="141"/>
    </row>
    <row r="2565" spans="4:4">
      <c r="D2565" s="141"/>
    </row>
    <row r="2566" spans="4:4">
      <c r="D2566" s="141"/>
    </row>
    <row r="2567" spans="4:4">
      <c r="D2567" s="141"/>
    </row>
    <row r="2568" spans="4:4">
      <c r="D2568" s="141"/>
    </row>
    <row r="2569" spans="4:4">
      <c r="D2569" s="141"/>
    </row>
    <row r="2570" spans="4:4">
      <c r="D2570" s="141"/>
    </row>
    <row r="2571" spans="4:4">
      <c r="D2571" s="141"/>
    </row>
    <row r="2572" spans="4:4">
      <c r="D2572" s="141"/>
    </row>
    <row r="2573" spans="4:4">
      <c r="D2573" s="141"/>
    </row>
    <row r="2574" spans="4:4">
      <c r="D2574" s="141"/>
    </row>
    <row r="2575" spans="4:4">
      <c r="D2575" s="141"/>
    </row>
    <row r="2576" spans="4:4">
      <c r="D2576" s="141"/>
    </row>
    <row r="2577" spans="4:4">
      <c r="D2577" s="141"/>
    </row>
    <row r="2578" spans="4:4">
      <c r="D2578" s="141"/>
    </row>
    <row r="2579" spans="4:4">
      <c r="D2579" s="141"/>
    </row>
    <row r="2580" spans="4:4">
      <c r="D2580" s="141"/>
    </row>
    <row r="2581" spans="4:4">
      <c r="D2581" s="141"/>
    </row>
    <row r="2582" spans="4:4">
      <c r="D2582" s="141"/>
    </row>
    <row r="2583" spans="4:4">
      <c r="D2583" s="141"/>
    </row>
    <row r="2584" spans="4:4">
      <c r="D2584" s="141"/>
    </row>
    <row r="2585" spans="4:4">
      <c r="D2585" s="141"/>
    </row>
    <row r="2586" spans="4:4">
      <c r="D2586" s="141"/>
    </row>
    <row r="2587" spans="4:4">
      <c r="D2587" s="141"/>
    </row>
    <row r="2588" spans="4:4">
      <c r="D2588" s="141"/>
    </row>
    <row r="2589" spans="4:4">
      <c r="D2589" s="141"/>
    </row>
    <row r="2590" spans="4:4">
      <c r="D2590" s="141"/>
    </row>
    <row r="2591" spans="4:4">
      <c r="D2591" s="141"/>
    </row>
    <row r="2592" spans="4:4">
      <c r="D2592" s="141"/>
    </row>
    <row r="2593" spans="4:4">
      <c r="D2593" s="141"/>
    </row>
    <row r="2594" spans="4:4">
      <c r="D2594" s="141"/>
    </row>
    <row r="2595" spans="4:4">
      <c r="D2595" s="141"/>
    </row>
    <row r="2596" spans="4:4">
      <c r="D2596" s="141"/>
    </row>
    <row r="2597" spans="4:4">
      <c r="D2597" s="141"/>
    </row>
    <row r="2598" spans="4:4">
      <c r="D2598" s="141"/>
    </row>
    <row r="2599" spans="4:4">
      <c r="D2599" s="141"/>
    </row>
    <row r="2600" spans="4:4">
      <c r="D2600" s="141"/>
    </row>
    <row r="2601" spans="4:4">
      <c r="D2601" s="141"/>
    </row>
    <row r="2602" spans="4:4">
      <c r="D2602" s="141"/>
    </row>
    <row r="2603" spans="4:4">
      <c r="D2603" s="141"/>
    </row>
    <row r="2604" spans="4:4">
      <c r="D2604" s="141"/>
    </row>
    <row r="2605" spans="4:4">
      <c r="D2605" s="141"/>
    </row>
    <row r="2606" spans="4:4">
      <c r="D2606" s="141"/>
    </row>
    <row r="2607" spans="4:4">
      <c r="D2607" s="141"/>
    </row>
    <row r="2608" spans="4:4">
      <c r="D2608" s="141"/>
    </row>
    <row r="2609" spans="4:4">
      <c r="D2609" s="141"/>
    </row>
    <row r="2610" spans="4:4">
      <c r="D2610" s="141"/>
    </row>
    <row r="2611" spans="4:4">
      <c r="D2611" s="141"/>
    </row>
    <row r="2612" spans="4:4">
      <c r="D2612" s="141"/>
    </row>
    <row r="2613" spans="4:4">
      <c r="D2613" s="141"/>
    </row>
    <row r="2614" spans="4:4">
      <c r="D2614" s="141"/>
    </row>
    <row r="2615" spans="4:4">
      <c r="D2615" s="141"/>
    </row>
    <row r="2616" spans="4:4">
      <c r="D2616" s="141"/>
    </row>
    <row r="2617" spans="4:4">
      <c r="D2617" s="141"/>
    </row>
    <row r="2618" spans="4:4">
      <c r="D2618" s="141"/>
    </row>
    <row r="2619" spans="4:4">
      <c r="D2619" s="141"/>
    </row>
    <row r="2620" spans="4:4">
      <c r="D2620" s="141"/>
    </row>
    <row r="2621" spans="4:4">
      <c r="D2621" s="141"/>
    </row>
    <row r="2622" spans="4:4">
      <c r="D2622" s="141"/>
    </row>
    <row r="2623" spans="4:4">
      <c r="D2623" s="141"/>
    </row>
    <row r="2624" spans="4:4">
      <c r="D2624" s="141"/>
    </row>
    <row r="2625" spans="4:4">
      <c r="D2625" s="141"/>
    </row>
    <row r="2626" spans="4:4">
      <c r="D2626" s="141"/>
    </row>
    <row r="2627" spans="4:4">
      <c r="D2627" s="141"/>
    </row>
    <row r="2628" spans="4:4">
      <c r="D2628" s="141"/>
    </row>
    <row r="2629" spans="4:4">
      <c r="D2629" s="141"/>
    </row>
    <row r="2630" spans="4:4">
      <c r="D2630" s="141"/>
    </row>
    <row r="2631" spans="4:4">
      <c r="D2631" s="141"/>
    </row>
    <row r="2632" spans="4:4">
      <c r="D2632" s="141"/>
    </row>
    <row r="2633" spans="4:4">
      <c r="D2633" s="141"/>
    </row>
    <row r="2634" spans="4:4">
      <c r="D2634" s="141"/>
    </row>
    <row r="2635" spans="4:4">
      <c r="D2635" s="141"/>
    </row>
    <row r="2636" spans="4:4">
      <c r="D2636" s="141"/>
    </row>
    <row r="2637" spans="4:4">
      <c r="D2637" s="141"/>
    </row>
    <row r="2638" spans="4:4">
      <c r="D2638" s="141"/>
    </row>
    <row r="2639" spans="4:4">
      <c r="D2639" s="141"/>
    </row>
    <row r="2640" spans="4:4">
      <c r="D2640" s="141"/>
    </row>
    <row r="2641" spans="4:4">
      <c r="D2641" s="141"/>
    </row>
    <row r="2642" spans="4:4">
      <c r="D2642" s="141"/>
    </row>
    <row r="2643" spans="4:4">
      <c r="D2643" s="141"/>
    </row>
    <row r="2644" spans="4:4">
      <c r="D2644" s="141"/>
    </row>
    <row r="2645" spans="4:4">
      <c r="D2645" s="141"/>
    </row>
    <row r="2646" spans="4:4">
      <c r="D2646" s="141"/>
    </row>
    <row r="2647" spans="4:4">
      <c r="D2647" s="141"/>
    </row>
    <row r="2648" spans="4:4">
      <c r="D2648" s="141"/>
    </row>
    <row r="2649" spans="4:4">
      <c r="D2649" s="141"/>
    </row>
    <row r="2650" spans="4:4">
      <c r="D2650" s="141"/>
    </row>
    <row r="2651" spans="4:4">
      <c r="D2651" s="141"/>
    </row>
    <row r="2652" spans="4:4">
      <c r="D2652" s="141"/>
    </row>
    <row r="2653" spans="4:4">
      <c r="D2653" s="141"/>
    </row>
    <row r="2654" spans="4:4">
      <c r="D2654" s="141"/>
    </row>
    <row r="2655" spans="4:4">
      <c r="D2655" s="141"/>
    </row>
    <row r="2656" spans="4:4">
      <c r="D2656" s="141"/>
    </row>
    <row r="2657" spans="4:4">
      <c r="D2657" s="141"/>
    </row>
    <row r="2658" spans="4:4">
      <c r="D2658" s="141"/>
    </row>
    <row r="2659" spans="4:4">
      <c r="D2659" s="141"/>
    </row>
    <row r="2660" spans="4:4">
      <c r="D2660" s="141"/>
    </row>
    <row r="2661" spans="4:4">
      <c r="D2661" s="141"/>
    </row>
    <row r="2662" spans="4:4">
      <c r="D2662" s="141"/>
    </row>
    <row r="2663" spans="4:4">
      <c r="D2663" s="141"/>
    </row>
    <row r="2664" spans="4:4">
      <c r="D2664" s="141"/>
    </row>
    <row r="2665" spans="4:4">
      <c r="D2665" s="141"/>
    </row>
    <row r="2666" spans="4:4">
      <c r="D2666" s="141"/>
    </row>
    <row r="2667" spans="4:4">
      <c r="D2667" s="141"/>
    </row>
    <row r="2668" spans="4:4">
      <c r="D2668" s="141"/>
    </row>
    <row r="2669" spans="4:4">
      <c r="D2669" s="141"/>
    </row>
    <row r="2670" spans="4:4">
      <c r="D2670" s="141"/>
    </row>
    <row r="2671" spans="4:4">
      <c r="D2671" s="141"/>
    </row>
    <row r="2672" spans="4:4">
      <c r="D2672" s="141"/>
    </row>
    <row r="2673" spans="4:4">
      <c r="D2673" s="141"/>
    </row>
    <row r="2674" spans="4:4">
      <c r="D2674" s="141"/>
    </row>
    <row r="2675" spans="4:4">
      <c r="D2675" s="141"/>
    </row>
    <row r="2676" spans="4:4">
      <c r="D2676" s="141"/>
    </row>
    <row r="2677" spans="4:4">
      <c r="D2677" s="141"/>
    </row>
    <row r="2678" spans="4:4">
      <c r="D2678" s="141"/>
    </row>
    <row r="2679" spans="4:4">
      <c r="D2679" s="141"/>
    </row>
    <row r="2680" spans="4:4">
      <c r="D2680" s="141"/>
    </row>
    <row r="2681" spans="4:4">
      <c r="D2681" s="141"/>
    </row>
    <row r="2682" spans="4:4">
      <c r="D2682" s="141"/>
    </row>
    <row r="2683" spans="4:4">
      <c r="D2683" s="141"/>
    </row>
    <row r="2684" spans="4:4">
      <c r="D2684" s="141"/>
    </row>
    <row r="2685" spans="4:4">
      <c r="D2685" s="141"/>
    </row>
    <row r="2686" spans="4:4">
      <c r="D2686" s="141"/>
    </row>
    <row r="2687" spans="4:4">
      <c r="D2687" s="141"/>
    </row>
    <row r="2688" spans="4:4">
      <c r="D2688" s="141"/>
    </row>
    <row r="2689" spans="4:4">
      <c r="D2689" s="141"/>
    </row>
    <row r="2690" spans="4:4">
      <c r="D2690" s="141"/>
    </row>
    <row r="2691" spans="4:4">
      <c r="D2691" s="141"/>
    </row>
    <row r="2692" spans="4:4">
      <c r="D2692" s="141"/>
    </row>
    <row r="2693" spans="4:4">
      <c r="D2693" s="141"/>
    </row>
    <row r="2694" spans="4:4">
      <c r="D2694" s="141"/>
    </row>
    <row r="2695" spans="4:4">
      <c r="D2695" s="141"/>
    </row>
    <row r="2696" spans="4:4">
      <c r="D2696" s="141"/>
    </row>
    <row r="2697" spans="4:4">
      <c r="D2697" s="141"/>
    </row>
    <row r="2698" spans="4:4">
      <c r="D2698" s="141"/>
    </row>
    <row r="2699" spans="4:4">
      <c r="D2699" s="141"/>
    </row>
    <row r="2700" spans="4:4">
      <c r="D2700" s="141"/>
    </row>
    <row r="2701" spans="4:4">
      <c r="D2701" s="141"/>
    </row>
    <row r="2702" spans="4:4">
      <c r="D2702" s="141"/>
    </row>
    <row r="2703" spans="4:4">
      <c r="D2703" s="141"/>
    </row>
    <row r="2704" spans="4:4">
      <c r="D2704" s="141"/>
    </row>
    <row r="2705" spans="4:4">
      <c r="D2705" s="141"/>
    </row>
    <row r="2706" spans="4:4">
      <c r="D2706" s="141"/>
    </row>
    <row r="2707" spans="4:4">
      <c r="D2707" s="141"/>
    </row>
    <row r="2708" spans="4:4">
      <c r="D2708" s="141"/>
    </row>
    <row r="2709" spans="4:4">
      <c r="D2709" s="141"/>
    </row>
    <row r="2710" spans="4:4">
      <c r="D2710" s="141"/>
    </row>
    <row r="2711" spans="4:4">
      <c r="D2711" s="141"/>
    </row>
    <row r="2712" spans="4:4">
      <c r="D2712" s="141"/>
    </row>
    <row r="2713" spans="4:4">
      <c r="D2713" s="141"/>
    </row>
    <row r="2714" spans="4:4">
      <c r="D2714" s="141"/>
    </row>
    <row r="2715" spans="4:4">
      <c r="D2715" s="141"/>
    </row>
    <row r="2716" spans="4:4">
      <c r="D2716" s="141"/>
    </row>
    <row r="2717" spans="4:4">
      <c r="D2717" s="141"/>
    </row>
    <row r="2718" spans="4:4">
      <c r="D2718" s="141"/>
    </row>
    <row r="2719" spans="4:4">
      <c r="D2719" s="141"/>
    </row>
    <row r="2720" spans="4:4">
      <c r="D2720" s="141"/>
    </row>
    <row r="2721" spans="4:4">
      <c r="D2721" s="141"/>
    </row>
    <row r="2722" spans="4:4">
      <c r="D2722" s="141"/>
    </row>
    <row r="2723" spans="4:4">
      <c r="D2723" s="141"/>
    </row>
    <row r="2724" spans="4:4">
      <c r="D2724" s="141"/>
    </row>
    <row r="2725" spans="4:4">
      <c r="D2725" s="141"/>
    </row>
    <row r="2726" spans="4:4">
      <c r="D2726" s="141"/>
    </row>
    <row r="2727" spans="4:4">
      <c r="D2727" s="141"/>
    </row>
    <row r="2728" spans="4:4">
      <c r="D2728" s="141"/>
    </row>
    <row r="2729" spans="4:4">
      <c r="D2729" s="141"/>
    </row>
    <row r="2730" spans="4:4">
      <c r="D2730" s="141"/>
    </row>
    <row r="2731" spans="4:4">
      <c r="D2731" s="141"/>
    </row>
    <row r="2732" spans="4:4">
      <c r="D2732" s="141"/>
    </row>
    <row r="2733" spans="4:4">
      <c r="D2733" s="141"/>
    </row>
    <row r="2734" spans="4:4">
      <c r="D2734" s="141"/>
    </row>
    <row r="2735" spans="4:4">
      <c r="D2735" s="141"/>
    </row>
    <row r="2736" spans="4:4">
      <c r="D2736" s="141"/>
    </row>
    <row r="2737" spans="4:4">
      <c r="D2737" s="141"/>
    </row>
    <row r="2738" spans="4:4">
      <c r="D2738" s="141"/>
    </row>
    <row r="2739" spans="4:4">
      <c r="D2739" s="141"/>
    </row>
    <row r="2740" spans="4:4">
      <c r="D2740" s="141"/>
    </row>
    <row r="2741" spans="4:4">
      <c r="D2741" s="141"/>
    </row>
    <row r="2742" spans="4:4">
      <c r="D2742" s="141"/>
    </row>
    <row r="2743" spans="4:4">
      <c r="D2743" s="141"/>
    </row>
    <row r="2744" spans="4:4">
      <c r="D2744" s="141"/>
    </row>
    <row r="2745" spans="4:4">
      <c r="D2745" s="141"/>
    </row>
    <row r="2746" spans="4:4">
      <c r="D2746" s="141"/>
    </row>
    <row r="2747" spans="4:4">
      <c r="D2747" s="141"/>
    </row>
    <row r="2748" spans="4:4">
      <c r="D2748" s="141"/>
    </row>
    <row r="2749" spans="4:4">
      <c r="D2749" s="141"/>
    </row>
    <row r="2750" spans="4:4">
      <c r="D2750" s="141"/>
    </row>
    <row r="2751" spans="4:4">
      <c r="D2751" s="141"/>
    </row>
    <row r="2752" spans="4:4">
      <c r="D2752" s="141"/>
    </row>
    <row r="2753" spans="4:4">
      <c r="D2753" s="141"/>
    </row>
    <row r="2754" spans="4:4">
      <c r="D2754" s="141"/>
    </row>
    <row r="2755" spans="4:4">
      <c r="D2755" s="141"/>
    </row>
    <row r="2756" spans="4:4">
      <c r="D2756" s="141"/>
    </row>
    <row r="2757" spans="4:4">
      <c r="D2757" s="141"/>
    </row>
    <row r="2758" spans="4:4">
      <c r="D2758" s="141"/>
    </row>
    <row r="2759" spans="4:4">
      <c r="D2759" s="141"/>
    </row>
    <row r="2760" spans="4:4">
      <c r="D2760" s="141"/>
    </row>
    <row r="2761" spans="4:4">
      <c r="D2761" s="141"/>
    </row>
    <row r="2762" spans="4:4">
      <c r="D2762" s="141"/>
    </row>
    <row r="2763" spans="4:4">
      <c r="D2763" s="141"/>
    </row>
    <row r="2764" spans="4:4">
      <c r="D2764" s="141"/>
    </row>
    <row r="2765" spans="4:4">
      <c r="D2765" s="141"/>
    </row>
    <row r="2766" spans="4:4">
      <c r="D2766" s="141"/>
    </row>
    <row r="2767" spans="4:4">
      <c r="D2767" s="141"/>
    </row>
    <row r="2768" spans="4:4">
      <c r="D2768" s="141"/>
    </row>
    <row r="2769" spans="4:4">
      <c r="D2769" s="141"/>
    </row>
    <row r="2770" spans="4:4">
      <c r="D2770" s="141"/>
    </row>
    <row r="2771" spans="4:4">
      <c r="D2771" s="141"/>
    </row>
    <row r="2772" spans="4:4">
      <c r="D2772" s="141"/>
    </row>
    <row r="2773" spans="4:4">
      <c r="D2773" s="141"/>
    </row>
    <row r="2774" spans="4:4">
      <c r="D2774" s="141"/>
    </row>
    <row r="2775" spans="4:4">
      <c r="D2775" s="141"/>
    </row>
    <row r="2776" spans="4:4">
      <c r="D2776" s="141"/>
    </row>
    <row r="2777" spans="4:4">
      <c r="D2777" s="141"/>
    </row>
    <row r="2778" spans="4:4">
      <c r="D2778" s="141"/>
    </row>
    <row r="2779" spans="4:4">
      <c r="D2779" s="141"/>
    </row>
    <row r="2780" spans="4:4">
      <c r="D2780" s="141"/>
    </row>
    <row r="2781" spans="4:4">
      <c r="D2781" s="141"/>
    </row>
    <row r="2782" spans="4:4">
      <c r="D2782" s="141"/>
    </row>
    <row r="2783" spans="4:4">
      <c r="D2783" s="141"/>
    </row>
    <row r="2784" spans="4:4">
      <c r="D2784" s="141"/>
    </row>
    <row r="2785" spans="4:4">
      <c r="D2785" s="141"/>
    </row>
    <row r="2786" spans="4:4">
      <c r="D2786" s="141"/>
    </row>
    <row r="2787" spans="4:4">
      <c r="D2787" s="141"/>
    </row>
    <row r="2788" spans="4:4">
      <c r="D2788" s="141"/>
    </row>
    <row r="2789" spans="4:4">
      <c r="D2789" s="141"/>
    </row>
    <row r="2790" spans="4:4">
      <c r="D2790" s="141"/>
    </row>
    <row r="2791" spans="4:4">
      <c r="D2791" s="141"/>
    </row>
    <row r="2792" spans="4:4">
      <c r="D2792" s="141"/>
    </row>
    <row r="2793" spans="4:4">
      <c r="D2793" s="141"/>
    </row>
    <row r="2794" spans="4:4">
      <c r="D2794" s="141"/>
    </row>
    <row r="2795" spans="4:4">
      <c r="D2795" s="141"/>
    </row>
    <row r="2796" spans="4:4">
      <c r="D2796" s="141"/>
    </row>
    <row r="2797" spans="4:4">
      <c r="D2797" s="141"/>
    </row>
    <row r="2798" spans="4:4">
      <c r="D2798" s="141"/>
    </row>
    <row r="2799" spans="4:4">
      <c r="D2799" s="141"/>
    </row>
    <row r="2800" spans="4:4">
      <c r="D2800" s="141"/>
    </row>
    <row r="2801" spans="4:4">
      <c r="D2801" s="141"/>
    </row>
    <row r="2802" spans="4:4">
      <c r="D2802" s="141"/>
    </row>
    <row r="2803" spans="4:4">
      <c r="D2803" s="141"/>
    </row>
    <row r="2804" spans="4:4">
      <c r="D2804" s="141"/>
    </row>
    <row r="2805" spans="4:4">
      <c r="D2805" s="141"/>
    </row>
    <row r="2806" spans="4:4">
      <c r="D2806" s="141"/>
    </row>
    <row r="2807" spans="4:4">
      <c r="D2807" s="141"/>
    </row>
    <row r="2808" spans="4:4">
      <c r="D2808" s="141"/>
    </row>
    <row r="2809" spans="4:4">
      <c r="D2809" s="141"/>
    </row>
    <row r="2810" spans="4:4">
      <c r="D2810" s="141"/>
    </row>
    <row r="2811" spans="4:4">
      <c r="D2811" s="141"/>
    </row>
    <row r="2812" spans="4:4">
      <c r="D2812" s="141"/>
    </row>
    <row r="2813" spans="4:4">
      <c r="D2813" s="141"/>
    </row>
    <row r="2814" spans="4:4">
      <c r="D2814" s="141"/>
    </row>
    <row r="2815" spans="4:4">
      <c r="D2815" s="141"/>
    </row>
    <row r="2816" spans="4:4">
      <c r="D2816" s="141"/>
    </row>
    <row r="2817" spans="4:4">
      <c r="D2817" s="141"/>
    </row>
    <row r="2818" spans="4:4">
      <c r="D2818" s="141"/>
    </row>
    <row r="2819" spans="4:4">
      <c r="D2819" s="141"/>
    </row>
    <row r="2820" spans="4:4">
      <c r="D2820" s="141"/>
    </row>
    <row r="2821" spans="4:4">
      <c r="D2821" s="141"/>
    </row>
    <row r="2822" spans="4:4">
      <c r="D2822" s="141"/>
    </row>
    <row r="2823" spans="4:4">
      <c r="D2823" s="141"/>
    </row>
    <row r="2824" spans="4:4">
      <c r="D2824" s="141"/>
    </row>
    <row r="2825" spans="4:4">
      <c r="D2825" s="141"/>
    </row>
    <row r="2826" spans="4:4">
      <c r="D2826" s="141"/>
    </row>
    <row r="2827" spans="4:4">
      <c r="D2827" s="141"/>
    </row>
    <row r="2828" spans="4:4">
      <c r="D2828" s="141"/>
    </row>
    <row r="2829" spans="4:4">
      <c r="D2829" s="141"/>
    </row>
    <row r="2830" spans="4:4">
      <c r="D2830" s="141"/>
    </row>
    <row r="2831" spans="4:4">
      <c r="D2831" s="141"/>
    </row>
    <row r="2832" spans="4:4">
      <c r="D2832" s="141"/>
    </row>
    <row r="2833" spans="4:4">
      <c r="D2833" s="141"/>
    </row>
    <row r="2834" spans="4:4">
      <c r="D2834" s="141"/>
    </row>
    <row r="2835" spans="4:4">
      <c r="D2835" s="141"/>
    </row>
    <row r="2836" spans="4:4">
      <c r="D2836" s="141"/>
    </row>
    <row r="2837" spans="4:4">
      <c r="D2837" s="141"/>
    </row>
    <row r="2838" spans="4:4">
      <c r="D2838" s="141"/>
    </row>
    <row r="2839" spans="4:4">
      <c r="D2839" s="141"/>
    </row>
    <row r="2840" spans="4:4">
      <c r="D2840" s="141"/>
    </row>
    <row r="2841" spans="4:4">
      <c r="D2841" s="141"/>
    </row>
    <row r="2842" spans="4:4">
      <c r="D2842" s="141"/>
    </row>
    <row r="2843" spans="4:4">
      <c r="D2843" s="141"/>
    </row>
    <row r="2844" spans="4:4">
      <c r="D2844" s="141"/>
    </row>
    <row r="2845" spans="4:4">
      <c r="D2845" s="141"/>
    </row>
    <row r="2846" spans="4:4">
      <c r="D2846" s="141"/>
    </row>
    <row r="2847" spans="4:4">
      <c r="D2847" s="141"/>
    </row>
    <row r="2848" spans="4:4">
      <c r="D2848" s="141"/>
    </row>
    <row r="2849" spans="4:4">
      <c r="D2849" s="141"/>
    </row>
    <row r="2850" spans="4:4">
      <c r="D2850" s="141"/>
    </row>
    <row r="2851" spans="4:4">
      <c r="D2851" s="141"/>
    </row>
    <row r="2852" spans="4:4">
      <c r="D2852" s="141"/>
    </row>
    <row r="2853" spans="4:4">
      <c r="D2853" s="141"/>
    </row>
    <row r="2854" spans="4:4">
      <c r="D2854" s="141"/>
    </row>
    <row r="2855" spans="4:4">
      <c r="D2855" s="141"/>
    </row>
    <row r="2856" spans="4:4">
      <c r="D2856" s="141"/>
    </row>
    <row r="2857" spans="4:4">
      <c r="D2857" s="141"/>
    </row>
    <row r="2858" spans="4:4">
      <c r="D2858" s="141"/>
    </row>
    <row r="2859" spans="4:4">
      <c r="D2859" s="141"/>
    </row>
    <row r="2860" spans="4:4">
      <c r="D2860" s="141"/>
    </row>
    <row r="2861" spans="4:4">
      <c r="D2861" s="141"/>
    </row>
    <row r="2862" spans="4:4">
      <c r="D2862" s="141"/>
    </row>
    <row r="2863" spans="4:4">
      <c r="D2863" s="141"/>
    </row>
    <row r="2864" spans="4:4">
      <c r="D2864" s="141"/>
    </row>
    <row r="2865" spans="4:4">
      <c r="D2865" s="141"/>
    </row>
    <row r="2866" spans="4:4">
      <c r="D2866" s="141"/>
    </row>
    <row r="2867" spans="4:4">
      <c r="D2867" s="141"/>
    </row>
    <row r="2868" spans="4:4">
      <c r="D2868" s="141"/>
    </row>
    <row r="2869" spans="4:4">
      <c r="D2869" s="141"/>
    </row>
    <row r="2870" spans="4:4">
      <c r="D2870" s="141"/>
    </row>
    <row r="2871" spans="4:4">
      <c r="D2871" s="141"/>
    </row>
    <row r="2872" spans="4:4">
      <c r="D2872" s="141"/>
    </row>
    <row r="2873" spans="4:4">
      <c r="D2873" s="141"/>
    </row>
    <row r="2874" spans="4:4">
      <c r="D2874" s="141"/>
    </row>
    <row r="2875" spans="4:4">
      <c r="D2875" s="141"/>
    </row>
    <row r="2876" spans="4:4">
      <c r="D2876" s="141"/>
    </row>
    <row r="2877" spans="4:4">
      <c r="D2877" s="141"/>
    </row>
    <row r="2878" spans="4:4">
      <c r="D2878" s="141"/>
    </row>
    <row r="2879" spans="4:4">
      <c r="D2879" s="141"/>
    </row>
    <row r="2880" spans="4:4">
      <c r="D2880" s="141"/>
    </row>
    <row r="2881" spans="4:4">
      <c r="D2881" s="141"/>
    </row>
    <row r="2882" spans="4:4">
      <c r="D2882" s="141"/>
    </row>
    <row r="2883" spans="4:4">
      <c r="D2883" s="141"/>
    </row>
    <row r="2884" spans="4:4">
      <c r="D2884" s="141"/>
    </row>
    <row r="2885" spans="4:4">
      <c r="D2885" s="141"/>
    </row>
    <row r="2886" spans="4:4">
      <c r="D2886" s="141"/>
    </row>
    <row r="2887" spans="4:4">
      <c r="D2887" s="141"/>
    </row>
    <row r="2888" spans="4:4">
      <c r="D2888" s="141"/>
    </row>
    <row r="2889" spans="4:4">
      <c r="D2889" s="141"/>
    </row>
    <row r="2890" spans="4:4">
      <c r="D2890" s="141"/>
    </row>
    <row r="2891" spans="4:4">
      <c r="D2891" s="141"/>
    </row>
    <row r="2892" spans="4:4">
      <c r="D2892" s="141"/>
    </row>
    <row r="2893" spans="4:4">
      <c r="D2893" s="141"/>
    </row>
    <row r="2894" spans="4:4">
      <c r="D2894" s="141"/>
    </row>
    <row r="2895" spans="4:4">
      <c r="D2895" s="141"/>
    </row>
    <row r="2896" spans="4:4">
      <c r="D2896" s="141"/>
    </row>
    <row r="2897" spans="4:4">
      <c r="D2897" s="141"/>
    </row>
    <row r="2898" spans="4:4">
      <c r="D2898" s="141"/>
    </row>
    <row r="2899" spans="4:4">
      <c r="D2899" s="141"/>
    </row>
    <row r="2900" spans="4:4">
      <c r="D2900" s="141"/>
    </row>
    <row r="2901" spans="4:4">
      <c r="D2901" s="141"/>
    </row>
    <row r="2902" spans="4:4">
      <c r="D2902" s="141"/>
    </row>
    <row r="2903" spans="4:4">
      <c r="D2903" s="141"/>
    </row>
    <row r="2904" spans="4:4">
      <c r="D2904" s="141"/>
    </row>
    <row r="2905" spans="4:4">
      <c r="D2905" s="141"/>
    </row>
    <row r="2906" spans="4:4">
      <c r="D2906" s="141"/>
    </row>
    <row r="2907" spans="4:4">
      <c r="D2907" s="141"/>
    </row>
    <row r="2908" spans="4:4">
      <c r="D2908" s="141"/>
    </row>
    <row r="2909" spans="4:4">
      <c r="D2909" s="141"/>
    </row>
    <row r="2910" spans="4:4">
      <c r="D2910" s="141"/>
    </row>
    <row r="2911" spans="4:4">
      <c r="D2911" s="141"/>
    </row>
    <row r="2912" spans="4:4">
      <c r="D2912" s="141"/>
    </row>
    <row r="2913" spans="4:4">
      <c r="D2913" s="141"/>
    </row>
    <row r="2914" spans="4:4">
      <c r="D2914" s="141"/>
    </row>
    <row r="2915" spans="4:4">
      <c r="D2915" s="141"/>
    </row>
    <row r="2916" spans="4:4">
      <c r="D2916" s="141"/>
    </row>
    <row r="2917" spans="4:4">
      <c r="D2917" s="141"/>
    </row>
    <row r="2918" spans="4:4">
      <c r="D2918" s="141"/>
    </row>
    <row r="2919" spans="4:4">
      <c r="D2919" s="141"/>
    </row>
    <row r="2920" spans="4:4">
      <c r="D2920" s="141"/>
    </row>
    <row r="2921" spans="4:4">
      <c r="D2921" s="141"/>
    </row>
    <row r="2922" spans="4:4">
      <c r="D2922" s="141"/>
    </row>
    <row r="2923" spans="4:4">
      <c r="D2923" s="141"/>
    </row>
    <row r="2924" spans="4:4">
      <c r="D2924" s="141"/>
    </row>
    <row r="2925" spans="4:4">
      <c r="D2925" s="141"/>
    </row>
    <row r="2926" spans="4:4">
      <c r="D2926" s="141"/>
    </row>
    <row r="2927" spans="4:4">
      <c r="D2927" s="141"/>
    </row>
    <row r="2928" spans="4:4">
      <c r="D2928" s="141"/>
    </row>
    <row r="2929" spans="4:4">
      <c r="D2929" s="141"/>
    </row>
    <row r="2930" spans="4:4">
      <c r="D2930" s="141"/>
    </row>
    <row r="2931" spans="4:4">
      <c r="D2931" s="141"/>
    </row>
    <row r="2932" spans="4:4">
      <c r="D2932" s="141"/>
    </row>
    <row r="2933" spans="4:4">
      <c r="D2933" s="141"/>
    </row>
    <row r="2934" spans="4:4">
      <c r="D2934" s="141"/>
    </row>
    <row r="2935" spans="4:4">
      <c r="D2935" s="141"/>
    </row>
    <row r="2936" spans="4:4">
      <c r="D2936" s="141"/>
    </row>
    <row r="2937" spans="4:4">
      <c r="D2937" s="141"/>
    </row>
    <row r="2938" spans="4:4">
      <c r="D2938" s="141"/>
    </row>
    <row r="2939" spans="4:4">
      <c r="D2939" s="141"/>
    </row>
    <row r="2940" spans="4:4">
      <c r="D2940" s="141"/>
    </row>
    <row r="2941" spans="4:4">
      <c r="D2941" s="141"/>
    </row>
    <row r="2942" spans="4:4">
      <c r="D2942" s="141"/>
    </row>
    <row r="2943" spans="4:4">
      <c r="D2943" s="141"/>
    </row>
    <row r="2944" spans="4:4">
      <c r="D2944" s="141"/>
    </row>
    <row r="2945" spans="4:4">
      <c r="D2945" s="141"/>
    </row>
    <row r="2946" spans="4:4">
      <c r="D2946" s="141"/>
    </row>
    <row r="2947" spans="4:4">
      <c r="D2947" s="141"/>
    </row>
    <row r="2948" spans="4:4">
      <c r="D2948" s="141"/>
    </row>
    <row r="2949" spans="4:4">
      <c r="D2949" s="141"/>
    </row>
    <row r="2950" spans="4:4">
      <c r="D2950" s="141"/>
    </row>
    <row r="2951" spans="4:4">
      <c r="D2951" s="141"/>
    </row>
    <row r="2952" spans="4:4">
      <c r="D2952" s="141"/>
    </row>
    <row r="2953" spans="4:4">
      <c r="D2953" s="141"/>
    </row>
    <row r="2954" spans="4:4">
      <c r="D2954" s="141"/>
    </row>
    <row r="2955" spans="4:4">
      <c r="D2955" s="141"/>
    </row>
    <row r="2956" spans="4:4">
      <c r="D2956" s="141"/>
    </row>
    <row r="2957" spans="4:4">
      <c r="D2957" s="141"/>
    </row>
    <row r="2958" spans="4:4">
      <c r="D2958" s="141"/>
    </row>
    <row r="2959" spans="4:4">
      <c r="D2959" s="141"/>
    </row>
    <row r="2960" spans="4:4">
      <c r="D2960" s="141"/>
    </row>
    <row r="2961" spans="4:4">
      <c r="D2961" s="141"/>
    </row>
    <row r="2962" spans="4:4">
      <c r="D2962" s="141"/>
    </row>
    <row r="2963" spans="4:4">
      <c r="D2963" s="141"/>
    </row>
    <row r="2964" spans="4:4">
      <c r="D2964" s="141"/>
    </row>
    <row r="2965" spans="4:4">
      <c r="D2965" s="141"/>
    </row>
    <row r="2966" spans="4:4">
      <c r="D2966" s="141"/>
    </row>
    <row r="2967" spans="4:4">
      <c r="D2967" s="141"/>
    </row>
    <row r="2968" spans="4:4">
      <c r="D2968" s="141"/>
    </row>
    <row r="2969" spans="4:4">
      <c r="D2969" s="141"/>
    </row>
    <row r="2970" spans="4:4">
      <c r="D2970" s="141"/>
    </row>
    <row r="2971" spans="4:4">
      <c r="D2971" s="141"/>
    </row>
    <row r="2972" spans="4:4">
      <c r="D2972" s="141"/>
    </row>
    <row r="2973" spans="4:4">
      <c r="D2973" s="141"/>
    </row>
    <row r="2974" spans="4:4">
      <c r="D2974" s="141"/>
    </row>
    <row r="2975" spans="4:4">
      <c r="D2975" s="141"/>
    </row>
    <row r="2976" spans="4:4">
      <c r="D2976" s="141"/>
    </row>
    <row r="2977" spans="4:4">
      <c r="D2977" s="141"/>
    </row>
    <row r="2978" spans="4:4">
      <c r="D2978" s="141"/>
    </row>
    <row r="2979" spans="4:4">
      <c r="D2979" s="141"/>
    </row>
    <row r="2980" spans="4:4">
      <c r="D2980" s="141"/>
    </row>
    <row r="2981" spans="4:4">
      <c r="D2981" s="141"/>
    </row>
    <row r="2982" spans="4:4">
      <c r="D2982" s="141"/>
    </row>
    <row r="2983" spans="4:4">
      <c r="D2983" s="141"/>
    </row>
    <row r="2984" spans="4:4">
      <c r="D2984" s="141"/>
    </row>
    <row r="2985" spans="4:4">
      <c r="D2985" s="141"/>
    </row>
    <row r="2986" spans="4:4">
      <c r="D2986" s="141"/>
    </row>
    <row r="2987" spans="4:4">
      <c r="D2987" s="141"/>
    </row>
    <row r="2988" spans="4:4">
      <c r="D2988" s="141"/>
    </row>
    <row r="2989" spans="4:4">
      <c r="D2989" s="141"/>
    </row>
    <row r="2990" spans="4:4">
      <c r="D2990" s="141"/>
    </row>
    <row r="2991" spans="4:4">
      <c r="D2991" s="141"/>
    </row>
    <row r="2992" spans="4:4">
      <c r="D2992" s="141"/>
    </row>
    <row r="2993" spans="4:4">
      <c r="D2993" s="141"/>
    </row>
    <row r="2994" spans="4:4">
      <c r="D2994" s="141"/>
    </row>
    <row r="2995" spans="4:4">
      <c r="D2995" s="141"/>
    </row>
    <row r="2996" spans="4:4">
      <c r="D2996" s="141"/>
    </row>
    <row r="2997" spans="4:4">
      <c r="D2997" s="141"/>
    </row>
    <row r="2998" spans="4:4">
      <c r="D2998" s="141"/>
    </row>
    <row r="2999" spans="4:4">
      <c r="D2999" s="141"/>
    </row>
    <row r="3000" spans="4:4">
      <c r="D3000" s="141"/>
    </row>
    <row r="3001" spans="4:4">
      <c r="D3001" s="141"/>
    </row>
    <row r="3002" spans="4:4">
      <c r="D3002" s="141"/>
    </row>
    <row r="3003" spans="4:4">
      <c r="D3003" s="141"/>
    </row>
    <row r="3004" spans="4:4">
      <c r="D3004" s="141"/>
    </row>
    <row r="3005" spans="4:4">
      <c r="D3005" s="141"/>
    </row>
    <row r="3006" spans="4:4">
      <c r="D3006" s="141"/>
    </row>
    <row r="3007" spans="4:4">
      <c r="D3007" s="141"/>
    </row>
    <row r="3008" spans="4:4">
      <c r="D3008" s="141"/>
    </row>
    <row r="3009" spans="4:4">
      <c r="D3009" s="141"/>
    </row>
    <row r="3010" spans="4:4">
      <c r="D3010" s="141"/>
    </row>
    <row r="3011" spans="4:4">
      <c r="D3011" s="141"/>
    </row>
    <row r="3012" spans="4:4">
      <c r="D3012" s="141"/>
    </row>
    <row r="3013" spans="4:4">
      <c r="D3013" s="141"/>
    </row>
    <row r="3014" spans="4:4">
      <c r="D3014" s="141"/>
    </row>
    <row r="3015" spans="4:4">
      <c r="D3015" s="141"/>
    </row>
    <row r="3016" spans="4:4">
      <c r="D3016" s="141"/>
    </row>
    <row r="3017" spans="4:4">
      <c r="D3017" s="141"/>
    </row>
    <row r="3018" spans="4:4">
      <c r="D3018" s="141"/>
    </row>
    <row r="3019" spans="4:4">
      <c r="D3019" s="141"/>
    </row>
    <row r="3020" spans="4:4">
      <c r="D3020" s="141"/>
    </row>
    <row r="3021" spans="4:4">
      <c r="D3021" s="141"/>
    </row>
    <row r="3022" spans="4:4">
      <c r="D3022" s="141"/>
    </row>
    <row r="3023" spans="4:4">
      <c r="D3023" s="141"/>
    </row>
    <row r="3024" spans="4:4">
      <c r="D3024" s="141"/>
    </row>
    <row r="3025" spans="4:4">
      <c r="D3025" s="141"/>
    </row>
    <row r="3026" spans="4:4">
      <c r="D3026" s="141"/>
    </row>
    <row r="3027" spans="4:4">
      <c r="D3027" s="141"/>
    </row>
    <row r="3028" spans="4:4">
      <c r="D3028" s="141"/>
    </row>
    <row r="3029" spans="4:4">
      <c r="D3029" s="141"/>
    </row>
    <row r="3030" spans="4:4">
      <c r="D3030" s="141"/>
    </row>
    <row r="3031" spans="4:4">
      <c r="D3031" s="141"/>
    </row>
    <row r="3032" spans="4:4">
      <c r="D3032" s="141"/>
    </row>
    <row r="3033" spans="4:4">
      <c r="D3033" s="141"/>
    </row>
    <row r="3034" spans="4:4">
      <c r="D3034" s="141"/>
    </row>
    <row r="3035" spans="4:4">
      <c r="D3035" s="141"/>
    </row>
    <row r="3036" spans="4:4">
      <c r="D3036" s="141"/>
    </row>
    <row r="3037" spans="4:4">
      <c r="D3037" s="141"/>
    </row>
    <row r="3038" spans="4:4">
      <c r="D3038" s="141"/>
    </row>
    <row r="3039" spans="4:4">
      <c r="D3039" s="141"/>
    </row>
    <row r="3040" spans="4:4">
      <c r="D3040" s="141"/>
    </row>
    <row r="3041" spans="4:4">
      <c r="D3041" s="141"/>
    </row>
    <row r="3042" spans="4:4">
      <c r="D3042" s="141"/>
    </row>
    <row r="3043" spans="4:4">
      <c r="D3043" s="141"/>
    </row>
    <row r="3044" spans="4:4">
      <c r="D3044" s="141"/>
    </row>
    <row r="3045" spans="4:4">
      <c r="D3045" s="141"/>
    </row>
    <row r="3046" spans="4:4">
      <c r="D3046" s="141"/>
    </row>
    <row r="3047" spans="4:4">
      <c r="D3047" s="141"/>
    </row>
    <row r="3048" spans="4:4">
      <c r="D3048" s="141"/>
    </row>
    <row r="3049" spans="4:4">
      <c r="D3049" s="141"/>
    </row>
    <row r="3050" spans="4:4">
      <c r="D3050" s="141"/>
    </row>
    <row r="3051" spans="4:4">
      <c r="D3051" s="141"/>
    </row>
    <row r="3052" spans="4:4">
      <c r="D3052" s="141"/>
    </row>
    <row r="3053" spans="4:4">
      <c r="D3053" s="141"/>
    </row>
    <row r="3054" spans="4:4">
      <c r="D3054" s="141"/>
    </row>
    <row r="3055" spans="4:4">
      <c r="D3055" s="141"/>
    </row>
    <row r="3056" spans="4:4">
      <c r="D3056" s="141"/>
    </row>
    <row r="3057" spans="4:4">
      <c r="D3057" s="141"/>
    </row>
    <row r="3058" spans="4:4">
      <c r="D3058" s="141"/>
    </row>
    <row r="3059" spans="4:4">
      <c r="D3059" s="141"/>
    </row>
    <row r="3060" spans="4:4">
      <c r="D3060" s="141"/>
    </row>
    <row r="3061" spans="4:4">
      <c r="D3061" s="141"/>
    </row>
    <row r="3062" spans="4:4">
      <c r="D3062" s="141"/>
    </row>
    <row r="3063" spans="4:4">
      <c r="D3063" s="141"/>
    </row>
    <row r="3064" spans="4:4">
      <c r="D3064" s="141"/>
    </row>
    <row r="3065" spans="4:4">
      <c r="D3065" s="141"/>
    </row>
    <row r="3066" spans="4:4">
      <c r="D3066" s="141"/>
    </row>
    <row r="3067" spans="4:4">
      <c r="D3067" s="141"/>
    </row>
    <row r="3068" spans="4:4">
      <c r="D3068" s="141"/>
    </row>
    <row r="3069" spans="4:4">
      <c r="D3069" s="141"/>
    </row>
    <row r="3070" spans="4:4">
      <c r="D3070" s="141"/>
    </row>
    <row r="3071" spans="4:4">
      <c r="D3071" s="141"/>
    </row>
    <row r="3072" spans="4:4">
      <c r="D3072" s="141"/>
    </row>
    <row r="3073" spans="4:4">
      <c r="D3073" s="141"/>
    </row>
    <row r="3074" spans="4:4">
      <c r="D3074" s="141"/>
    </row>
    <row r="3075" spans="4:4">
      <c r="D3075" s="141"/>
    </row>
    <row r="3076" spans="4:4">
      <c r="D3076" s="141"/>
    </row>
    <row r="3077" spans="4:4">
      <c r="D3077" s="141"/>
    </row>
    <row r="3078" spans="4:4">
      <c r="D3078" s="141"/>
    </row>
    <row r="3079" spans="4:4">
      <c r="D3079" s="141"/>
    </row>
    <row r="3080" spans="4:4">
      <c r="D3080" s="141"/>
    </row>
    <row r="3081" spans="4:4">
      <c r="D3081" s="141"/>
    </row>
    <row r="3082" spans="4:4">
      <c r="D3082" s="141"/>
    </row>
    <row r="3083" spans="4:4">
      <c r="D3083" s="141"/>
    </row>
    <row r="3084" spans="4:4">
      <c r="D3084" s="141"/>
    </row>
    <row r="3085" spans="4:4">
      <c r="D3085" s="141"/>
    </row>
    <row r="3086" spans="4:4">
      <c r="D3086" s="141"/>
    </row>
    <row r="3087" spans="4:4">
      <c r="D3087" s="141"/>
    </row>
    <row r="3088" spans="4:4">
      <c r="D3088" s="141"/>
    </row>
    <row r="3089" spans="4:4">
      <c r="D3089" s="141"/>
    </row>
    <row r="3090" spans="4:4">
      <c r="D3090" s="141"/>
    </row>
    <row r="3091" spans="4:4">
      <c r="D3091" s="141"/>
    </row>
    <row r="3092" spans="4:4">
      <c r="D3092" s="141"/>
    </row>
    <row r="3093" spans="4:4">
      <c r="D3093" s="141"/>
    </row>
    <row r="3094" spans="4:4">
      <c r="D3094" s="141"/>
    </row>
    <row r="3095" spans="4:4">
      <c r="D3095" s="141"/>
    </row>
    <row r="3096" spans="4:4">
      <c r="D3096" s="141"/>
    </row>
    <row r="3097" spans="4:4">
      <c r="D3097" s="141"/>
    </row>
    <row r="3098" spans="4:4">
      <c r="D3098" s="141"/>
    </row>
    <row r="3099" spans="4:4">
      <c r="D3099" s="141"/>
    </row>
    <row r="3100" spans="4:4">
      <c r="D3100" s="141"/>
    </row>
    <row r="3101" spans="4:4">
      <c r="D3101" s="141"/>
    </row>
    <row r="3102" spans="4:4">
      <c r="D3102" s="141"/>
    </row>
    <row r="3103" spans="4:4">
      <c r="D3103" s="141"/>
    </row>
    <row r="3104" spans="4:4">
      <c r="D3104" s="141"/>
    </row>
    <row r="3105" spans="4:4">
      <c r="D3105" s="141"/>
    </row>
    <row r="3106" spans="4:4">
      <c r="D3106" s="141"/>
    </row>
    <row r="3107" spans="4:4">
      <c r="D3107" s="141"/>
    </row>
    <row r="3108" spans="4:4">
      <c r="D3108" s="141"/>
    </row>
    <row r="3109" spans="4:4">
      <c r="D3109" s="141"/>
    </row>
    <row r="3110" spans="4:4">
      <c r="D3110" s="141"/>
    </row>
    <row r="3111" spans="4:4">
      <c r="D3111" s="141"/>
    </row>
    <row r="3112" spans="4:4">
      <c r="D3112" s="141"/>
    </row>
    <row r="3113" spans="4:4">
      <c r="D3113" s="141"/>
    </row>
    <row r="3114" spans="4:4">
      <c r="D3114" s="141"/>
    </row>
    <row r="3115" spans="4:4">
      <c r="D3115" s="141"/>
    </row>
    <row r="3116" spans="4:4">
      <c r="D3116" s="141"/>
    </row>
    <row r="3117" spans="4:4">
      <c r="D3117" s="141"/>
    </row>
    <row r="3118" spans="4:4">
      <c r="D3118" s="141"/>
    </row>
    <row r="3119" spans="4:4">
      <c r="D3119" s="141"/>
    </row>
    <row r="3120" spans="4:4">
      <c r="D3120" s="141"/>
    </row>
    <row r="3121" spans="4:4">
      <c r="D3121" s="141"/>
    </row>
    <row r="3122" spans="4:4">
      <c r="D3122" s="141"/>
    </row>
    <row r="3123" spans="4:4">
      <c r="D3123" s="141"/>
    </row>
    <row r="3124" spans="4:4">
      <c r="D3124" s="141"/>
    </row>
    <row r="3125" spans="4:4">
      <c r="D3125" s="141"/>
    </row>
    <row r="3126" spans="4:4">
      <c r="D3126" s="141"/>
    </row>
    <row r="3127" spans="4:4">
      <c r="D3127" s="141"/>
    </row>
    <row r="3128" spans="4:4">
      <c r="D3128" s="141"/>
    </row>
    <row r="3129" spans="4:4">
      <c r="D3129" s="141"/>
    </row>
    <row r="3130" spans="4:4">
      <c r="D3130" s="141"/>
    </row>
    <row r="3131" spans="4:4">
      <c r="D3131" s="141"/>
    </row>
    <row r="3132" spans="4:4">
      <c r="D3132" s="141"/>
    </row>
    <row r="3133" spans="4:4">
      <c r="D3133" s="141"/>
    </row>
    <row r="3134" spans="4:4">
      <c r="D3134" s="141"/>
    </row>
    <row r="3135" spans="4:4">
      <c r="D3135" s="141"/>
    </row>
    <row r="3136" spans="4:4">
      <c r="D3136" s="141"/>
    </row>
    <row r="3137" spans="4:4">
      <c r="D3137" s="141"/>
    </row>
    <row r="3138" spans="4:4">
      <c r="D3138" s="141"/>
    </row>
    <row r="3139" spans="4:4">
      <c r="D3139" s="141"/>
    </row>
    <row r="3140" spans="4:4">
      <c r="D3140" s="141"/>
    </row>
    <row r="3141" spans="4:4">
      <c r="D3141" s="141"/>
    </row>
    <row r="3142" spans="4:4">
      <c r="D3142" s="141"/>
    </row>
    <row r="3143" spans="4:4">
      <c r="D3143" s="141"/>
    </row>
    <row r="3144" spans="4:4">
      <c r="D3144" s="141"/>
    </row>
    <row r="3145" spans="4:4">
      <c r="D3145" s="141"/>
    </row>
    <row r="3146" spans="4:4">
      <c r="D3146" s="141"/>
    </row>
    <row r="3147" spans="4:4">
      <c r="D3147" s="141"/>
    </row>
    <row r="3148" spans="4:4">
      <c r="D3148" s="141"/>
    </row>
    <row r="3149" spans="4:4">
      <c r="D3149" s="141"/>
    </row>
    <row r="3150" spans="4:4">
      <c r="D3150" s="141"/>
    </row>
    <row r="3151" spans="4:4">
      <c r="D3151" s="141"/>
    </row>
    <row r="3152" spans="4:4">
      <c r="D3152" s="141"/>
    </row>
    <row r="3153" spans="4:4">
      <c r="D3153" s="141"/>
    </row>
    <row r="3154" spans="4:4">
      <c r="D3154" s="141"/>
    </row>
    <row r="3155" spans="4:4">
      <c r="D3155" s="141"/>
    </row>
    <row r="3156" spans="4:4">
      <c r="D3156" s="141"/>
    </row>
    <row r="3157" spans="4:4">
      <c r="D3157" s="141"/>
    </row>
    <row r="3158" spans="4:4">
      <c r="D3158" s="141"/>
    </row>
    <row r="3159" spans="4:4">
      <c r="D3159" s="141"/>
    </row>
    <row r="3160" spans="4:4">
      <c r="D3160" s="141"/>
    </row>
    <row r="3161" spans="4:4">
      <c r="D3161" s="141"/>
    </row>
    <row r="3162" spans="4:4">
      <c r="D3162" s="141"/>
    </row>
    <row r="3163" spans="4:4">
      <c r="D3163" s="141"/>
    </row>
    <row r="3164" spans="4:4">
      <c r="D3164" s="141"/>
    </row>
    <row r="3165" spans="4:4">
      <c r="D3165" s="141"/>
    </row>
    <row r="3166" spans="4:4">
      <c r="D3166" s="141"/>
    </row>
    <row r="3167" spans="4:4">
      <c r="D3167" s="141"/>
    </row>
    <row r="3168" spans="4:4">
      <c r="D3168" s="141"/>
    </row>
    <row r="3169" spans="4:4">
      <c r="D3169" s="141"/>
    </row>
    <row r="3170" spans="4:4">
      <c r="D3170" s="141"/>
    </row>
    <row r="3171" spans="4:4">
      <c r="D3171" s="141"/>
    </row>
    <row r="3172" spans="4:4">
      <c r="D3172" s="141"/>
    </row>
    <row r="3173" spans="4:4">
      <c r="D3173" s="141"/>
    </row>
    <row r="3174" spans="4:4">
      <c r="D3174" s="141"/>
    </row>
    <row r="3175" spans="4:4">
      <c r="D3175" s="141"/>
    </row>
    <row r="3176" spans="4:4">
      <c r="D3176" s="141"/>
    </row>
    <row r="3177" spans="4:4">
      <c r="D3177" s="141"/>
    </row>
    <row r="3178" spans="4:4">
      <c r="D3178" s="141"/>
    </row>
    <row r="3179" spans="4:4">
      <c r="D3179" s="141"/>
    </row>
    <row r="3180" spans="4:4">
      <c r="D3180" s="141"/>
    </row>
    <row r="3181" spans="4:4">
      <c r="D3181" s="141"/>
    </row>
    <row r="3182" spans="4:4">
      <c r="D3182" s="141"/>
    </row>
    <row r="3183" spans="4:4">
      <c r="D3183" s="141"/>
    </row>
    <row r="3184" spans="4:4">
      <c r="D3184" s="141"/>
    </row>
    <row r="3185" spans="4:4">
      <c r="D3185" s="141"/>
    </row>
    <row r="3186" spans="4:4">
      <c r="D3186" s="141"/>
    </row>
    <row r="3187" spans="4:4">
      <c r="D3187" s="141"/>
    </row>
    <row r="3188" spans="4:4">
      <c r="D3188" s="141"/>
    </row>
    <row r="3189" spans="4:4">
      <c r="D3189" s="141"/>
    </row>
    <row r="3190" spans="4:4">
      <c r="D3190" s="141"/>
    </row>
    <row r="3191" spans="4:4">
      <c r="D3191" s="141"/>
    </row>
    <row r="3192" spans="4:4">
      <c r="D3192" s="141"/>
    </row>
    <row r="3193" spans="4:4">
      <c r="D3193" s="141"/>
    </row>
    <row r="3194" spans="4:4">
      <c r="D3194" s="141"/>
    </row>
    <row r="3195" spans="4:4">
      <c r="D3195" s="141"/>
    </row>
    <row r="3196" spans="4:4">
      <c r="D3196" s="141"/>
    </row>
    <row r="3197" spans="4:4">
      <c r="D3197" s="141"/>
    </row>
    <row r="3198" spans="4:4">
      <c r="D3198" s="141"/>
    </row>
    <row r="3199" spans="4:4">
      <c r="D3199" s="141"/>
    </row>
    <row r="3200" spans="4:4">
      <c r="D3200" s="141"/>
    </row>
    <row r="3201" spans="4:4">
      <c r="D3201" s="141"/>
    </row>
    <row r="3202" spans="4:4">
      <c r="D3202" s="141"/>
    </row>
    <row r="3203" spans="4:4">
      <c r="D3203" s="141"/>
    </row>
    <row r="3204" spans="4:4">
      <c r="D3204" s="141"/>
    </row>
    <row r="3205" spans="4:4">
      <c r="D3205" s="141"/>
    </row>
    <row r="3206" spans="4:4">
      <c r="D3206" s="141"/>
    </row>
    <row r="3207" spans="4:4">
      <c r="D3207" s="141"/>
    </row>
    <row r="3208" spans="4:4">
      <c r="D3208" s="141"/>
    </row>
    <row r="3209" spans="4:4">
      <c r="D3209" s="141"/>
    </row>
    <row r="3210" spans="4:4">
      <c r="D3210" s="141"/>
    </row>
    <row r="3211" spans="4:4">
      <c r="D3211" s="141"/>
    </row>
    <row r="3212" spans="4:4">
      <c r="D3212" s="141"/>
    </row>
    <row r="3213" spans="4:4">
      <c r="D3213" s="141"/>
    </row>
    <row r="3214" spans="4:4">
      <c r="D3214" s="141"/>
    </row>
    <row r="3215" spans="4:4">
      <c r="D3215" s="141"/>
    </row>
    <row r="3216" spans="4:4">
      <c r="D3216" s="141"/>
    </row>
    <row r="3217" spans="4:4">
      <c r="D3217" s="141"/>
    </row>
    <row r="3218" spans="4:4">
      <c r="D3218" s="141"/>
    </row>
    <row r="3219" spans="4:4">
      <c r="D3219" s="141"/>
    </row>
    <row r="3220" spans="4:4">
      <c r="D3220" s="141"/>
    </row>
    <row r="3221" spans="4:4">
      <c r="D3221" s="141"/>
    </row>
    <row r="3222" spans="4:4">
      <c r="D3222" s="141"/>
    </row>
    <row r="3223" spans="4:4">
      <c r="D3223" s="141"/>
    </row>
    <row r="3224" spans="4:4">
      <c r="D3224" s="141"/>
    </row>
    <row r="3225" spans="4:4">
      <c r="D3225" s="141"/>
    </row>
    <row r="3226" spans="4:4">
      <c r="D3226" s="141"/>
    </row>
    <row r="3227" spans="4:4">
      <c r="D3227" s="141"/>
    </row>
    <row r="3228" spans="4:4">
      <c r="D3228" s="141"/>
    </row>
    <row r="3229" spans="4:4">
      <c r="D3229" s="141"/>
    </row>
    <row r="3230" spans="4:4">
      <c r="D3230" s="141"/>
    </row>
    <row r="3231" spans="4:4">
      <c r="D3231" s="141"/>
    </row>
    <row r="3232" spans="4:4">
      <c r="D3232" s="141"/>
    </row>
    <row r="3233" spans="4:4">
      <c r="D3233" s="141"/>
    </row>
    <row r="3234" spans="4:4">
      <c r="D3234" s="141"/>
    </row>
    <row r="3235" spans="4:4">
      <c r="D3235" s="141"/>
    </row>
    <row r="3236" spans="4:4">
      <c r="D3236" s="141"/>
    </row>
    <row r="3237" spans="4:4">
      <c r="D3237" s="141"/>
    </row>
    <row r="3238" spans="4:4">
      <c r="D3238" s="141"/>
    </row>
    <row r="3239" spans="4:4">
      <c r="D3239" s="141"/>
    </row>
    <row r="3240" spans="4:4">
      <c r="D3240" s="141"/>
    </row>
    <row r="3241" spans="4:4">
      <c r="D3241" s="141"/>
    </row>
    <row r="3242" spans="4:4">
      <c r="D3242" s="141"/>
    </row>
    <row r="3243" spans="4:4">
      <c r="D3243" s="141"/>
    </row>
    <row r="3244" spans="4:4">
      <c r="D3244" s="141"/>
    </row>
    <row r="3245" spans="4:4">
      <c r="D3245" s="141"/>
    </row>
    <row r="3246" spans="4:4">
      <c r="D3246" s="141"/>
    </row>
    <row r="3247" spans="4:4">
      <c r="D3247" s="141"/>
    </row>
    <row r="3248" spans="4:4">
      <c r="D3248" s="141"/>
    </row>
    <row r="3249" spans="4:4">
      <c r="D3249" s="141"/>
    </row>
    <row r="3250" spans="4:4">
      <c r="D3250" s="141"/>
    </row>
    <row r="3251" spans="4:4">
      <c r="D3251" s="141"/>
    </row>
    <row r="3252" spans="4:4">
      <c r="D3252" s="141"/>
    </row>
    <row r="3253" spans="4:4">
      <c r="D3253" s="141"/>
    </row>
    <row r="3254" spans="4:4">
      <c r="D3254" s="141"/>
    </row>
    <row r="3255" spans="4:4">
      <c r="D3255" s="141"/>
    </row>
    <row r="3256" spans="4:4">
      <c r="D3256" s="141"/>
    </row>
    <row r="3257" spans="4:4">
      <c r="D3257" s="141"/>
    </row>
    <row r="3258" spans="4:4">
      <c r="D3258" s="141"/>
    </row>
    <row r="3259" spans="4:4">
      <c r="D3259" s="141"/>
    </row>
    <row r="3260" spans="4:4">
      <c r="D3260" s="141"/>
    </row>
    <row r="3261" spans="4:4">
      <c r="D3261" s="141"/>
    </row>
    <row r="3262" spans="4:4">
      <c r="D3262" s="141"/>
    </row>
    <row r="3263" spans="4:4">
      <c r="D3263" s="141"/>
    </row>
    <row r="3264" spans="4:4">
      <c r="D3264" s="141"/>
    </row>
    <row r="3265" spans="4:4">
      <c r="D3265" s="141"/>
    </row>
    <row r="3266" spans="4:4">
      <c r="D3266" s="141"/>
    </row>
    <row r="3267" spans="4:4">
      <c r="D3267" s="141"/>
    </row>
    <row r="3268" spans="4:4">
      <c r="D3268" s="141"/>
    </row>
    <row r="3269" spans="4:4">
      <c r="D3269" s="141"/>
    </row>
    <row r="3270" spans="4:4">
      <c r="D3270" s="141"/>
    </row>
    <row r="3271" spans="4:4">
      <c r="D3271" s="141"/>
    </row>
    <row r="3272" spans="4:4">
      <c r="D3272" s="141"/>
    </row>
    <row r="3273" spans="4:4">
      <c r="D3273" s="141"/>
    </row>
    <row r="3274" spans="4:4">
      <c r="D3274" s="141"/>
    </row>
    <row r="3275" spans="4:4">
      <c r="D3275" s="141"/>
    </row>
    <row r="3276" spans="4:4">
      <c r="D3276" s="141"/>
    </row>
    <row r="3277" spans="4:4">
      <c r="D3277" s="141"/>
    </row>
    <row r="3278" spans="4:4">
      <c r="D3278" s="141"/>
    </row>
    <row r="3279" spans="4:4">
      <c r="D3279" s="141"/>
    </row>
    <row r="3280" spans="4:4">
      <c r="D3280" s="141"/>
    </row>
    <row r="3281" spans="4:4">
      <c r="D3281" s="141"/>
    </row>
    <row r="3282" spans="4:4">
      <c r="D3282" s="141"/>
    </row>
    <row r="3283" spans="4:4">
      <c r="D3283" s="141"/>
    </row>
    <row r="3284" spans="4:4">
      <c r="D3284" s="141"/>
    </row>
    <row r="3285" spans="4:4">
      <c r="D3285" s="141"/>
    </row>
    <row r="3286" spans="4:4">
      <c r="D3286" s="141"/>
    </row>
    <row r="3287" spans="4:4">
      <c r="D3287" s="141"/>
    </row>
    <row r="3288" spans="4:4">
      <c r="D3288" s="141"/>
    </row>
    <row r="3289" spans="4:4">
      <c r="D3289" s="141"/>
    </row>
    <row r="3290" spans="4:4">
      <c r="D3290" s="141"/>
    </row>
    <row r="3291" spans="4:4">
      <c r="D3291" s="141"/>
    </row>
    <row r="3292" spans="4:4">
      <c r="D3292" s="141"/>
    </row>
    <row r="3293" spans="4:4">
      <c r="D3293" s="141"/>
    </row>
    <row r="3294" spans="4:4">
      <c r="D3294" s="141"/>
    </row>
    <row r="3295" spans="4:4">
      <c r="D3295" s="141"/>
    </row>
    <row r="3296" spans="4:4">
      <c r="D3296" s="141"/>
    </row>
    <row r="3297" spans="4:4">
      <c r="D3297" s="141"/>
    </row>
    <row r="3298" spans="4:4">
      <c r="D3298" s="141"/>
    </row>
    <row r="3299" spans="4:4">
      <c r="D3299" s="141"/>
    </row>
    <row r="3300" spans="4:4">
      <c r="D3300" s="141"/>
    </row>
    <row r="3301" spans="4:4">
      <c r="D3301" s="141"/>
    </row>
    <row r="3302" spans="4:4">
      <c r="D3302" s="141"/>
    </row>
    <row r="3303" spans="4:4">
      <c r="D3303" s="141"/>
    </row>
    <row r="3304" spans="4:4">
      <c r="D3304" s="141"/>
    </row>
    <row r="3305" spans="4:4">
      <c r="D3305" s="141"/>
    </row>
    <row r="3306" spans="4:4">
      <c r="D3306" s="141"/>
    </row>
    <row r="3307" spans="4:4">
      <c r="D3307" s="141"/>
    </row>
    <row r="3308" spans="4:4">
      <c r="D3308" s="141"/>
    </row>
    <row r="3309" spans="4:4">
      <c r="D3309" s="141"/>
    </row>
    <row r="3310" spans="4:4">
      <c r="D3310" s="141"/>
    </row>
    <row r="3311" spans="4:4">
      <c r="D3311" s="141"/>
    </row>
    <row r="3312" spans="4:4">
      <c r="D3312" s="141"/>
    </row>
    <row r="3313" spans="4:4">
      <c r="D3313" s="141"/>
    </row>
    <row r="3314" spans="4:4">
      <c r="D3314" s="141"/>
    </row>
    <row r="3315" spans="4:4">
      <c r="D3315" s="141"/>
    </row>
    <row r="3316" spans="4:4">
      <c r="D3316" s="141"/>
    </row>
    <row r="3317" spans="4:4">
      <c r="D3317" s="141"/>
    </row>
    <row r="3318" spans="4:4">
      <c r="D3318" s="141"/>
    </row>
    <row r="3319" spans="4:4">
      <c r="D3319" s="141"/>
    </row>
    <row r="3320" spans="4:4">
      <c r="D3320" s="141"/>
    </row>
    <row r="3321" spans="4:4">
      <c r="D3321" s="141"/>
    </row>
    <row r="3322" spans="4:4">
      <c r="D3322" s="141"/>
    </row>
    <row r="3323" spans="4:4">
      <c r="D3323" s="141"/>
    </row>
    <row r="3324" spans="4:4">
      <c r="D3324" s="141"/>
    </row>
    <row r="3325" spans="4:4">
      <c r="D3325" s="141"/>
    </row>
    <row r="3326" spans="4:4">
      <c r="D3326" s="141"/>
    </row>
    <row r="3327" spans="4:4">
      <c r="D3327" s="141"/>
    </row>
    <row r="3328" spans="4:4">
      <c r="D3328" s="141"/>
    </row>
    <row r="3329" spans="4:4">
      <c r="D3329" s="141"/>
    </row>
    <row r="3330" spans="4:4">
      <c r="D3330" s="141"/>
    </row>
    <row r="3331" spans="4:4">
      <c r="D3331" s="141"/>
    </row>
    <row r="3332" spans="4:4">
      <c r="D3332" s="141"/>
    </row>
    <row r="3333" spans="4:4">
      <c r="D3333" s="141"/>
    </row>
    <row r="3334" spans="4:4">
      <c r="D3334" s="141"/>
    </row>
    <row r="3335" spans="4:4">
      <c r="D3335" s="141"/>
    </row>
    <row r="3336" spans="4:4">
      <c r="D3336" s="141"/>
    </row>
    <row r="3337" spans="4:4">
      <c r="D3337" s="141"/>
    </row>
    <row r="3338" spans="4:4">
      <c r="D3338" s="141"/>
    </row>
    <row r="3339" spans="4:4">
      <c r="D3339" s="141"/>
    </row>
    <row r="3340" spans="4:4">
      <c r="D3340" s="141"/>
    </row>
    <row r="3341" spans="4:4">
      <c r="D3341" s="141"/>
    </row>
    <row r="3342" spans="4:4">
      <c r="D3342" s="141"/>
    </row>
    <row r="3343" spans="4:4">
      <c r="D3343" s="141"/>
    </row>
    <row r="3344" spans="4:4">
      <c r="D3344" s="141"/>
    </row>
    <row r="3345" spans="4:4">
      <c r="D3345" s="141"/>
    </row>
    <row r="3346" spans="4:4">
      <c r="D3346" s="141"/>
    </row>
    <row r="3347" spans="4:4">
      <c r="D3347" s="141"/>
    </row>
    <row r="3348" spans="4:4">
      <c r="D3348" s="141"/>
    </row>
    <row r="3349" spans="4:4">
      <c r="D3349" s="141"/>
    </row>
    <row r="3350" spans="4:4">
      <c r="D3350" s="141"/>
    </row>
    <row r="3351" spans="4:4">
      <c r="D3351" s="141"/>
    </row>
    <row r="3352" spans="4:4">
      <c r="D3352" s="141"/>
    </row>
    <row r="3353" spans="4:4">
      <c r="D3353" s="141"/>
    </row>
    <row r="3354" spans="4:4">
      <c r="D3354" s="141"/>
    </row>
    <row r="3355" spans="4:4">
      <c r="D3355" s="141"/>
    </row>
    <row r="3356" spans="4:4">
      <c r="D3356" s="141"/>
    </row>
    <row r="3357" spans="4:4">
      <c r="D3357" s="141"/>
    </row>
    <row r="3358" spans="4:4">
      <c r="D3358" s="141"/>
    </row>
    <row r="3359" spans="4:4">
      <c r="D3359" s="141"/>
    </row>
    <row r="3360" spans="4:4">
      <c r="D3360" s="141"/>
    </row>
    <row r="3361" spans="4:4">
      <c r="D3361" s="141"/>
    </row>
    <row r="3362" spans="4:4">
      <c r="D3362" s="141"/>
    </row>
    <row r="3363" spans="4:4">
      <c r="D3363" s="141"/>
    </row>
    <row r="3364" spans="4:4">
      <c r="D3364" s="141"/>
    </row>
    <row r="3365" spans="4:4">
      <c r="D3365" s="141"/>
    </row>
    <row r="3366" spans="4:4">
      <c r="D3366" s="141"/>
    </row>
    <row r="3367" spans="4:4">
      <c r="D3367" s="141"/>
    </row>
    <row r="3368" spans="4:4">
      <c r="D3368" s="141"/>
    </row>
    <row r="3369" spans="4:4">
      <c r="D3369" s="141"/>
    </row>
    <row r="3370" spans="4:4">
      <c r="D3370" s="141"/>
    </row>
    <row r="3371" spans="4:4">
      <c r="D3371" s="141"/>
    </row>
    <row r="3372" spans="4:4">
      <c r="D3372" s="141"/>
    </row>
    <row r="3373" spans="4:4">
      <c r="D3373" s="141"/>
    </row>
    <row r="3374" spans="4:4">
      <c r="D3374" s="141"/>
    </row>
    <row r="3375" spans="4:4">
      <c r="D3375" s="141"/>
    </row>
    <row r="3376" spans="4:4">
      <c r="D3376" s="141"/>
    </row>
    <row r="3377" spans="4:4">
      <c r="D3377" s="141"/>
    </row>
    <row r="3378" spans="4:4">
      <c r="D3378" s="141"/>
    </row>
    <row r="3379" spans="4:4">
      <c r="D3379" s="141"/>
    </row>
    <row r="3380" spans="4:4">
      <c r="D3380" s="141"/>
    </row>
    <row r="3381" spans="4:4">
      <c r="D3381" s="141"/>
    </row>
    <row r="3382" spans="4:4">
      <c r="D3382" s="141"/>
    </row>
    <row r="3383" spans="4:4">
      <c r="D3383" s="141"/>
    </row>
    <row r="3384" spans="4:4">
      <c r="D3384" s="141"/>
    </row>
    <row r="3385" spans="4:4">
      <c r="D3385" s="141"/>
    </row>
    <row r="3386" spans="4:4">
      <c r="D3386" s="141"/>
    </row>
    <row r="3387" spans="4:4">
      <c r="D3387" s="141"/>
    </row>
    <row r="3388" spans="4:4">
      <c r="D3388" s="141"/>
    </row>
    <row r="3389" spans="4:4">
      <c r="D3389" s="141"/>
    </row>
    <row r="3390" spans="4:4">
      <c r="D3390" s="141"/>
    </row>
    <row r="3391" spans="4:4">
      <c r="D3391" s="141"/>
    </row>
    <row r="3392" spans="4:4">
      <c r="D3392" s="141"/>
    </row>
    <row r="3393" spans="4:4">
      <c r="D3393" s="141"/>
    </row>
    <row r="3394" spans="4:4">
      <c r="D3394" s="141"/>
    </row>
    <row r="3395" spans="4:4">
      <c r="D3395" s="141"/>
    </row>
    <row r="3396" spans="4:4">
      <c r="D3396" s="141"/>
    </row>
    <row r="3397" spans="4:4">
      <c r="D3397" s="141"/>
    </row>
    <row r="3398" spans="4:4">
      <c r="D3398" s="141"/>
    </row>
    <row r="3399" spans="4:4">
      <c r="D3399" s="141"/>
    </row>
    <row r="3400" spans="4:4">
      <c r="D3400" s="141"/>
    </row>
    <row r="3401" spans="4:4">
      <c r="D3401" s="141"/>
    </row>
    <row r="3402" spans="4:4">
      <c r="D3402" s="141"/>
    </row>
    <row r="3403" spans="4:4">
      <c r="D3403" s="141"/>
    </row>
    <row r="3404" spans="4:4">
      <c r="D3404" s="141"/>
    </row>
    <row r="3405" spans="4:4">
      <c r="D3405" s="141"/>
    </row>
    <row r="3406" spans="4:4">
      <c r="D3406" s="141"/>
    </row>
    <row r="3407" spans="4:4">
      <c r="D3407" s="141"/>
    </row>
    <row r="3408" spans="4:4">
      <c r="D3408" s="141"/>
    </row>
    <row r="3409" spans="4:4">
      <c r="D3409" s="141"/>
    </row>
    <row r="3410" spans="4:4">
      <c r="D3410" s="141"/>
    </row>
    <row r="3411" spans="4:4">
      <c r="D3411" s="141"/>
    </row>
    <row r="3412" spans="4:4">
      <c r="D3412" s="141"/>
    </row>
    <row r="3413" spans="4:4">
      <c r="D3413" s="141"/>
    </row>
    <row r="3414" spans="4:4">
      <c r="D3414" s="141"/>
    </row>
    <row r="3415" spans="4:4">
      <c r="D3415" s="141"/>
    </row>
    <row r="3416" spans="4:4">
      <c r="D3416" s="141"/>
    </row>
    <row r="3417" spans="4:4">
      <c r="D3417" s="141"/>
    </row>
    <row r="3418" spans="4:4">
      <c r="D3418" s="141"/>
    </row>
    <row r="3419" spans="4:4">
      <c r="D3419" s="141"/>
    </row>
    <row r="3420" spans="4:4">
      <c r="D3420" s="141"/>
    </row>
    <row r="3421" spans="4:4">
      <c r="D3421" s="141"/>
    </row>
    <row r="3422" spans="4:4">
      <c r="D3422" s="141"/>
    </row>
    <row r="3423" spans="4:4">
      <c r="D3423" s="141"/>
    </row>
    <row r="3424" spans="4:4">
      <c r="D3424" s="141"/>
    </row>
    <row r="3425" spans="4:4">
      <c r="D3425" s="141"/>
    </row>
    <row r="3426" spans="4:4">
      <c r="D3426" s="141"/>
    </row>
    <row r="3427" spans="4:4">
      <c r="D3427" s="141"/>
    </row>
    <row r="3428" spans="4:4">
      <c r="D3428" s="141"/>
    </row>
    <row r="3429" spans="4:4">
      <c r="D3429" s="141"/>
    </row>
    <row r="3430" spans="4:4">
      <c r="D3430" s="141"/>
    </row>
    <row r="3431" spans="4:4">
      <c r="D3431" s="141"/>
    </row>
    <row r="3432" spans="4:4">
      <c r="D3432" s="141"/>
    </row>
    <row r="3433" spans="4:4">
      <c r="D3433" s="141"/>
    </row>
    <row r="3434" spans="4:4">
      <c r="D3434" s="141"/>
    </row>
    <row r="3435" spans="4:4">
      <c r="D3435" s="141"/>
    </row>
    <row r="3436" spans="4:4">
      <c r="D3436" s="141"/>
    </row>
    <row r="3437" spans="4:4">
      <c r="D3437" s="141"/>
    </row>
    <row r="3438" spans="4:4">
      <c r="D3438" s="141"/>
    </row>
    <row r="3439" spans="4:4">
      <c r="D3439" s="141"/>
    </row>
    <row r="3440" spans="4:4">
      <c r="D3440" s="141"/>
    </row>
    <row r="3441" spans="4:4">
      <c r="D3441" s="141"/>
    </row>
    <row r="3442" spans="4:4">
      <c r="D3442" s="141"/>
    </row>
    <row r="3443" spans="4:4">
      <c r="D3443" s="141"/>
    </row>
    <row r="3444" spans="4:4">
      <c r="D3444" s="141"/>
    </row>
    <row r="3445" spans="4:4">
      <c r="D3445" s="141"/>
    </row>
    <row r="3446" spans="4:4">
      <c r="D3446" s="141"/>
    </row>
    <row r="3447" spans="4:4">
      <c r="D3447" s="141"/>
    </row>
    <row r="3448" spans="4:4">
      <c r="D3448" s="141"/>
    </row>
    <row r="3449" spans="4:4">
      <c r="D3449" s="141"/>
    </row>
    <row r="3450" spans="4:4">
      <c r="D3450" s="141"/>
    </row>
    <row r="3451" spans="4:4">
      <c r="D3451" s="141"/>
    </row>
    <row r="3452" spans="4:4">
      <c r="D3452" s="141"/>
    </row>
    <row r="3453" spans="4:4">
      <c r="D3453" s="141"/>
    </row>
    <row r="3454" spans="4:4">
      <c r="D3454" s="141"/>
    </row>
    <row r="3455" spans="4:4">
      <c r="D3455" s="141"/>
    </row>
    <row r="3456" spans="4:4">
      <c r="D3456" s="141"/>
    </row>
    <row r="3457" spans="4:4">
      <c r="D3457" s="141"/>
    </row>
    <row r="3458" spans="4:4">
      <c r="D3458" s="141"/>
    </row>
    <row r="3459" spans="4:4">
      <c r="D3459" s="141"/>
    </row>
    <row r="3460" spans="4:4">
      <c r="D3460" s="141"/>
    </row>
    <row r="3461" spans="4:4">
      <c r="D3461" s="141"/>
    </row>
    <row r="3462" spans="4:4">
      <c r="D3462" s="141"/>
    </row>
    <row r="3463" spans="4:4">
      <c r="D3463" s="141"/>
    </row>
    <row r="3464" spans="4:4">
      <c r="D3464" s="141"/>
    </row>
    <row r="3465" spans="4:4">
      <c r="D3465" s="141"/>
    </row>
    <row r="3466" spans="4:4">
      <c r="D3466" s="141"/>
    </row>
    <row r="3467" spans="4:4">
      <c r="D3467" s="141"/>
    </row>
    <row r="3468" spans="4:4">
      <c r="D3468" s="141"/>
    </row>
    <row r="3469" spans="4:4">
      <c r="D3469" s="141"/>
    </row>
    <row r="3470" spans="4:4">
      <c r="D3470" s="141"/>
    </row>
    <row r="3471" spans="4:4">
      <c r="D3471" s="141"/>
    </row>
    <row r="3472" spans="4:4">
      <c r="D3472" s="141"/>
    </row>
    <row r="3473" spans="4:4">
      <c r="D3473" s="141"/>
    </row>
    <row r="3474" spans="4:4">
      <c r="D3474" s="141"/>
    </row>
    <row r="3475" spans="4:4">
      <c r="D3475" s="141"/>
    </row>
    <row r="3476" spans="4:4">
      <c r="D3476" s="141"/>
    </row>
    <row r="3477" spans="4:4">
      <c r="D3477" s="141"/>
    </row>
    <row r="3478" spans="4:4">
      <c r="D3478" s="141"/>
    </row>
    <row r="3479" spans="4:4">
      <c r="D3479" s="141"/>
    </row>
    <row r="3480" spans="4:4">
      <c r="D3480" s="141"/>
    </row>
    <row r="3481" spans="4:4">
      <c r="D3481" s="141"/>
    </row>
    <row r="3482" spans="4:4">
      <c r="D3482" s="141"/>
    </row>
    <row r="3483" spans="4:4">
      <c r="D3483" s="141"/>
    </row>
    <row r="3484" spans="4:4">
      <c r="D3484" s="141"/>
    </row>
    <row r="3485" spans="4:4">
      <c r="D3485" s="141"/>
    </row>
    <row r="3486" spans="4:4">
      <c r="D3486" s="141"/>
    </row>
    <row r="3487" spans="4:4">
      <c r="D3487" s="141"/>
    </row>
    <row r="3488" spans="4:4">
      <c r="D3488" s="141"/>
    </row>
    <row r="3489" spans="4:4">
      <c r="D3489" s="141"/>
    </row>
    <row r="3490" spans="4:4">
      <c r="D3490" s="141"/>
    </row>
    <row r="3491" spans="4:4">
      <c r="D3491" s="141"/>
    </row>
    <row r="3492" spans="4:4">
      <c r="D3492" s="141"/>
    </row>
    <row r="3493" spans="4:4">
      <c r="D3493" s="141"/>
    </row>
    <row r="3494" spans="4:4">
      <c r="D3494" s="141"/>
    </row>
    <row r="3495" spans="4:4">
      <c r="D3495" s="141"/>
    </row>
    <row r="3496" spans="4:4">
      <c r="D3496" s="141"/>
    </row>
    <row r="3497" spans="4:4">
      <c r="D3497" s="141"/>
    </row>
    <row r="3498" spans="4:4">
      <c r="D3498" s="141"/>
    </row>
    <row r="3499" spans="4:4">
      <c r="D3499" s="141"/>
    </row>
    <row r="3500" spans="4:4">
      <c r="D3500" s="141"/>
    </row>
    <row r="3501" spans="4:4">
      <c r="D3501" s="141"/>
    </row>
    <row r="3502" spans="4:4">
      <c r="D3502" s="141"/>
    </row>
    <row r="3503" spans="4:4">
      <c r="D3503" s="141"/>
    </row>
    <row r="3504" spans="4:4">
      <c r="D3504" s="141"/>
    </row>
    <row r="3505" spans="4:4">
      <c r="D3505" s="141"/>
    </row>
    <row r="3506" spans="4:4">
      <c r="D3506" s="141"/>
    </row>
    <row r="3507" spans="4:4">
      <c r="D3507" s="141"/>
    </row>
    <row r="3508" spans="4:4">
      <c r="D3508" s="141"/>
    </row>
    <row r="3509" spans="4:4">
      <c r="D3509" s="141"/>
    </row>
    <row r="3510" spans="4:4">
      <c r="D3510" s="141"/>
    </row>
    <row r="3511" spans="4:4">
      <c r="D3511" s="141"/>
    </row>
    <row r="3512" spans="4:4">
      <c r="D3512" s="141"/>
    </row>
    <row r="3513" spans="4:4">
      <c r="D3513" s="141"/>
    </row>
    <row r="3514" spans="4:4">
      <c r="D3514" s="141"/>
    </row>
    <row r="3515" spans="4:4">
      <c r="D3515" s="141"/>
    </row>
    <row r="3516" spans="4:4">
      <c r="D3516" s="141"/>
    </row>
    <row r="3517" spans="4:4">
      <c r="D3517" s="141"/>
    </row>
    <row r="3518" spans="4:4">
      <c r="D3518" s="141"/>
    </row>
    <row r="3519" spans="4:4">
      <c r="D3519" s="141"/>
    </row>
    <row r="3520" spans="4:4">
      <c r="D3520" s="141"/>
    </row>
    <row r="3521" spans="4:4">
      <c r="D3521" s="141"/>
    </row>
    <row r="3522" spans="4:4">
      <c r="D3522" s="141"/>
    </row>
    <row r="3523" spans="4:4">
      <c r="D3523" s="141"/>
    </row>
    <row r="3524" spans="4:4">
      <c r="D3524" s="141"/>
    </row>
    <row r="3525" spans="4:4">
      <c r="D3525" s="141"/>
    </row>
    <row r="3526" spans="4:4">
      <c r="D3526" s="141"/>
    </row>
    <row r="3527" spans="4:4">
      <c r="D3527" s="141"/>
    </row>
    <row r="3528" spans="4:4">
      <c r="D3528" s="141"/>
    </row>
    <row r="3529" spans="4:4">
      <c r="D3529" s="141"/>
    </row>
    <row r="3530" spans="4:4">
      <c r="D3530" s="141"/>
    </row>
    <row r="3531" spans="4:4">
      <c r="D3531" s="141"/>
    </row>
    <row r="3532" spans="4:4">
      <c r="D3532" s="141"/>
    </row>
    <row r="3533" spans="4:4">
      <c r="D3533" s="141"/>
    </row>
    <row r="3534" spans="4:4">
      <c r="D3534" s="141"/>
    </row>
    <row r="3535" spans="4:4">
      <c r="D3535" s="141"/>
    </row>
    <row r="3536" spans="4:4">
      <c r="D3536" s="141"/>
    </row>
    <row r="3537" spans="4:4">
      <c r="D3537" s="141"/>
    </row>
    <row r="3538" spans="4:4">
      <c r="D3538" s="141"/>
    </row>
    <row r="3539" spans="4:4">
      <c r="D3539" s="141"/>
    </row>
    <row r="3540" spans="4:4">
      <c r="D3540" s="141"/>
    </row>
    <row r="3541" spans="4:4">
      <c r="D3541" s="141"/>
    </row>
    <row r="3542" spans="4:4">
      <c r="D3542" s="141"/>
    </row>
    <row r="3543" spans="4:4">
      <c r="D3543" s="141"/>
    </row>
    <row r="3544" spans="4:4">
      <c r="D3544" s="141"/>
    </row>
    <row r="3545" spans="4:4">
      <c r="D3545" s="141"/>
    </row>
    <row r="3546" spans="4:4">
      <c r="D3546" s="141"/>
    </row>
    <row r="3547" spans="4:4">
      <c r="D3547" s="141"/>
    </row>
    <row r="3548" spans="4:4">
      <c r="D3548" s="141"/>
    </row>
    <row r="3549" spans="4:4">
      <c r="D3549" s="141"/>
    </row>
    <row r="3550" spans="4:4">
      <c r="D3550" s="141"/>
    </row>
    <row r="3551" spans="4:4">
      <c r="D3551" s="141"/>
    </row>
    <row r="3552" spans="4:4">
      <c r="D3552" s="141"/>
    </row>
    <row r="3553" spans="4:4">
      <c r="D3553" s="141"/>
    </row>
    <row r="3554" spans="4:4">
      <c r="D3554" s="141"/>
    </row>
    <row r="3555" spans="4:4">
      <c r="D3555" s="141"/>
    </row>
    <row r="3556" spans="4:4">
      <c r="D3556" s="141"/>
    </row>
    <row r="3557" spans="4:4">
      <c r="D3557" s="141"/>
    </row>
    <row r="3558" spans="4:4">
      <c r="D3558" s="141"/>
    </row>
    <row r="3559" spans="4:4">
      <c r="D3559" s="141"/>
    </row>
    <row r="3560" spans="4:4">
      <c r="D3560" s="141"/>
    </row>
    <row r="3561" spans="4:4">
      <c r="D3561" s="141"/>
    </row>
    <row r="3562" spans="4:4">
      <c r="D3562" s="141"/>
    </row>
    <row r="3563" spans="4:4">
      <c r="D3563" s="141"/>
    </row>
    <row r="3564" spans="4:4">
      <c r="D3564" s="141"/>
    </row>
    <row r="3565" spans="4:4">
      <c r="D3565" s="141"/>
    </row>
    <row r="3566" spans="4:4">
      <c r="D3566" s="141"/>
    </row>
    <row r="3567" spans="4:4">
      <c r="D3567" s="141"/>
    </row>
    <row r="3568" spans="4:4">
      <c r="D3568" s="141"/>
    </row>
    <row r="3569" spans="4:4">
      <c r="D3569" s="141"/>
    </row>
    <row r="3570" spans="4:4">
      <c r="D3570" s="141"/>
    </row>
    <row r="3571" spans="4:4">
      <c r="D3571" s="141"/>
    </row>
    <row r="3572" spans="4:4">
      <c r="D3572" s="141"/>
    </row>
    <row r="3573" spans="4:4">
      <c r="D3573" s="141"/>
    </row>
    <row r="3574" spans="4:4">
      <c r="D3574" s="141"/>
    </row>
    <row r="3575" spans="4:4">
      <c r="D3575" s="141"/>
    </row>
    <row r="3576" spans="4:4">
      <c r="D3576" s="141"/>
    </row>
    <row r="3577" spans="4:4">
      <c r="D3577" s="141"/>
    </row>
    <row r="3578" spans="4:4">
      <c r="D3578" s="141"/>
    </row>
    <row r="3579" spans="4:4">
      <c r="D3579" s="141"/>
    </row>
    <row r="3580" spans="4:4">
      <c r="D3580" s="141"/>
    </row>
    <row r="3581" spans="4:4">
      <c r="D3581" s="141"/>
    </row>
    <row r="3582" spans="4:4">
      <c r="D3582" s="141"/>
    </row>
    <row r="3583" spans="4:4">
      <c r="D3583" s="141"/>
    </row>
    <row r="3584" spans="4:4">
      <c r="D3584" s="141"/>
    </row>
    <row r="3585" spans="4:4">
      <c r="D3585" s="141"/>
    </row>
    <row r="3586" spans="4:4">
      <c r="D3586" s="141"/>
    </row>
    <row r="3587" spans="4:4">
      <c r="D3587" s="141"/>
    </row>
    <row r="3588" spans="4:4">
      <c r="D3588" s="141"/>
    </row>
    <row r="3589" spans="4:4">
      <c r="D3589" s="141"/>
    </row>
    <row r="3590" spans="4:4">
      <c r="D3590" s="141"/>
    </row>
    <row r="3591" spans="4:4">
      <c r="D3591" s="141"/>
    </row>
    <row r="3592" spans="4:4">
      <c r="D3592" s="141"/>
    </row>
    <row r="3593" spans="4:4">
      <c r="D3593" s="141"/>
    </row>
    <row r="3594" spans="4:4">
      <c r="D3594" s="141"/>
    </row>
    <row r="3595" spans="4:4">
      <c r="D3595" s="141"/>
    </row>
    <row r="3596" spans="4:4">
      <c r="D3596" s="141"/>
    </row>
    <row r="3597" spans="4:4">
      <c r="D3597" s="141"/>
    </row>
    <row r="3598" spans="4:4">
      <c r="D3598" s="141"/>
    </row>
    <row r="3599" spans="4:4">
      <c r="D3599" s="141"/>
    </row>
    <row r="3600" spans="4:4">
      <c r="D3600" s="141"/>
    </row>
    <row r="3601" spans="4:4">
      <c r="D3601" s="141"/>
    </row>
    <row r="3602" spans="4:4">
      <c r="D3602" s="141"/>
    </row>
    <row r="3603" spans="4:4">
      <c r="D3603" s="141"/>
    </row>
    <row r="3604" spans="4:4">
      <c r="D3604" s="141"/>
    </row>
    <row r="3605" spans="4:4">
      <c r="D3605" s="141"/>
    </row>
    <row r="3606" spans="4:4">
      <c r="D3606" s="141"/>
    </row>
    <row r="3607" spans="4:4">
      <c r="D3607" s="141"/>
    </row>
    <row r="3608" spans="4:4">
      <c r="D3608" s="141"/>
    </row>
    <row r="3609" spans="4:4">
      <c r="D3609" s="141"/>
    </row>
    <row r="3610" spans="4:4">
      <c r="D3610" s="141"/>
    </row>
    <row r="3611" spans="4:4">
      <c r="D3611" s="141"/>
    </row>
    <row r="3612" spans="4:4">
      <c r="D3612" s="141"/>
    </row>
    <row r="3613" spans="4:4">
      <c r="D3613" s="141"/>
    </row>
    <row r="3614" spans="4:4">
      <c r="D3614" s="141"/>
    </row>
    <row r="3615" spans="4:4">
      <c r="D3615" s="141"/>
    </row>
    <row r="3616" spans="4:4">
      <c r="D3616" s="141"/>
    </row>
    <row r="3617" spans="4:4">
      <c r="D3617" s="141"/>
    </row>
    <row r="3618" spans="4:4">
      <c r="D3618" s="141"/>
    </row>
    <row r="3619" spans="4:4">
      <c r="D3619" s="141"/>
    </row>
    <row r="3620" spans="4:4">
      <c r="D3620" s="141"/>
    </row>
    <row r="3621" spans="4:4">
      <c r="D3621" s="141"/>
    </row>
    <row r="3622" spans="4:4">
      <c r="D3622" s="141"/>
    </row>
    <row r="3623" spans="4:4">
      <c r="D3623" s="141"/>
    </row>
    <row r="3624" spans="4:4">
      <c r="D3624" s="141"/>
    </row>
    <row r="3625" spans="4:4">
      <c r="D3625" s="141"/>
    </row>
    <row r="3626" spans="4:4">
      <c r="D3626" s="141"/>
    </row>
    <row r="3627" spans="4:4">
      <c r="D3627" s="141"/>
    </row>
    <row r="3628" spans="4:4">
      <c r="D3628" s="141"/>
    </row>
    <row r="3629" spans="4:4">
      <c r="D3629" s="141"/>
    </row>
    <row r="3630" spans="4:4">
      <c r="D3630" s="141"/>
    </row>
    <row r="3631" spans="4:4">
      <c r="D3631" s="141"/>
    </row>
    <row r="3632" spans="4:4">
      <c r="D3632" s="141"/>
    </row>
    <row r="3633" spans="4:4">
      <c r="D3633" s="141"/>
    </row>
    <row r="3634" spans="4:4">
      <c r="D3634" s="141"/>
    </row>
    <row r="3635" spans="4:4">
      <c r="D3635" s="141"/>
    </row>
    <row r="3636" spans="4:4">
      <c r="D3636" s="141"/>
    </row>
    <row r="3637" spans="4:4">
      <c r="D3637" s="141"/>
    </row>
    <row r="3638" spans="4:4">
      <c r="D3638" s="141"/>
    </row>
    <row r="3639" spans="4:4">
      <c r="D3639" s="141"/>
    </row>
    <row r="3640" spans="4:4">
      <c r="D3640" s="141"/>
    </row>
    <row r="3641" spans="4:4">
      <c r="D3641" s="141"/>
    </row>
    <row r="3642" spans="4:4">
      <c r="D3642" s="141"/>
    </row>
    <row r="3643" spans="4:4">
      <c r="D3643" s="141"/>
    </row>
    <row r="3644" spans="4:4">
      <c r="D3644" s="141"/>
    </row>
    <row r="3645" spans="4:4">
      <c r="D3645" s="141"/>
    </row>
    <row r="3646" spans="4:4">
      <c r="D3646" s="141"/>
    </row>
    <row r="3647" spans="4:4">
      <c r="D3647" s="141"/>
    </row>
    <row r="3648" spans="4:4">
      <c r="D3648" s="141"/>
    </row>
    <row r="3649" spans="4:4">
      <c r="D3649" s="141"/>
    </row>
    <row r="3650" spans="4:4">
      <c r="D3650" s="141"/>
    </row>
    <row r="3651" spans="4:4">
      <c r="D3651" s="141"/>
    </row>
    <row r="3652" spans="4:4">
      <c r="D3652" s="141"/>
    </row>
    <row r="3653" spans="4:4">
      <c r="D3653" s="141"/>
    </row>
    <row r="3654" spans="4:4">
      <c r="D3654" s="141"/>
    </row>
    <row r="3655" spans="4:4">
      <c r="D3655" s="141"/>
    </row>
    <row r="3656" spans="4:4">
      <c r="D3656" s="141"/>
    </row>
    <row r="3657" spans="4:4">
      <c r="D3657" s="141"/>
    </row>
    <row r="3658" spans="4:4">
      <c r="D3658" s="141"/>
    </row>
    <row r="3659" spans="4:4">
      <c r="D3659" s="141"/>
    </row>
    <row r="3660" spans="4:4">
      <c r="D3660" s="141"/>
    </row>
    <row r="3661" spans="4:4">
      <c r="D3661" s="141"/>
    </row>
    <row r="3662" spans="4:4">
      <c r="D3662" s="141"/>
    </row>
    <row r="3663" spans="4:4">
      <c r="D3663" s="141"/>
    </row>
    <row r="3664" spans="4:4">
      <c r="D3664" s="141"/>
    </row>
    <row r="3665" spans="4:4">
      <c r="D3665" s="141"/>
    </row>
    <row r="3666" spans="4:4">
      <c r="D3666" s="141"/>
    </row>
    <row r="3667" spans="4:4">
      <c r="D3667" s="141"/>
    </row>
    <row r="3668" spans="4:4">
      <c r="D3668" s="141"/>
    </row>
    <row r="3669" spans="4:4">
      <c r="D3669" s="141"/>
    </row>
    <row r="3670" spans="4:4">
      <c r="D3670" s="141"/>
    </row>
    <row r="3671" spans="4:4">
      <c r="D3671" s="141"/>
    </row>
    <row r="3672" spans="4:4">
      <c r="D3672" s="141"/>
    </row>
    <row r="3673" spans="4:4">
      <c r="D3673" s="141"/>
    </row>
    <row r="3674" spans="4:4">
      <c r="D3674" s="141"/>
    </row>
    <row r="3675" spans="4:4">
      <c r="D3675" s="141"/>
    </row>
    <row r="3676" spans="4:4">
      <c r="D3676" s="141"/>
    </row>
    <row r="3677" spans="4:4">
      <c r="D3677" s="141"/>
    </row>
    <row r="3678" spans="4:4">
      <c r="D3678" s="141"/>
    </row>
    <row r="3679" spans="4:4">
      <c r="D3679" s="141"/>
    </row>
    <row r="3680" spans="4:4">
      <c r="D3680" s="141"/>
    </row>
    <row r="3681" spans="4:4">
      <c r="D3681" s="141"/>
    </row>
    <row r="3682" spans="4:4">
      <c r="D3682" s="141"/>
    </row>
    <row r="3683" spans="4:4">
      <c r="D3683" s="141"/>
    </row>
    <row r="3684" spans="4:4">
      <c r="D3684" s="141"/>
    </row>
    <row r="3685" spans="4:4">
      <c r="D3685" s="141"/>
    </row>
    <row r="3686" spans="4:4">
      <c r="D3686" s="141"/>
    </row>
    <row r="3687" spans="4:4">
      <c r="D3687" s="141"/>
    </row>
    <row r="3688" spans="4:4">
      <c r="D3688" s="141"/>
    </row>
    <row r="3689" spans="4:4">
      <c r="D3689" s="141"/>
    </row>
    <row r="3690" spans="4:4">
      <c r="D3690" s="141"/>
    </row>
    <row r="3691" spans="4:4">
      <c r="D3691" s="141"/>
    </row>
    <row r="3692" spans="4:4">
      <c r="D3692" s="141"/>
    </row>
    <row r="3693" spans="4:4">
      <c r="D3693" s="141"/>
    </row>
    <row r="3694" spans="4:4">
      <c r="D3694" s="141"/>
    </row>
    <row r="3695" spans="4:4">
      <c r="D3695" s="141"/>
    </row>
    <row r="3696" spans="4:4">
      <c r="D3696" s="141"/>
    </row>
    <row r="3697" spans="4:4">
      <c r="D3697" s="141"/>
    </row>
    <row r="3698" spans="4:4">
      <c r="D3698" s="141"/>
    </row>
    <row r="3699" spans="4:4">
      <c r="D3699" s="141"/>
    </row>
    <row r="3700" spans="4:4">
      <c r="D3700" s="141"/>
    </row>
    <row r="3701" spans="4:4">
      <c r="D3701" s="141"/>
    </row>
    <row r="3702" spans="4:4">
      <c r="D3702" s="141"/>
    </row>
    <row r="3703" spans="4:4">
      <c r="D3703" s="141"/>
    </row>
    <row r="3704" spans="4:4">
      <c r="D3704" s="141"/>
    </row>
    <row r="3705" spans="4:4">
      <c r="D3705" s="141"/>
    </row>
    <row r="3706" spans="4:4">
      <c r="D3706" s="141"/>
    </row>
    <row r="3707" spans="4:4">
      <c r="D3707" s="141"/>
    </row>
    <row r="3708" spans="4:4">
      <c r="D3708" s="141"/>
    </row>
    <row r="3709" spans="4:4">
      <c r="D3709" s="141"/>
    </row>
    <row r="3710" spans="4:4">
      <c r="D3710" s="141"/>
    </row>
    <row r="3711" spans="4:4">
      <c r="D3711" s="141"/>
    </row>
    <row r="3712" spans="4:4">
      <c r="D3712" s="141"/>
    </row>
    <row r="3713" spans="4:4">
      <c r="D3713" s="141"/>
    </row>
    <row r="3714" spans="4:4">
      <c r="D3714" s="141"/>
    </row>
    <row r="3715" spans="4:4">
      <c r="D3715" s="141"/>
    </row>
    <row r="3716" spans="4:4">
      <c r="D3716" s="141"/>
    </row>
    <row r="3717" spans="4:4">
      <c r="D3717" s="141"/>
    </row>
    <row r="3718" spans="4:4">
      <c r="D3718" s="141"/>
    </row>
    <row r="3719" spans="4:4">
      <c r="D3719" s="141"/>
    </row>
    <row r="3720" spans="4:4">
      <c r="D3720" s="141"/>
    </row>
    <row r="3721" spans="4:4">
      <c r="D3721" s="141"/>
    </row>
    <row r="3722" spans="4:4">
      <c r="D3722" s="141"/>
    </row>
    <row r="3723" spans="4:4">
      <c r="D3723" s="141"/>
    </row>
    <row r="3724" spans="4:4">
      <c r="D3724" s="141"/>
    </row>
    <row r="3725" spans="4:4">
      <c r="D3725" s="141"/>
    </row>
    <row r="3726" spans="4:4">
      <c r="D3726" s="141"/>
    </row>
    <row r="3727" spans="4:4">
      <c r="D3727" s="141"/>
    </row>
    <row r="3728" spans="4:4">
      <c r="D3728" s="141"/>
    </row>
    <row r="3729" spans="4:4">
      <c r="D3729" s="141"/>
    </row>
    <row r="3730" spans="4:4">
      <c r="D3730" s="141"/>
    </row>
    <row r="3731" spans="4:4">
      <c r="D3731" s="141"/>
    </row>
    <row r="3732" spans="4:4">
      <c r="D3732" s="141"/>
    </row>
    <row r="3733" spans="4:4">
      <c r="D3733" s="141"/>
    </row>
    <row r="3734" spans="4:4">
      <c r="D3734" s="141"/>
    </row>
    <row r="3735" spans="4:4">
      <c r="D3735" s="141"/>
    </row>
    <row r="3736" spans="4:4">
      <c r="D3736" s="141"/>
    </row>
    <row r="3737" spans="4:4">
      <c r="D3737" s="141"/>
    </row>
    <row r="3738" spans="4:4">
      <c r="D3738" s="141"/>
    </row>
    <row r="3739" spans="4:4">
      <c r="D3739" s="141"/>
    </row>
    <row r="3740" spans="4:4">
      <c r="D3740" s="141"/>
    </row>
    <row r="3741" spans="4:4">
      <c r="D3741" s="141"/>
    </row>
    <row r="3742" spans="4:4">
      <c r="D3742" s="141"/>
    </row>
    <row r="3743" spans="4:4">
      <c r="D3743" s="141"/>
    </row>
    <row r="3744" spans="4:4">
      <c r="D3744" s="141"/>
    </row>
    <row r="3745" spans="4:4">
      <c r="D3745" s="141"/>
    </row>
    <row r="3746" spans="4:4">
      <c r="D3746" s="141"/>
    </row>
    <row r="3747" spans="4:4">
      <c r="D3747" s="141"/>
    </row>
    <row r="3748" spans="4:4">
      <c r="D3748" s="141"/>
    </row>
    <row r="3749" spans="4:4">
      <c r="D3749" s="141"/>
    </row>
    <row r="3750" spans="4:4">
      <c r="D3750" s="141"/>
    </row>
    <row r="3751" spans="4:4">
      <c r="D3751" s="141"/>
    </row>
    <row r="3752" spans="4:4">
      <c r="D3752" s="141"/>
    </row>
    <row r="3753" spans="4:4">
      <c r="D3753" s="141"/>
    </row>
    <row r="3754" spans="4:4">
      <c r="D3754" s="141"/>
    </row>
    <row r="3755" spans="4:4">
      <c r="D3755" s="141"/>
    </row>
    <row r="3756" spans="4:4">
      <c r="D3756" s="141"/>
    </row>
    <row r="3757" spans="4:4">
      <c r="D3757" s="141"/>
    </row>
    <row r="3758" spans="4:4">
      <c r="D3758" s="141"/>
    </row>
    <row r="3759" spans="4:4">
      <c r="D3759" s="141"/>
    </row>
    <row r="3760" spans="4:4">
      <c r="D3760" s="141"/>
    </row>
    <row r="3761" spans="4:4">
      <c r="D3761" s="141"/>
    </row>
    <row r="3762" spans="4:4">
      <c r="D3762" s="141"/>
    </row>
    <row r="3763" spans="4:4">
      <c r="D3763" s="141"/>
    </row>
    <row r="3764" spans="4:4">
      <c r="D3764" s="141"/>
    </row>
    <row r="3765" spans="4:4">
      <c r="D3765" s="141"/>
    </row>
    <row r="3766" spans="4:4">
      <c r="D3766" s="141"/>
    </row>
    <row r="3767" spans="4:4">
      <c r="D3767" s="141"/>
    </row>
    <row r="3768" spans="4:4">
      <c r="D3768" s="141"/>
    </row>
    <row r="3769" spans="4:4">
      <c r="D3769" s="141"/>
    </row>
    <row r="3770" spans="4:4">
      <c r="D3770" s="141"/>
    </row>
    <row r="3771" spans="4:4">
      <c r="D3771" s="141"/>
    </row>
    <row r="3772" spans="4:4">
      <c r="D3772" s="141"/>
    </row>
    <row r="3773" spans="4:4">
      <c r="D3773" s="141"/>
    </row>
    <row r="3774" spans="4:4">
      <c r="D3774" s="141"/>
    </row>
    <row r="3775" spans="4:4">
      <c r="D3775" s="141"/>
    </row>
    <row r="3776" spans="4:4">
      <c r="D3776" s="141"/>
    </row>
    <row r="3777" spans="4:4">
      <c r="D3777" s="141"/>
    </row>
    <row r="3778" spans="4:4">
      <c r="D3778" s="141"/>
    </row>
    <row r="3779" spans="4:4">
      <c r="D3779" s="141"/>
    </row>
    <row r="3780" spans="4:4">
      <c r="D3780" s="141"/>
    </row>
    <row r="3781" spans="4:4">
      <c r="D3781" s="141"/>
    </row>
    <row r="3782" spans="4:4">
      <c r="D3782" s="141"/>
    </row>
    <row r="3783" spans="4:4">
      <c r="D3783" s="141"/>
    </row>
    <row r="3784" spans="4:4">
      <c r="D3784" s="141"/>
    </row>
    <row r="3785" spans="4:4">
      <c r="D3785" s="141"/>
    </row>
    <row r="3786" spans="4:4">
      <c r="D3786" s="141"/>
    </row>
    <row r="3787" spans="4:4">
      <c r="D3787" s="141"/>
    </row>
    <row r="3788" spans="4:4">
      <c r="D3788" s="141"/>
    </row>
    <row r="3789" spans="4:4">
      <c r="D3789" s="141"/>
    </row>
    <row r="3790" spans="4:4">
      <c r="D3790" s="141"/>
    </row>
    <row r="3791" spans="4:4">
      <c r="D3791" s="141"/>
    </row>
    <row r="3792" spans="4:4">
      <c r="D3792" s="141"/>
    </row>
    <row r="3793" spans="4:4">
      <c r="D3793" s="141"/>
    </row>
    <row r="3794" spans="4:4">
      <c r="D3794" s="141"/>
    </row>
    <row r="3795" spans="4:4">
      <c r="D3795" s="141"/>
    </row>
    <row r="3796" spans="4:4">
      <c r="D3796" s="141"/>
    </row>
    <row r="3797" spans="4:4">
      <c r="D3797" s="141"/>
    </row>
    <row r="3798" spans="4:4">
      <c r="D3798" s="141"/>
    </row>
    <row r="3799" spans="4:4">
      <c r="D3799" s="141"/>
    </row>
    <row r="3800" spans="4:4">
      <c r="D3800" s="141"/>
    </row>
    <row r="3801" spans="4:4">
      <c r="D3801" s="141"/>
    </row>
    <row r="3802" spans="4:4">
      <c r="D3802" s="141"/>
    </row>
    <row r="3803" spans="4:4">
      <c r="D3803" s="141"/>
    </row>
    <row r="3804" spans="4:4">
      <c r="D3804" s="141"/>
    </row>
    <row r="3805" spans="4:4">
      <c r="D3805" s="141"/>
    </row>
    <row r="3806" spans="4:4">
      <c r="D3806" s="141"/>
    </row>
    <row r="3807" spans="4:4">
      <c r="D3807" s="141"/>
    </row>
    <row r="3808" spans="4:4">
      <c r="D3808" s="141"/>
    </row>
    <row r="3809" spans="4:4">
      <c r="D3809" s="141"/>
    </row>
    <row r="3810" spans="4:4">
      <c r="D3810" s="141"/>
    </row>
    <row r="3811" spans="4:4">
      <c r="D3811" s="141"/>
    </row>
    <row r="3812" spans="4:4">
      <c r="D3812" s="141"/>
    </row>
    <row r="3813" spans="4:4">
      <c r="D3813" s="141"/>
    </row>
    <row r="3814" spans="4:4">
      <c r="D3814" s="141"/>
    </row>
    <row r="3815" spans="4:4">
      <c r="D3815" s="141"/>
    </row>
    <row r="3816" spans="4:4">
      <c r="D3816" s="141"/>
    </row>
    <row r="3817" spans="4:4">
      <c r="D3817" s="141"/>
    </row>
    <row r="3818" spans="4:4">
      <c r="D3818" s="141"/>
    </row>
    <row r="3819" spans="4:4">
      <c r="D3819" s="141"/>
    </row>
    <row r="3820" spans="4:4">
      <c r="D3820" s="141"/>
    </row>
    <row r="3821" spans="4:4">
      <c r="D3821" s="141"/>
    </row>
    <row r="3822" spans="4:4">
      <c r="D3822" s="141"/>
    </row>
    <row r="3823" spans="4:4">
      <c r="D3823" s="141"/>
    </row>
    <row r="3824" spans="4:4">
      <c r="D3824" s="141"/>
    </row>
    <row r="3825" spans="4:4">
      <c r="D3825" s="141"/>
    </row>
    <row r="3826" spans="4:4">
      <c r="D3826" s="141"/>
    </row>
    <row r="3827" spans="4:4">
      <c r="D3827" s="141"/>
    </row>
    <row r="3828" spans="4:4">
      <c r="D3828" s="141"/>
    </row>
    <row r="3829" spans="4:4">
      <c r="D3829" s="141"/>
    </row>
    <row r="3830" spans="4:4">
      <c r="D3830" s="141"/>
    </row>
    <row r="3831" spans="4:4">
      <c r="D3831" s="141"/>
    </row>
    <row r="3832" spans="4:4">
      <c r="D3832" s="141"/>
    </row>
    <row r="3833" spans="4:4">
      <c r="D3833" s="141"/>
    </row>
    <row r="3834" spans="4:4">
      <c r="D3834" s="141"/>
    </row>
    <row r="3835" spans="4:4">
      <c r="D3835" s="141"/>
    </row>
    <row r="3836" spans="4:4">
      <c r="D3836" s="141"/>
    </row>
    <row r="3837" spans="4:4">
      <c r="D3837" s="141"/>
    </row>
    <row r="3838" spans="4:4">
      <c r="D3838" s="141"/>
    </row>
    <row r="3839" spans="4:4">
      <c r="D3839" s="141"/>
    </row>
    <row r="3840" spans="4:4">
      <c r="D3840" s="141"/>
    </row>
    <row r="3841" spans="4:4">
      <c r="D3841" s="141"/>
    </row>
    <row r="3842" spans="4:4">
      <c r="D3842" s="141"/>
    </row>
    <row r="3843" spans="4:4">
      <c r="D3843" s="141"/>
    </row>
    <row r="3844" spans="4:4">
      <c r="D3844" s="141"/>
    </row>
    <row r="3845" spans="4:4">
      <c r="D3845" s="141"/>
    </row>
    <row r="3846" spans="4:4">
      <c r="D3846" s="141"/>
    </row>
    <row r="3847" spans="4:4">
      <c r="D3847" s="141"/>
    </row>
    <row r="3848" spans="4:4">
      <c r="D3848" s="141"/>
    </row>
    <row r="3849" spans="4:4">
      <c r="D3849" s="141"/>
    </row>
    <row r="3850" spans="4:4">
      <c r="D3850" s="141"/>
    </row>
    <row r="3851" spans="4:4">
      <c r="D3851" s="141"/>
    </row>
    <row r="3852" spans="4:4">
      <c r="D3852" s="141"/>
    </row>
    <row r="3853" spans="4:4">
      <c r="D3853" s="141"/>
    </row>
    <row r="3854" spans="4:4">
      <c r="D3854" s="141"/>
    </row>
    <row r="3855" spans="4:4">
      <c r="D3855" s="141"/>
    </row>
    <row r="3856" spans="4:4">
      <c r="D3856" s="141"/>
    </row>
    <row r="3857" spans="4:4">
      <c r="D3857" s="141"/>
    </row>
    <row r="3858" spans="4:4">
      <c r="D3858" s="141"/>
    </row>
    <row r="3859" spans="4:4">
      <c r="D3859" s="141"/>
    </row>
    <row r="3860" spans="4:4">
      <c r="D3860" s="141"/>
    </row>
    <row r="3861" spans="4:4">
      <c r="D3861" s="141"/>
    </row>
    <row r="3862" spans="4:4">
      <c r="D3862" s="141"/>
    </row>
    <row r="3863" spans="4:4">
      <c r="D3863" s="141"/>
    </row>
    <row r="3864" spans="4:4">
      <c r="D3864" s="141"/>
    </row>
    <row r="3865" spans="4:4">
      <c r="D3865" s="141"/>
    </row>
    <row r="3866" spans="4:4">
      <c r="D3866" s="141"/>
    </row>
    <row r="3867" spans="4:4">
      <c r="D3867" s="141"/>
    </row>
    <row r="3868" spans="4:4">
      <c r="D3868" s="141"/>
    </row>
    <row r="3869" spans="4:4">
      <c r="D3869" s="141"/>
    </row>
    <row r="3870" spans="4:4">
      <c r="D3870" s="141"/>
    </row>
    <row r="3871" spans="4:4">
      <c r="D3871" s="141"/>
    </row>
    <row r="3872" spans="4:4">
      <c r="D3872" s="141"/>
    </row>
    <row r="3873" spans="4:4">
      <c r="D3873" s="141"/>
    </row>
    <row r="3874" spans="4:4">
      <c r="D3874" s="141"/>
    </row>
    <row r="3875" spans="4:4">
      <c r="D3875" s="141"/>
    </row>
    <row r="3876" spans="4:4">
      <c r="D3876" s="141"/>
    </row>
    <row r="3877" spans="4:4">
      <c r="D3877" s="141"/>
    </row>
    <row r="3878" spans="4:4">
      <c r="D3878" s="141"/>
    </row>
    <row r="3879" spans="4:4">
      <c r="D3879" s="141"/>
    </row>
    <row r="3880" spans="4:4">
      <c r="D3880" s="141"/>
    </row>
    <row r="3881" spans="4:4">
      <c r="D3881" s="141"/>
    </row>
    <row r="3882" spans="4:4">
      <c r="D3882" s="141"/>
    </row>
    <row r="3883" spans="4:4">
      <c r="D3883" s="141"/>
    </row>
    <row r="3884" spans="4:4">
      <c r="D3884" s="141"/>
    </row>
    <row r="3885" spans="4:4">
      <c r="D3885" s="141"/>
    </row>
    <row r="3886" spans="4:4">
      <c r="D3886" s="141"/>
    </row>
    <row r="3887" spans="4:4">
      <c r="D3887" s="141"/>
    </row>
    <row r="3888" spans="4:4">
      <c r="D3888" s="141"/>
    </row>
    <row r="3889" spans="4:4">
      <c r="D3889" s="141"/>
    </row>
    <row r="3890" spans="4:4">
      <c r="D3890" s="141"/>
    </row>
    <row r="3891" spans="4:4">
      <c r="D3891" s="141"/>
    </row>
    <row r="3892" spans="4:4">
      <c r="D3892" s="141"/>
    </row>
    <row r="3893" spans="4:4">
      <c r="D3893" s="141"/>
    </row>
    <row r="3894" spans="4:4">
      <c r="D3894" s="141"/>
    </row>
    <row r="3895" spans="4:4">
      <c r="D3895" s="141"/>
    </row>
    <row r="3896" spans="4:4">
      <c r="D3896" s="141"/>
    </row>
    <row r="3897" spans="4:4">
      <c r="D3897" s="141"/>
    </row>
    <row r="3898" spans="4:4">
      <c r="D3898" s="141"/>
    </row>
    <row r="3899" spans="4:4">
      <c r="D3899" s="141"/>
    </row>
    <row r="3900" spans="4:4">
      <c r="D3900" s="141"/>
    </row>
    <row r="3901" spans="4:4">
      <c r="D3901" s="141"/>
    </row>
    <row r="3902" spans="4:4">
      <c r="D3902" s="141"/>
    </row>
    <row r="3903" spans="4:4">
      <c r="D3903" s="141"/>
    </row>
    <row r="3904" spans="4:4">
      <c r="D3904" s="141"/>
    </row>
    <row r="3905" spans="4:4">
      <c r="D3905" s="141"/>
    </row>
    <row r="3906" spans="4:4">
      <c r="D3906" s="141"/>
    </row>
    <row r="3907" spans="4:4">
      <c r="D3907" s="141"/>
    </row>
    <row r="3908" spans="4:4">
      <c r="D3908" s="141"/>
    </row>
    <row r="3909" spans="4:4">
      <c r="D3909" s="141"/>
    </row>
    <row r="3910" spans="4:4">
      <c r="D3910" s="141"/>
    </row>
    <row r="3911" spans="4:4">
      <c r="D3911" s="141"/>
    </row>
    <row r="3912" spans="4:4">
      <c r="D3912" s="141"/>
    </row>
    <row r="3913" spans="4:4">
      <c r="D3913" s="141"/>
    </row>
    <row r="3914" spans="4:4">
      <c r="D3914" s="141"/>
    </row>
    <row r="3915" spans="4:4">
      <c r="D3915" s="141"/>
    </row>
    <row r="3916" spans="4:4">
      <c r="D3916" s="141"/>
    </row>
    <row r="3917" spans="4:4">
      <c r="D3917" s="141"/>
    </row>
    <row r="3918" spans="4:4">
      <c r="D3918" s="141"/>
    </row>
    <row r="3919" spans="4:4">
      <c r="D3919" s="141"/>
    </row>
    <row r="3920" spans="4:4">
      <c r="D3920" s="141"/>
    </row>
    <row r="3921" spans="4:4">
      <c r="D3921" s="141"/>
    </row>
    <row r="3922" spans="4:4">
      <c r="D3922" s="141"/>
    </row>
    <row r="3923" spans="4:4">
      <c r="D3923" s="141"/>
    </row>
    <row r="3924" spans="4:4">
      <c r="D3924" s="141"/>
    </row>
    <row r="3925" spans="4:4">
      <c r="D3925" s="141"/>
    </row>
    <row r="3926" spans="4:4">
      <c r="D3926" s="141"/>
    </row>
    <row r="3927" spans="4:4">
      <c r="D3927" s="141"/>
    </row>
    <row r="3928" spans="4:4">
      <c r="D3928" s="141"/>
    </row>
    <row r="3929" spans="4:4">
      <c r="D3929" s="141"/>
    </row>
    <row r="3930" spans="4:4">
      <c r="D3930" s="141"/>
    </row>
    <row r="3931" spans="4:4">
      <c r="D3931" s="141"/>
    </row>
    <row r="3932" spans="4:4">
      <c r="D3932" s="141"/>
    </row>
    <row r="3933" spans="4:4">
      <c r="D3933" s="141"/>
    </row>
    <row r="3934" spans="4:4">
      <c r="D3934" s="141"/>
    </row>
    <row r="3935" spans="4:4">
      <c r="D3935" s="141"/>
    </row>
    <row r="3936" spans="4:4">
      <c r="D3936" s="141"/>
    </row>
    <row r="3937" spans="4:4">
      <c r="D3937" s="141"/>
    </row>
    <row r="3938" spans="4:4">
      <c r="D3938" s="141"/>
    </row>
    <row r="3939" spans="4:4">
      <c r="D3939" s="141"/>
    </row>
    <row r="3940" spans="4:4">
      <c r="D3940" s="141"/>
    </row>
    <row r="3941" spans="4:4">
      <c r="D3941" s="141"/>
    </row>
    <row r="3942" spans="4:4">
      <c r="D3942" s="141"/>
    </row>
    <row r="3943" spans="4:4">
      <c r="D3943" s="141"/>
    </row>
    <row r="3944" spans="4:4">
      <c r="D3944" s="141"/>
    </row>
    <row r="3945" spans="4:4">
      <c r="D3945" s="141"/>
    </row>
    <row r="3946" spans="4:4">
      <c r="D3946" s="141"/>
    </row>
    <row r="3947" spans="4:4">
      <c r="D3947" s="141"/>
    </row>
    <row r="3948" spans="4:4">
      <c r="D3948" s="141"/>
    </row>
    <row r="3949" spans="4:4">
      <c r="D3949" s="141"/>
    </row>
    <row r="3950" spans="4:4">
      <c r="D3950" s="141"/>
    </row>
    <row r="3951" spans="4:4">
      <c r="D3951" s="141"/>
    </row>
    <row r="3952" spans="4:4">
      <c r="D3952" s="141"/>
    </row>
    <row r="3953" spans="4:4">
      <c r="D3953" s="141"/>
    </row>
    <row r="3954" spans="4:4">
      <c r="D3954" s="141"/>
    </row>
    <row r="3955" spans="4:4">
      <c r="D3955" s="141"/>
    </row>
    <row r="3956" spans="4:4">
      <c r="D3956" s="141"/>
    </row>
    <row r="3957" spans="4:4">
      <c r="D3957" s="141"/>
    </row>
    <row r="3958" spans="4:4">
      <c r="D3958" s="141"/>
    </row>
    <row r="3959" spans="4:4">
      <c r="D3959" s="141"/>
    </row>
    <row r="3960" spans="4:4">
      <c r="D3960" s="141"/>
    </row>
    <row r="3961" spans="4:4">
      <c r="D3961" s="141"/>
    </row>
    <row r="3962" spans="4:4">
      <c r="D3962" s="141"/>
    </row>
    <row r="3963" spans="4:4">
      <c r="D3963" s="141"/>
    </row>
    <row r="3964" spans="4:4">
      <c r="D3964" s="141"/>
    </row>
    <row r="3965" spans="4:4">
      <c r="D3965" s="141"/>
    </row>
    <row r="3966" spans="4:4">
      <c r="D3966" s="141"/>
    </row>
    <row r="3967" spans="4:4">
      <c r="D3967" s="141"/>
    </row>
    <row r="3968" spans="4:4">
      <c r="D3968" s="141"/>
    </row>
    <row r="3969" spans="4:4">
      <c r="D3969" s="141"/>
    </row>
    <row r="3970" spans="4:4">
      <c r="D3970" s="141"/>
    </row>
    <row r="3971" spans="4:4">
      <c r="D3971" s="141"/>
    </row>
    <row r="3972" spans="4:4">
      <c r="D3972" s="141"/>
    </row>
    <row r="3973" spans="4:4">
      <c r="D3973" s="141"/>
    </row>
    <row r="3974" spans="4:4">
      <c r="D3974" s="141"/>
    </row>
    <row r="3975" spans="4:4">
      <c r="D3975" s="141"/>
    </row>
    <row r="3976" spans="4:4">
      <c r="D3976" s="141"/>
    </row>
    <row r="3977" spans="4:4">
      <c r="D3977" s="141"/>
    </row>
    <row r="3978" spans="4:4">
      <c r="D3978" s="141"/>
    </row>
    <row r="3979" spans="4:4">
      <c r="D3979" s="141"/>
    </row>
    <row r="3980" spans="4:4">
      <c r="D3980" s="141"/>
    </row>
    <row r="3981" spans="4:4">
      <c r="D3981" s="141"/>
    </row>
    <row r="3982" spans="4:4">
      <c r="D3982" s="141"/>
    </row>
    <row r="3983" spans="4:4">
      <c r="D3983" s="141"/>
    </row>
    <row r="3984" spans="4:4">
      <c r="D3984" s="141"/>
    </row>
    <row r="3985" spans="4:4">
      <c r="D3985" s="141"/>
    </row>
    <row r="3986" spans="4:4">
      <c r="D3986" s="141"/>
    </row>
    <row r="3987" spans="4:4">
      <c r="D3987" s="141"/>
    </row>
    <row r="3988" spans="4:4">
      <c r="D3988" s="141"/>
    </row>
    <row r="3989" spans="4:4">
      <c r="D3989" s="141"/>
    </row>
    <row r="3990" spans="4:4">
      <c r="D3990" s="141"/>
    </row>
    <row r="3991" spans="4:4">
      <c r="D3991" s="141"/>
    </row>
    <row r="3992" spans="4:4">
      <c r="D3992" s="141"/>
    </row>
    <row r="3993" spans="4:4">
      <c r="D3993" s="141"/>
    </row>
    <row r="3994" spans="4:4">
      <c r="D3994" s="141"/>
    </row>
    <row r="3995" spans="4:4">
      <c r="D3995" s="141"/>
    </row>
    <row r="3996" spans="4:4">
      <c r="D3996" s="141"/>
    </row>
    <row r="3997" spans="4:4">
      <c r="D3997" s="141"/>
    </row>
    <row r="3998" spans="4:4">
      <c r="D3998" s="141"/>
    </row>
    <row r="3999" spans="4:4">
      <c r="D3999" s="141"/>
    </row>
    <row r="4000" spans="4:4">
      <c r="D4000" s="141"/>
    </row>
    <row r="4001" spans="4:4">
      <c r="D4001" s="141"/>
    </row>
    <row r="4002" spans="4:4">
      <c r="D4002" s="141"/>
    </row>
    <row r="4003" spans="4:4">
      <c r="D4003" s="141"/>
    </row>
    <row r="4004" spans="4:4">
      <c r="D4004" s="141"/>
    </row>
    <row r="4005" spans="4:4">
      <c r="D4005" s="141"/>
    </row>
    <row r="4006" spans="4:4">
      <c r="D4006" s="141"/>
    </row>
    <row r="4007" spans="4:4">
      <c r="D4007" s="141"/>
    </row>
    <row r="4008" spans="4:4">
      <c r="D4008" s="141"/>
    </row>
    <row r="4009" spans="4:4">
      <c r="D4009" s="141"/>
    </row>
    <row r="4010" spans="4:4">
      <c r="D4010" s="141"/>
    </row>
    <row r="4011" spans="4:4">
      <c r="D4011" s="141"/>
    </row>
    <row r="4012" spans="4:4">
      <c r="D4012" s="141"/>
    </row>
    <row r="4013" spans="4:4">
      <c r="D4013" s="141"/>
    </row>
    <row r="4014" spans="4:4">
      <c r="D4014" s="141"/>
    </row>
    <row r="4015" spans="4:4">
      <c r="D4015" s="141"/>
    </row>
    <row r="4016" spans="4:4">
      <c r="D4016" s="141"/>
    </row>
    <row r="4017" spans="4:4">
      <c r="D4017" s="141"/>
    </row>
    <row r="4018" spans="4:4">
      <c r="D4018" s="141"/>
    </row>
    <row r="4019" spans="4:4">
      <c r="D4019" s="141"/>
    </row>
    <row r="4020" spans="4:4">
      <c r="D4020" s="141"/>
    </row>
    <row r="4021" spans="4:4">
      <c r="D4021" s="141"/>
    </row>
    <row r="4022" spans="4:4">
      <c r="D4022" s="141"/>
    </row>
    <row r="4023" spans="4:4">
      <c r="D4023" s="141"/>
    </row>
    <row r="4024" spans="4:4">
      <c r="D4024" s="141"/>
    </row>
    <row r="4025" spans="4:4">
      <c r="D4025" s="141"/>
    </row>
    <row r="4026" spans="4:4">
      <c r="D4026" s="141"/>
    </row>
    <row r="4027" spans="4:4">
      <c r="D4027" s="141"/>
    </row>
    <row r="4028" spans="4:4">
      <c r="D4028" s="141"/>
    </row>
    <row r="4029" spans="4:4">
      <c r="D4029" s="141"/>
    </row>
    <row r="4030" spans="4:4">
      <c r="D4030" s="141"/>
    </row>
    <row r="4031" spans="4:4">
      <c r="D4031" s="141"/>
    </row>
    <row r="4032" spans="4:4">
      <c r="D4032" s="141"/>
    </row>
    <row r="4033" spans="4:4">
      <c r="D4033" s="141"/>
    </row>
    <row r="4034" spans="4:4">
      <c r="D4034" s="141"/>
    </row>
    <row r="4035" spans="4:4">
      <c r="D4035" s="141"/>
    </row>
    <row r="4036" spans="4:4">
      <c r="D4036" s="141"/>
    </row>
    <row r="4037" spans="4:4">
      <c r="D4037" s="141"/>
    </row>
    <row r="4038" spans="4:4">
      <c r="D4038" s="141"/>
    </row>
    <row r="4039" spans="4:4">
      <c r="D4039" s="141"/>
    </row>
    <row r="4040" spans="4:4">
      <c r="D4040" s="141"/>
    </row>
    <row r="4041" spans="4:4">
      <c r="D4041" s="141"/>
    </row>
    <row r="4042" spans="4:4">
      <c r="D4042" s="141"/>
    </row>
    <row r="4043" spans="4:4">
      <c r="D4043" s="141"/>
    </row>
    <row r="4044" spans="4:4">
      <c r="D4044" s="141"/>
    </row>
    <row r="4045" spans="4:4">
      <c r="D4045" s="141"/>
    </row>
    <row r="4046" spans="4:4">
      <c r="D4046" s="141"/>
    </row>
    <row r="4047" spans="4:4">
      <c r="D4047" s="141"/>
    </row>
    <row r="4048" spans="4:4">
      <c r="D4048" s="141"/>
    </row>
    <row r="4049" spans="4:4">
      <c r="D4049" s="141"/>
    </row>
    <row r="4050" spans="4:4">
      <c r="D4050" s="141"/>
    </row>
    <row r="4051" spans="4:4">
      <c r="D4051" s="141"/>
    </row>
    <row r="4052" spans="4:4">
      <c r="D4052" s="141"/>
    </row>
    <row r="4053" spans="4:4">
      <c r="D4053" s="141"/>
    </row>
    <row r="4054" spans="4:4">
      <c r="D4054" s="141"/>
    </row>
    <row r="4055" spans="4:4">
      <c r="D4055" s="141"/>
    </row>
    <row r="4056" spans="4:4">
      <c r="D4056" s="141"/>
    </row>
    <row r="4057" spans="4:4">
      <c r="D4057" s="141"/>
    </row>
    <row r="4058" spans="4:4">
      <c r="D4058" s="141"/>
    </row>
    <row r="4059" spans="4:4">
      <c r="D4059" s="141"/>
    </row>
    <row r="4060" spans="4:4">
      <c r="D4060" s="141"/>
    </row>
    <row r="4061" spans="4:4">
      <c r="D4061" s="141"/>
    </row>
    <row r="4062" spans="4:4">
      <c r="D4062" s="141"/>
    </row>
    <row r="4063" spans="4:4">
      <c r="D4063" s="141"/>
    </row>
    <row r="4064" spans="4:4">
      <c r="D4064" s="141"/>
    </row>
    <row r="4065" spans="4:4">
      <c r="D4065" s="141"/>
    </row>
    <row r="4066" spans="4:4">
      <c r="D4066" s="141"/>
    </row>
    <row r="4067" spans="4:4">
      <c r="D4067" s="141"/>
    </row>
    <row r="4068" spans="4:4">
      <c r="D4068" s="141"/>
    </row>
    <row r="4069" spans="4:4">
      <c r="D4069" s="141"/>
    </row>
    <row r="4070" spans="4:4">
      <c r="D4070" s="141"/>
    </row>
    <row r="4071" spans="4:4">
      <c r="D4071" s="141"/>
    </row>
    <row r="4072" spans="4:4">
      <c r="D4072" s="141"/>
    </row>
    <row r="4073" spans="4:4">
      <c r="D4073" s="141"/>
    </row>
    <row r="4074" spans="4:4">
      <c r="D4074" s="141"/>
    </row>
    <row r="4075" spans="4:4">
      <c r="D4075" s="141"/>
    </row>
    <row r="4076" spans="4:4">
      <c r="D4076" s="141"/>
    </row>
    <row r="4077" spans="4:4">
      <c r="D4077" s="141"/>
    </row>
    <row r="4078" spans="4:4">
      <c r="D4078" s="141"/>
    </row>
    <row r="4079" spans="4:4">
      <c r="D4079" s="141"/>
    </row>
    <row r="4080" spans="4:4">
      <c r="D4080" s="141"/>
    </row>
    <row r="4081" spans="4:4">
      <c r="D4081" s="141"/>
    </row>
    <row r="4082" spans="4:4">
      <c r="D4082" s="141"/>
    </row>
    <row r="4083" spans="4:4">
      <c r="D4083" s="141"/>
    </row>
    <row r="4084" spans="4:4">
      <c r="D4084" s="141"/>
    </row>
    <row r="4085" spans="4:4">
      <c r="D4085" s="141"/>
    </row>
    <row r="4086" spans="4:4">
      <c r="D4086" s="141"/>
    </row>
    <row r="4087" spans="4:4">
      <c r="D4087" s="141"/>
    </row>
    <row r="4088" spans="4:4">
      <c r="D4088" s="141"/>
    </row>
    <row r="4089" spans="4:4">
      <c r="D4089" s="141"/>
    </row>
    <row r="4090" spans="4:4">
      <c r="D4090" s="141"/>
    </row>
    <row r="4091" spans="4:4">
      <c r="D4091" s="141"/>
    </row>
    <row r="4092" spans="4:4">
      <c r="D4092" s="141"/>
    </row>
    <row r="4093" spans="4:4">
      <c r="D4093" s="141"/>
    </row>
    <row r="4094" spans="4:4">
      <c r="D4094" s="141"/>
    </row>
    <row r="4095" spans="4:4">
      <c r="D4095" s="141"/>
    </row>
    <row r="4096" spans="4:4">
      <c r="D4096" s="141"/>
    </row>
    <row r="4097" spans="4:4">
      <c r="D4097" s="141"/>
    </row>
    <row r="4098" spans="4:4">
      <c r="D4098" s="141"/>
    </row>
    <row r="4099" spans="4:4">
      <c r="D4099" s="141"/>
    </row>
    <row r="4100" spans="4:4">
      <c r="D4100" s="141"/>
    </row>
    <row r="4101" spans="4:4">
      <c r="D4101" s="141"/>
    </row>
    <row r="4102" spans="4:4">
      <c r="D4102" s="141"/>
    </row>
    <row r="4103" spans="4:4">
      <c r="D4103" s="141"/>
    </row>
    <row r="4104" spans="4:4">
      <c r="D4104" s="141"/>
    </row>
    <row r="4105" spans="4:4">
      <c r="D4105" s="141"/>
    </row>
    <row r="4106" spans="4:4">
      <c r="D4106" s="141"/>
    </row>
    <row r="4107" spans="4:4">
      <c r="D4107" s="141"/>
    </row>
    <row r="4108" spans="4:4">
      <c r="D4108" s="141"/>
    </row>
    <row r="4109" spans="4:4">
      <c r="D4109" s="141"/>
    </row>
    <row r="4110" spans="4:4">
      <c r="D4110" s="141"/>
    </row>
    <row r="4111" spans="4:4">
      <c r="D4111" s="141"/>
    </row>
    <row r="4112" spans="4:4">
      <c r="D4112" s="141"/>
    </row>
    <row r="4113" spans="4:4">
      <c r="D4113" s="141"/>
    </row>
    <row r="4114" spans="4:4">
      <c r="D4114" s="141"/>
    </row>
    <row r="4115" spans="4:4">
      <c r="D4115" s="141"/>
    </row>
    <row r="4116" spans="4:4">
      <c r="D4116" s="141"/>
    </row>
    <row r="4117" spans="4:4">
      <c r="D4117" s="141"/>
    </row>
    <row r="4118" spans="4:4">
      <c r="D4118" s="141"/>
    </row>
    <row r="4119" spans="4:4">
      <c r="D4119" s="141"/>
    </row>
    <row r="4120" spans="4:4">
      <c r="D4120" s="141"/>
    </row>
    <row r="4121" spans="4:4">
      <c r="D4121" s="141"/>
    </row>
    <row r="4122" spans="4:4">
      <c r="D4122" s="141"/>
    </row>
    <row r="4123" spans="4:4">
      <c r="D4123" s="141"/>
    </row>
    <row r="4124" spans="4:4">
      <c r="D4124" s="141"/>
    </row>
    <row r="4125" spans="4:4">
      <c r="D4125" s="141"/>
    </row>
    <row r="4126" spans="4:4">
      <c r="D4126" s="141"/>
    </row>
    <row r="4127" spans="4:4">
      <c r="D4127" s="141"/>
    </row>
    <row r="4128" spans="4:4">
      <c r="D4128" s="141"/>
    </row>
    <row r="4129" spans="4:4">
      <c r="D4129" s="141"/>
    </row>
    <row r="4130" spans="4:4">
      <c r="D4130" s="141"/>
    </row>
    <row r="4131" spans="4:4">
      <c r="D4131" s="141"/>
    </row>
    <row r="4132" spans="4:4">
      <c r="D4132" s="141"/>
    </row>
    <row r="4133" spans="4:4">
      <c r="D4133" s="141"/>
    </row>
    <row r="4134" spans="4:4">
      <c r="D4134" s="141"/>
    </row>
    <row r="4135" spans="4:4">
      <c r="D4135" s="141"/>
    </row>
    <row r="4136" spans="4:4">
      <c r="D4136" s="141"/>
    </row>
    <row r="4137" spans="4:4">
      <c r="D4137" s="141"/>
    </row>
    <row r="4138" spans="4:4">
      <c r="D4138" s="141"/>
    </row>
    <row r="4139" spans="4:4">
      <c r="D4139" s="141"/>
    </row>
    <row r="4140" spans="4:4">
      <c r="D4140" s="141"/>
    </row>
    <row r="4141" spans="4:4">
      <c r="D4141" s="141"/>
    </row>
    <row r="4142" spans="4:4">
      <c r="D4142" s="141"/>
    </row>
    <row r="4143" spans="4:4">
      <c r="D4143" s="141"/>
    </row>
    <row r="4144" spans="4:4">
      <c r="D4144" s="141"/>
    </row>
    <row r="4145" spans="4:4">
      <c r="D4145" s="141"/>
    </row>
    <row r="4146" spans="4:4">
      <c r="D4146" s="141"/>
    </row>
    <row r="4147" spans="4:4">
      <c r="D4147" s="141"/>
    </row>
    <row r="4148" spans="4:4">
      <c r="D4148" s="141"/>
    </row>
    <row r="4149" spans="4:4">
      <c r="D4149" s="141"/>
    </row>
    <row r="4150" spans="4:4">
      <c r="D4150" s="141"/>
    </row>
    <row r="4151" spans="4:4">
      <c r="D4151" s="141"/>
    </row>
    <row r="4152" spans="4:4">
      <c r="D4152" s="141"/>
    </row>
    <row r="4153" spans="4:4">
      <c r="D4153" s="141"/>
    </row>
    <row r="4154" spans="4:4">
      <c r="D4154" s="141"/>
    </row>
    <row r="4155" spans="4:4">
      <c r="D4155" s="141"/>
    </row>
    <row r="4156" spans="4:4">
      <c r="D4156" s="141"/>
    </row>
    <row r="4157" spans="4:4">
      <c r="D4157" s="141"/>
    </row>
    <row r="4158" spans="4:4">
      <c r="D4158" s="141"/>
    </row>
    <row r="4159" spans="4:4">
      <c r="D4159" s="141"/>
    </row>
    <row r="4160" spans="4:4">
      <c r="D4160" s="141"/>
    </row>
    <row r="4161" spans="4:4">
      <c r="D4161" s="141"/>
    </row>
    <row r="4162" spans="4:4">
      <c r="D4162" s="141"/>
    </row>
    <row r="4163" spans="4:4">
      <c r="D4163" s="141"/>
    </row>
    <row r="4164" spans="4:4">
      <c r="D4164" s="141"/>
    </row>
    <row r="4165" spans="4:4">
      <c r="D4165" s="141"/>
    </row>
    <row r="4166" spans="4:4">
      <c r="D4166" s="141"/>
    </row>
    <row r="4167" spans="4:4">
      <c r="D4167" s="141"/>
    </row>
    <row r="4168" spans="4:4">
      <c r="D4168" s="141"/>
    </row>
    <row r="4169" spans="4:4">
      <c r="D4169" s="141"/>
    </row>
    <row r="4170" spans="4:4">
      <c r="D4170" s="141"/>
    </row>
    <row r="4171" spans="4:4">
      <c r="D4171" s="141"/>
    </row>
    <row r="4172" spans="4:4">
      <c r="D4172" s="141"/>
    </row>
    <row r="4173" spans="4:4">
      <c r="D4173" s="141"/>
    </row>
    <row r="4174" spans="4:4">
      <c r="D4174" s="141"/>
    </row>
    <row r="4175" spans="4:4">
      <c r="D4175" s="141"/>
    </row>
    <row r="4176" spans="4:4">
      <c r="D4176" s="141"/>
    </row>
    <row r="4177" spans="4:4">
      <c r="D4177" s="141"/>
    </row>
    <row r="4178" spans="4:4">
      <c r="D4178" s="141"/>
    </row>
    <row r="4179" spans="4:4">
      <c r="D4179" s="141"/>
    </row>
    <row r="4180" spans="4:4">
      <c r="D4180" s="141"/>
    </row>
    <row r="4181" spans="4:4">
      <c r="D4181" s="141"/>
    </row>
    <row r="4182" spans="4:4">
      <c r="D4182" s="141"/>
    </row>
    <row r="4183" spans="4:4">
      <c r="D4183" s="141"/>
    </row>
    <row r="4184" spans="4:4">
      <c r="D4184" s="141"/>
    </row>
    <row r="4185" spans="4:4">
      <c r="D4185" s="141"/>
    </row>
    <row r="4186" spans="4:4">
      <c r="D4186" s="141"/>
    </row>
    <row r="4187" spans="4:4">
      <c r="D4187" s="141"/>
    </row>
    <row r="4188" spans="4:4">
      <c r="D4188" s="141"/>
    </row>
    <row r="4189" spans="4:4">
      <c r="D4189" s="141"/>
    </row>
    <row r="4190" spans="4:4">
      <c r="D4190" s="141"/>
    </row>
    <row r="4191" spans="4:4">
      <c r="D4191" s="141"/>
    </row>
    <row r="4192" spans="4:4">
      <c r="D4192" s="141"/>
    </row>
    <row r="4193" spans="4:4">
      <c r="D4193" s="141"/>
    </row>
    <row r="4194" spans="4:4">
      <c r="D4194" s="141"/>
    </row>
    <row r="4195" spans="4:4">
      <c r="D4195" s="141"/>
    </row>
    <row r="4196" spans="4:4">
      <c r="D4196" s="141"/>
    </row>
    <row r="4197" spans="4:4">
      <c r="D4197" s="141"/>
    </row>
    <row r="4198" spans="4:4">
      <c r="D4198" s="141"/>
    </row>
    <row r="4199" spans="4:4">
      <c r="D4199" s="141"/>
    </row>
    <row r="4200" spans="4:4">
      <c r="D4200" s="141"/>
    </row>
    <row r="4201" spans="4:4">
      <c r="D4201" s="141"/>
    </row>
    <row r="4202" spans="4:4">
      <c r="D4202" s="141"/>
    </row>
    <row r="4203" spans="4:4">
      <c r="D4203" s="141"/>
    </row>
    <row r="4204" spans="4:4">
      <c r="D4204" s="141"/>
    </row>
    <row r="4205" spans="4:4">
      <c r="D4205" s="141"/>
    </row>
    <row r="4206" spans="4:4">
      <c r="D4206" s="141"/>
    </row>
    <row r="4207" spans="4:4">
      <c r="D4207" s="141"/>
    </row>
    <row r="4208" spans="4:4">
      <c r="D4208" s="141"/>
    </row>
    <row r="4209" spans="4:4">
      <c r="D4209" s="141"/>
    </row>
    <row r="4210" spans="4:4">
      <c r="D4210" s="141"/>
    </row>
    <row r="4211" spans="4:4">
      <c r="D4211" s="141"/>
    </row>
    <row r="4212" spans="4:4">
      <c r="D4212" s="141"/>
    </row>
    <row r="4213" spans="4:4">
      <c r="D4213" s="141"/>
    </row>
    <row r="4214" spans="4:4">
      <c r="D4214" s="141"/>
    </row>
    <row r="4215" spans="4:4">
      <c r="D4215" s="141"/>
    </row>
    <row r="4216" spans="4:4">
      <c r="D4216" s="141"/>
    </row>
    <row r="4217" spans="4:4">
      <c r="D4217" s="141"/>
    </row>
    <row r="4218" spans="4:4">
      <c r="D4218" s="141"/>
    </row>
    <row r="4219" spans="4:4">
      <c r="D4219" s="141"/>
    </row>
    <row r="4220" spans="4:4">
      <c r="D4220" s="141"/>
    </row>
    <row r="4221" spans="4:4">
      <c r="D4221" s="141"/>
    </row>
    <row r="4222" spans="4:4">
      <c r="D4222" s="141"/>
    </row>
    <row r="4223" spans="4:4">
      <c r="D4223" s="141"/>
    </row>
    <row r="4224" spans="4:4">
      <c r="D4224" s="141"/>
    </row>
    <row r="4225" spans="4:4">
      <c r="D4225" s="141"/>
    </row>
    <row r="4226" spans="4:4">
      <c r="D4226" s="141"/>
    </row>
    <row r="4227" spans="4:4">
      <c r="D4227" s="141"/>
    </row>
    <row r="4228" spans="4:4">
      <c r="D4228" s="141"/>
    </row>
    <row r="4229" spans="4:4">
      <c r="D4229" s="141"/>
    </row>
    <row r="4230" spans="4:4">
      <c r="D4230" s="141"/>
    </row>
    <row r="4231" spans="4:4">
      <c r="D4231" s="141"/>
    </row>
    <row r="4232" spans="4:4">
      <c r="D4232" s="141"/>
    </row>
    <row r="4233" spans="4:4">
      <c r="D4233" s="141"/>
    </row>
    <row r="4234" spans="4:4">
      <c r="D4234" s="141"/>
    </row>
    <row r="4235" spans="4:4">
      <c r="D4235" s="141"/>
    </row>
    <row r="4236" spans="4:4">
      <c r="D4236" s="141"/>
    </row>
    <row r="4237" spans="4:4">
      <c r="D4237" s="141"/>
    </row>
    <row r="4238" spans="4:4">
      <c r="D4238" s="141"/>
    </row>
    <row r="4239" spans="4:4">
      <c r="D4239" s="141"/>
    </row>
    <row r="4240" spans="4:4">
      <c r="D4240" s="141"/>
    </row>
    <row r="4241" spans="4:4">
      <c r="D4241" s="141"/>
    </row>
    <row r="4242" spans="4:4">
      <c r="D4242" s="141"/>
    </row>
    <row r="4243" spans="4:4">
      <c r="D4243" s="141"/>
    </row>
    <row r="4244" spans="4:4">
      <c r="D4244" s="141"/>
    </row>
    <row r="4245" spans="4:4">
      <c r="D4245" s="141"/>
    </row>
    <row r="4246" spans="4:4">
      <c r="D4246" s="141"/>
    </row>
    <row r="4247" spans="4:4">
      <c r="D4247" s="141"/>
    </row>
    <row r="4248" spans="4:4">
      <c r="D4248" s="141"/>
    </row>
    <row r="4249" spans="4:4">
      <c r="D4249" s="141"/>
    </row>
    <row r="4250" spans="4:4">
      <c r="D4250" s="141"/>
    </row>
    <row r="4251" spans="4:4">
      <c r="D4251" s="141"/>
    </row>
    <row r="4252" spans="4:4">
      <c r="D4252" s="141"/>
    </row>
    <row r="4253" spans="4:4">
      <c r="D4253" s="141"/>
    </row>
    <row r="4254" spans="4:4">
      <c r="D4254" s="141"/>
    </row>
    <row r="4255" spans="4:4">
      <c r="D4255" s="141"/>
    </row>
    <row r="4256" spans="4:4">
      <c r="D4256" s="141"/>
    </row>
    <row r="4257" spans="4:4">
      <c r="D4257" s="141"/>
    </row>
    <row r="4258" spans="4:4">
      <c r="D4258" s="141"/>
    </row>
    <row r="4259" spans="4:4">
      <c r="D4259" s="141"/>
    </row>
    <row r="4260" spans="4:4">
      <c r="D4260" s="141"/>
    </row>
    <row r="4261" spans="4:4">
      <c r="D4261" s="141"/>
    </row>
    <row r="4262" spans="4:4">
      <c r="D4262" s="141"/>
    </row>
    <row r="4263" spans="4:4">
      <c r="D4263" s="141"/>
    </row>
    <row r="4264" spans="4:4">
      <c r="D4264" s="141"/>
    </row>
    <row r="4265" spans="4:4">
      <c r="D4265" s="141"/>
    </row>
    <row r="4266" spans="4:4">
      <c r="D4266" s="141"/>
    </row>
    <row r="4267" spans="4:4">
      <c r="D4267" s="141"/>
    </row>
    <row r="4268" spans="4:4">
      <c r="D4268" s="141"/>
    </row>
    <row r="4269" spans="4:4">
      <c r="D4269" s="141"/>
    </row>
    <row r="4270" spans="4:4">
      <c r="D4270" s="141"/>
    </row>
    <row r="4271" spans="4:4">
      <c r="D4271" s="141"/>
    </row>
    <row r="4272" spans="4:4">
      <c r="D4272" s="141"/>
    </row>
    <row r="4273" spans="4:4">
      <c r="D4273" s="141"/>
    </row>
    <row r="4274" spans="4:4">
      <c r="D4274" s="141"/>
    </row>
    <row r="4275" spans="4:4">
      <c r="D4275" s="141"/>
    </row>
    <row r="4276" spans="4:4">
      <c r="D4276" s="141"/>
    </row>
    <row r="4277" spans="4:4">
      <c r="D4277" s="141"/>
    </row>
    <row r="4278" spans="4:4">
      <c r="D4278" s="141"/>
    </row>
    <row r="4279" spans="4:4">
      <c r="D4279" s="141"/>
    </row>
    <row r="4280" spans="4:4">
      <c r="D4280" s="141"/>
    </row>
    <row r="4281" spans="4:4">
      <c r="D4281" s="141"/>
    </row>
    <row r="4282" spans="4:4">
      <c r="D4282" s="141"/>
    </row>
    <row r="4283" spans="4:4">
      <c r="D4283" s="141"/>
    </row>
    <row r="4284" spans="4:4">
      <c r="D4284" s="141"/>
    </row>
    <row r="4285" spans="4:4">
      <c r="D4285" s="141"/>
    </row>
    <row r="4286" spans="4:4">
      <c r="D4286" s="141"/>
    </row>
    <row r="4287" spans="4:4">
      <c r="D4287" s="141"/>
    </row>
    <row r="4288" spans="4:4">
      <c r="D4288" s="141"/>
    </row>
    <row r="4289" spans="4:4">
      <c r="D4289" s="141"/>
    </row>
    <row r="4290" spans="4:4">
      <c r="D4290" s="141"/>
    </row>
    <row r="4291" spans="4:4">
      <c r="D4291" s="141"/>
    </row>
    <row r="4292" spans="4:4">
      <c r="D4292" s="141"/>
    </row>
    <row r="4293" spans="4:4">
      <c r="D4293" s="141"/>
    </row>
    <row r="4294" spans="4:4">
      <c r="D4294" s="141"/>
    </row>
    <row r="4295" spans="4:4">
      <c r="D4295" s="141"/>
    </row>
    <row r="4296" spans="4:4">
      <c r="D4296" s="141"/>
    </row>
    <row r="4297" spans="4:4">
      <c r="D4297" s="141"/>
    </row>
    <row r="4298" spans="4:4">
      <c r="D4298" s="141"/>
    </row>
    <row r="4299" spans="4:4">
      <c r="D4299" s="141"/>
    </row>
    <row r="4300" spans="4:4">
      <c r="D4300" s="141"/>
    </row>
    <row r="4301" spans="4:4">
      <c r="D4301" s="141"/>
    </row>
    <row r="4302" spans="4:4">
      <c r="D4302" s="141"/>
    </row>
    <row r="4303" spans="4:4">
      <c r="D4303" s="141"/>
    </row>
    <row r="4304" spans="4:4">
      <c r="D4304" s="141"/>
    </row>
    <row r="4305" spans="4:4">
      <c r="D4305" s="141"/>
    </row>
    <row r="4306" spans="4:4">
      <c r="D4306" s="141"/>
    </row>
    <row r="4307" spans="4:4">
      <c r="D4307" s="141"/>
    </row>
    <row r="4308" spans="4:4">
      <c r="D4308" s="141"/>
    </row>
    <row r="4309" spans="4:4">
      <c r="D4309" s="141"/>
    </row>
    <row r="4310" spans="4:4">
      <c r="D4310" s="141"/>
    </row>
    <row r="4311" spans="4:4">
      <c r="D4311" s="141"/>
    </row>
    <row r="4312" spans="4:4">
      <c r="D4312" s="141"/>
    </row>
    <row r="4313" spans="4:4">
      <c r="D4313" s="141"/>
    </row>
    <row r="4314" spans="4:4">
      <c r="D4314" s="141"/>
    </row>
    <row r="4315" spans="4:4">
      <c r="D4315" s="141"/>
    </row>
    <row r="4316" spans="4:4">
      <c r="D4316" s="141"/>
    </row>
    <row r="4317" spans="4:4">
      <c r="D4317" s="141"/>
    </row>
    <row r="4318" spans="4:4">
      <c r="D4318" s="141"/>
    </row>
    <row r="4319" spans="4:4">
      <c r="D4319" s="141"/>
    </row>
    <row r="4320" spans="4:4">
      <c r="D4320" s="141"/>
    </row>
    <row r="4321" spans="4:4">
      <c r="D4321" s="141"/>
    </row>
    <row r="4322" spans="4:4">
      <c r="D4322" s="141"/>
    </row>
    <row r="4323" spans="4:4">
      <c r="D4323" s="141"/>
    </row>
    <row r="4324" spans="4:4">
      <c r="D4324" s="141"/>
    </row>
    <row r="4325" spans="4:4">
      <c r="D4325" s="141"/>
    </row>
    <row r="4326" spans="4:4">
      <c r="D4326" s="141"/>
    </row>
    <row r="4327" spans="4:4">
      <c r="D4327" s="141"/>
    </row>
    <row r="4328" spans="4:4">
      <c r="D4328" s="141"/>
    </row>
    <row r="4329" spans="4:4">
      <c r="D4329" s="141"/>
    </row>
    <row r="4330" spans="4:4">
      <c r="D4330" s="141"/>
    </row>
    <row r="4331" spans="4:4">
      <c r="D4331" s="141"/>
    </row>
    <row r="4332" spans="4:4">
      <c r="D4332" s="141"/>
    </row>
    <row r="4333" spans="4:4">
      <c r="D4333" s="141"/>
    </row>
    <row r="4334" spans="4:4">
      <c r="D4334" s="141"/>
    </row>
    <row r="4335" spans="4:4">
      <c r="D4335" s="141"/>
    </row>
    <row r="4336" spans="4:4">
      <c r="D4336" s="141"/>
    </row>
    <row r="4337" spans="4:4">
      <c r="D4337" s="141"/>
    </row>
    <row r="4338" spans="4:4">
      <c r="D4338" s="141"/>
    </row>
    <row r="4339" spans="4:4">
      <c r="D4339" s="141"/>
    </row>
    <row r="4340" spans="4:4">
      <c r="D4340" s="141"/>
    </row>
    <row r="4341" spans="4:4">
      <c r="D4341" s="141"/>
    </row>
    <row r="4342" spans="4:4">
      <c r="D4342" s="141"/>
    </row>
    <row r="4343" spans="4:4">
      <c r="D4343" s="141"/>
    </row>
    <row r="4344" spans="4:4">
      <c r="D4344" s="141"/>
    </row>
    <row r="4345" spans="4:4">
      <c r="D4345" s="141"/>
    </row>
    <row r="4346" spans="4:4">
      <c r="D4346" s="141"/>
    </row>
    <row r="4347" spans="4:4">
      <c r="D4347" s="141"/>
    </row>
    <row r="4348" spans="4:4">
      <c r="D4348" s="141"/>
    </row>
    <row r="4349" spans="4:4">
      <c r="D4349" s="141"/>
    </row>
    <row r="4350" spans="4:4">
      <c r="D4350" s="141"/>
    </row>
    <row r="4351" spans="4:4">
      <c r="D4351" s="141"/>
    </row>
    <row r="4352" spans="4:4">
      <c r="D4352" s="141"/>
    </row>
    <row r="4353" spans="4:4">
      <c r="D4353" s="141"/>
    </row>
    <row r="4354" spans="4:4">
      <c r="D4354" s="141"/>
    </row>
    <row r="4355" spans="4:4">
      <c r="D4355" s="141"/>
    </row>
    <row r="4356" spans="4:4">
      <c r="D4356" s="141"/>
    </row>
    <row r="4357" spans="4:4">
      <c r="D4357" s="141"/>
    </row>
    <row r="4358" spans="4:4">
      <c r="D4358" s="141"/>
    </row>
    <row r="4359" spans="4:4">
      <c r="D4359" s="141"/>
    </row>
    <row r="4360" spans="4:4">
      <c r="D4360" s="141"/>
    </row>
    <row r="4361" spans="4:4">
      <c r="D4361" s="141"/>
    </row>
    <row r="4362" spans="4:4">
      <c r="D4362" s="141"/>
    </row>
    <row r="4363" spans="4:4">
      <c r="D4363" s="141"/>
    </row>
    <row r="4364" spans="4:4">
      <c r="D4364" s="141"/>
    </row>
    <row r="4365" spans="4:4">
      <c r="D4365" s="141"/>
    </row>
    <row r="4366" spans="4:4">
      <c r="D4366" s="141"/>
    </row>
    <row r="4367" spans="4:4">
      <c r="D4367" s="141"/>
    </row>
    <row r="4368" spans="4:4">
      <c r="D4368" s="141"/>
    </row>
    <row r="4369" spans="4:4">
      <c r="D4369" s="141"/>
    </row>
    <row r="4370" spans="4:4">
      <c r="D4370" s="141"/>
    </row>
    <row r="4371" spans="4:4">
      <c r="D4371" s="141"/>
    </row>
    <row r="4372" spans="4:4">
      <c r="D4372" s="141"/>
    </row>
    <row r="4373" spans="4:4">
      <c r="D4373" s="141"/>
    </row>
    <row r="4374" spans="4:4">
      <c r="D4374" s="141"/>
    </row>
    <row r="4375" spans="4:4">
      <c r="D4375" s="141"/>
    </row>
    <row r="4376" spans="4:4">
      <c r="D4376" s="141"/>
    </row>
    <row r="4377" spans="4:4">
      <c r="D4377" s="141"/>
    </row>
    <row r="4378" spans="4:4">
      <c r="D4378" s="141"/>
    </row>
    <row r="4379" spans="4:4">
      <c r="D4379" s="141"/>
    </row>
    <row r="4380" spans="4:4">
      <c r="D4380" s="141"/>
    </row>
    <row r="4381" spans="4:4">
      <c r="D4381" s="141"/>
    </row>
    <row r="4382" spans="4:4">
      <c r="D4382" s="141"/>
    </row>
    <row r="4383" spans="4:4">
      <c r="D4383" s="141"/>
    </row>
    <row r="4384" spans="4:4">
      <c r="D4384" s="141"/>
    </row>
    <row r="4385" spans="4:4">
      <c r="D4385" s="141"/>
    </row>
    <row r="4386" spans="4:4">
      <c r="D4386" s="141"/>
    </row>
    <row r="4387" spans="4:4">
      <c r="D4387" s="141"/>
    </row>
    <row r="4388" spans="4:4">
      <c r="D4388" s="141"/>
    </row>
    <row r="4389" spans="4:4">
      <c r="D4389" s="141"/>
    </row>
    <row r="4390" spans="4:4">
      <c r="D4390" s="141"/>
    </row>
    <row r="4391" spans="4:4">
      <c r="D4391" s="141"/>
    </row>
    <row r="4392" spans="4:4">
      <c r="D4392" s="141"/>
    </row>
    <row r="4393" spans="4:4">
      <c r="D4393" s="141"/>
    </row>
    <row r="4394" spans="4:4">
      <c r="D4394" s="141"/>
    </row>
    <row r="4395" spans="4:4">
      <c r="D4395" s="141"/>
    </row>
    <row r="4396" spans="4:4">
      <c r="D4396" s="141"/>
    </row>
    <row r="4397" spans="4:4">
      <c r="D4397" s="141"/>
    </row>
    <row r="4398" spans="4:4">
      <c r="D4398" s="141"/>
    </row>
    <row r="4399" spans="4:4">
      <c r="D4399" s="141"/>
    </row>
    <row r="4400" spans="4:4">
      <c r="D4400" s="141"/>
    </row>
    <row r="4401" spans="4:4">
      <c r="D4401" s="141"/>
    </row>
    <row r="4402" spans="4:4">
      <c r="D4402" s="141"/>
    </row>
    <row r="4403" spans="4:4">
      <c r="D4403" s="141"/>
    </row>
    <row r="4404" spans="4:4">
      <c r="D4404" s="141"/>
    </row>
    <row r="4405" spans="4:4">
      <c r="D4405" s="141"/>
    </row>
    <row r="4406" spans="4:4">
      <c r="D4406" s="141"/>
    </row>
    <row r="4407" spans="4:4">
      <c r="D4407" s="141"/>
    </row>
    <row r="4408" spans="4:4">
      <c r="D4408" s="141"/>
    </row>
    <row r="4409" spans="4:4">
      <c r="D4409" s="141"/>
    </row>
    <row r="4410" spans="4:4">
      <c r="D4410" s="141"/>
    </row>
    <row r="4411" spans="4:4">
      <c r="D4411" s="141"/>
    </row>
    <row r="4412" spans="4:4">
      <c r="D4412" s="141"/>
    </row>
    <row r="4413" spans="4:4">
      <c r="D4413" s="141"/>
    </row>
    <row r="4414" spans="4:4">
      <c r="D4414" s="141"/>
    </row>
    <row r="4415" spans="4:4">
      <c r="D4415" s="141"/>
    </row>
    <row r="4416" spans="4:4">
      <c r="D4416" s="141"/>
    </row>
    <row r="4417" spans="4:4">
      <c r="D4417" s="141"/>
    </row>
    <row r="4418" spans="4:4">
      <c r="D4418" s="141"/>
    </row>
    <row r="4419" spans="4:4">
      <c r="D4419" s="141"/>
    </row>
    <row r="4420" spans="4:4">
      <c r="D4420" s="141"/>
    </row>
    <row r="4421" spans="4:4">
      <c r="D4421" s="141"/>
    </row>
    <row r="4422" spans="4:4">
      <c r="D4422" s="141"/>
    </row>
    <row r="4423" spans="4:4">
      <c r="D4423" s="141"/>
    </row>
    <row r="4424" spans="4:4">
      <c r="D4424" s="141"/>
    </row>
    <row r="4425" spans="4:4">
      <c r="D4425" s="141"/>
    </row>
    <row r="4426" spans="4:4">
      <c r="D4426" s="141"/>
    </row>
    <row r="4427" spans="4:4">
      <c r="D4427" s="141"/>
    </row>
    <row r="4428" spans="4:4">
      <c r="D4428" s="141"/>
    </row>
    <row r="4429" spans="4:4">
      <c r="D4429" s="141"/>
    </row>
    <row r="4430" spans="4:4">
      <c r="D4430" s="141"/>
    </row>
    <row r="4431" spans="4:4">
      <c r="D4431" s="141"/>
    </row>
    <row r="4432" spans="4:4">
      <c r="D4432" s="141"/>
    </row>
    <row r="4433" spans="4:4">
      <c r="D4433" s="141"/>
    </row>
    <row r="4434" spans="4:4">
      <c r="D4434" s="141"/>
    </row>
    <row r="4435" spans="4:4">
      <c r="D4435" s="141"/>
    </row>
    <row r="4436" spans="4:4">
      <c r="D4436" s="141"/>
    </row>
    <row r="4437" spans="4:4">
      <c r="D4437" s="141"/>
    </row>
    <row r="4438" spans="4:4">
      <c r="D4438" s="141"/>
    </row>
    <row r="4439" spans="4:4">
      <c r="D4439" s="141"/>
    </row>
    <row r="4440" spans="4:4">
      <c r="D4440" s="141"/>
    </row>
    <row r="4441" spans="4:4">
      <c r="D4441" s="141"/>
    </row>
    <row r="4442" spans="4:4">
      <c r="D4442" s="141"/>
    </row>
    <row r="4443" spans="4:4">
      <c r="D4443" s="141"/>
    </row>
    <row r="4444" spans="4:4">
      <c r="D4444" s="141"/>
    </row>
    <row r="4445" spans="4:4">
      <c r="D4445" s="141"/>
    </row>
    <row r="4446" spans="4:4">
      <c r="D4446" s="141"/>
    </row>
    <row r="4447" spans="4:4">
      <c r="D4447" s="141"/>
    </row>
    <row r="4448" spans="4:4">
      <c r="D4448" s="141"/>
    </row>
    <row r="4449" spans="4:4">
      <c r="D4449" s="141"/>
    </row>
    <row r="4450" spans="4:4">
      <c r="D4450" s="141"/>
    </row>
    <row r="4451" spans="4:4">
      <c r="D4451" s="141"/>
    </row>
    <row r="4452" spans="4:4">
      <c r="D4452" s="141"/>
    </row>
    <row r="4453" spans="4:4">
      <c r="D4453" s="141"/>
    </row>
    <row r="4454" spans="4:4">
      <c r="D4454" s="141"/>
    </row>
    <row r="4455" spans="4:4">
      <c r="D4455" s="141"/>
    </row>
    <row r="4456" spans="4:4">
      <c r="D4456" s="141"/>
    </row>
    <row r="4457" spans="4:4">
      <c r="D4457" s="141"/>
    </row>
    <row r="4458" spans="4:4">
      <c r="D4458" s="141"/>
    </row>
    <row r="4459" spans="4:4">
      <c r="D4459" s="141"/>
    </row>
    <row r="4460" spans="4:4">
      <c r="D4460" s="141"/>
    </row>
    <row r="4461" spans="4:4">
      <c r="D4461" s="141"/>
    </row>
    <row r="4462" spans="4:4">
      <c r="D4462" s="141"/>
    </row>
    <row r="4463" spans="4:4">
      <c r="D4463" s="141"/>
    </row>
    <row r="4464" spans="4:4">
      <c r="D4464" s="141"/>
    </row>
    <row r="4465" spans="4:4">
      <c r="D4465" s="141"/>
    </row>
    <row r="4466" spans="4:4">
      <c r="D4466" s="141"/>
    </row>
    <row r="4467" spans="4:4">
      <c r="D4467" s="141"/>
    </row>
    <row r="4468" spans="4:4">
      <c r="D4468" s="141"/>
    </row>
    <row r="4469" spans="4:4">
      <c r="D4469" s="141"/>
    </row>
    <row r="4470" spans="4:4">
      <c r="D4470" s="141"/>
    </row>
    <row r="4471" spans="4:4">
      <c r="D4471" s="141"/>
    </row>
    <row r="4472" spans="4:4">
      <c r="D4472" s="141"/>
    </row>
    <row r="4473" spans="4:4">
      <c r="D4473" s="141"/>
    </row>
    <row r="4474" spans="4:4">
      <c r="D4474" s="141"/>
    </row>
    <row r="4475" spans="4:4">
      <c r="D4475" s="141"/>
    </row>
    <row r="4476" spans="4:4">
      <c r="D4476" s="141"/>
    </row>
    <row r="4477" spans="4:4">
      <c r="D4477" s="141"/>
    </row>
    <row r="4478" spans="4:4">
      <c r="D4478" s="141"/>
    </row>
    <row r="4479" spans="4:4">
      <c r="D4479" s="141"/>
    </row>
    <row r="4480" spans="4:4">
      <c r="D4480" s="141"/>
    </row>
    <row r="4481" spans="4:4">
      <c r="D4481" s="141"/>
    </row>
    <row r="4482" spans="4:4">
      <c r="D4482" s="141"/>
    </row>
    <row r="4483" spans="4:4">
      <c r="D4483" s="141"/>
    </row>
    <row r="4484" spans="4:4">
      <c r="D4484" s="141"/>
    </row>
    <row r="4485" spans="4:4">
      <c r="D4485" s="141"/>
    </row>
    <row r="4486" spans="4:4">
      <c r="D4486" s="141"/>
    </row>
    <row r="4487" spans="4:4">
      <c r="D4487" s="141"/>
    </row>
    <row r="4488" spans="4:4">
      <c r="D4488" s="141"/>
    </row>
    <row r="4489" spans="4:4">
      <c r="D4489" s="141"/>
    </row>
    <row r="4490" spans="4:4">
      <c r="D4490" s="141"/>
    </row>
    <row r="4491" spans="4:4">
      <c r="D4491" s="141"/>
    </row>
    <row r="4492" spans="4:4">
      <c r="D4492" s="141"/>
    </row>
    <row r="4493" spans="4:4">
      <c r="D4493" s="141"/>
    </row>
    <row r="4494" spans="4:4">
      <c r="D4494" s="141"/>
    </row>
    <row r="4495" spans="4:4">
      <c r="D4495" s="141"/>
    </row>
    <row r="4496" spans="4:4">
      <c r="D4496" s="141"/>
    </row>
    <row r="4497" spans="4:4">
      <c r="D4497" s="141"/>
    </row>
    <row r="4498" spans="4:4">
      <c r="D4498" s="141"/>
    </row>
    <row r="4499" spans="4:4">
      <c r="D4499" s="141"/>
    </row>
    <row r="4500" spans="4:4">
      <c r="D4500" s="141"/>
    </row>
    <row r="4501" spans="4:4">
      <c r="D4501" s="141"/>
    </row>
    <row r="4502" spans="4:4">
      <c r="D4502" s="141"/>
    </row>
    <row r="4503" spans="4:4">
      <c r="D4503" s="141"/>
    </row>
    <row r="4504" spans="4:4">
      <c r="D4504" s="141"/>
    </row>
    <row r="4505" spans="4:4">
      <c r="D4505" s="141"/>
    </row>
    <row r="4506" spans="4:4">
      <c r="D4506" s="141"/>
    </row>
    <row r="4507" spans="4:4">
      <c r="D4507" s="141"/>
    </row>
    <row r="4508" spans="4:4">
      <c r="D4508" s="141"/>
    </row>
    <row r="4509" spans="4:4">
      <c r="D4509" s="141"/>
    </row>
    <row r="4510" spans="4:4">
      <c r="D4510" s="141"/>
    </row>
    <row r="4511" spans="4:4">
      <c r="D4511" s="141"/>
    </row>
    <row r="4512" spans="4:4">
      <c r="D4512" s="141"/>
    </row>
    <row r="4513" spans="4:4">
      <c r="D4513" s="141"/>
    </row>
    <row r="4514" spans="4:4">
      <c r="D4514" s="141"/>
    </row>
    <row r="4515" spans="4:4">
      <c r="D4515" s="141"/>
    </row>
    <row r="4516" spans="4:4">
      <c r="D4516" s="141"/>
    </row>
    <row r="4517" spans="4:4">
      <c r="D4517" s="141"/>
    </row>
    <row r="4518" spans="4:4">
      <c r="D4518" s="141"/>
    </row>
    <row r="4519" spans="4:4">
      <c r="D4519" s="141"/>
    </row>
    <row r="4520" spans="4:4">
      <c r="D4520" s="141"/>
    </row>
    <row r="4521" spans="4:4">
      <c r="D4521" s="141"/>
    </row>
    <row r="4522" spans="4:4">
      <c r="D4522" s="141"/>
    </row>
    <row r="4523" spans="4:4">
      <c r="D4523" s="141"/>
    </row>
    <row r="4524" spans="4:4">
      <c r="D4524" s="141"/>
    </row>
    <row r="4525" spans="4:4">
      <c r="D4525" s="141"/>
    </row>
    <row r="4526" spans="4:4">
      <c r="D4526" s="141"/>
    </row>
    <row r="4527" spans="4:4">
      <c r="D4527" s="141"/>
    </row>
    <row r="4528" spans="4:4">
      <c r="D4528" s="141"/>
    </row>
    <row r="4529" spans="4:4">
      <c r="D4529" s="141"/>
    </row>
    <row r="4530" spans="4:4">
      <c r="D4530" s="141"/>
    </row>
    <row r="4531" spans="4:4">
      <c r="D4531" s="141"/>
    </row>
    <row r="4532" spans="4:4">
      <c r="D4532" s="141"/>
    </row>
    <row r="4533" spans="4:4">
      <c r="D4533" s="141"/>
    </row>
    <row r="4534" spans="4:4">
      <c r="D4534" s="141"/>
    </row>
    <row r="4535" spans="4:4">
      <c r="D4535" s="141"/>
    </row>
    <row r="4536" spans="4:4">
      <c r="D4536" s="141"/>
    </row>
    <row r="4537" spans="4:4">
      <c r="D4537" s="141"/>
    </row>
    <row r="4538" spans="4:4">
      <c r="D4538" s="141"/>
    </row>
    <row r="4539" spans="4:4">
      <c r="D4539" s="141"/>
    </row>
    <row r="4540" spans="4:4">
      <c r="D4540" s="141"/>
    </row>
    <row r="4541" spans="4:4">
      <c r="D4541" s="141"/>
    </row>
    <row r="4542" spans="4:4">
      <c r="D4542" s="141"/>
    </row>
    <row r="4543" spans="4:4">
      <c r="D4543" s="141"/>
    </row>
    <row r="4544" spans="4:4">
      <c r="D4544" s="141"/>
    </row>
    <row r="4545" spans="4:4">
      <c r="D4545" s="141"/>
    </row>
    <row r="4546" spans="4:4">
      <c r="D4546" s="141"/>
    </row>
    <row r="4547" spans="4:4">
      <c r="D4547" s="141"/>
    </row>
    <row r="4548" spans="4:4">
      <c r="D4548" s="141"/>
    </row>
    <row r="4549" spans="4:4">
      <c r="D4549" s="141"/>
    </row>
    <row r="4550" spans="4:4">
      <c r="D4550" s="141"/>
    </row>
    <row r="4551" spans="4:4">
      <c r="D4551" s="141"/>
    </row>
    <row r="4552" spans="4:4">
      <c r="D4552" s="141"/>
    </row>
    <row r="4553" spans="4:4">
      <c r="D4553" s="141"/>
    </row>
    <row r="4554" spans="4:4">
      <c r="D4554" s="141"/>
    </row>
    <row r="4555" spans="4:4">
      <c r="D4555" s="141"/>
    </row>
    <row r="4556" spans="4:4">
      <c r="D4556" s="141"/>
    </row>
    <row r="4557" spans="4:4">
      <c r="D4557" s="141"/>
    </row>
    <row r="4558" spans="4:4">
      <c r="D4558" s="141"/>
    </row>
    <row r="4559" spans="4:4">
      <c r="D4559" s="141"/>
    </row>
    <row r="4560" spans="4:4">
      <c r="D4560" s="141"/>
    </row>
    <row r="4561" spans="4:4">
      <c r="D4561" s="141"/>
    </row>
    <row r="4562" spans="4:4">
      <c r="D4562" s="141"/>
    </row>
    <row r="4563" spans="4:4">
      <c r="D4563" s="141"/>
    </row>
    <row r="4564" spans="4:4">
      <c r="D4564" s="141"/>
    </row>
    <row r="4565" spans="4:4">
      <c r="D4565" s="141"/>
    </row>
    <row r="4566" spans="4:4">
      <c r="D4566" s="141"/>
    </row>
    <row r="4567" spans="4:4">
      <c r="D4567" s="141"/>
    </row>
    <row r="4568" spans="4:4">
      <c r="D4568" s="141"/>
    </row>
    <row r="4569" spans="4:4">
      <c r="D4569" s="141"/>
    </row>
    <row r="4570" spans="4:4">
      <c r="D4570" s="141"/>
    </row>
    <row r="4571" spans="4:4">
      <c r="D4571" s="141"/>
    </row>
    <row r="4572" spans="4:4">
      <c r="D4572" s="141"/>
    </row>
    <row r="4573" spans="4:4">
      <c r="D4573" s="141"/>
    </row>
    <row r="4574" spans="4:4">
      <c r="D4574" s="141"/>
    </row>
    <row r="4575" spans="4:4">
      <c r="D4575" s="141"/>
    </row>
    <row r="4576" spans="4:4">
      <c r="D4576" s="141"/>
    </row>
    <row r="4577" spans="4:4">
      <c r="D4577" s="141"/>
    </row>
    <row r="4578" spans="4:4">
      <c r="D4578" s="141"/>
    </row>
    <row r="4579" spans="4:4">
      <c r="D4579" s="141"/>
    </row>
    <row r="4580" spans="4:4">
      <c r="D4580" s="141"/>
    </row>
    <row r="4581" spans="4:4">
      <c r="D4581" s="141"/>
    </row>
    <row r="4582" spans="4:4">
      <c r="D4582" s="141"/>
    </row>
    <row r="4583" spans="4:4">
      <c r="D4583" s="141"/>
    </row>
    <row r="4584" spans="4:4">
      <c r="D4584" s="141"/>
    </row>
    <row r="4585" spans="4:4">
      <c r="D4585" s="141"/>
    </row>
    <row r="4586" spans="4:4">
      <c r="D4586" s="141"/>
    </row>
    <row r="4587" spans="4:4">
      <c r="D4587" s="141"/>
    </row>
    <row r="4588" spans="4:4">
      <c r="D4588" s="141"/>
    </row>
    <row r="4589" spans="4:4">
      <c r="D4589" s="141"/>
    </row>
    <row r="4590" spans="4:4">
      <c r="D4590" s="141"/>
    </row>
    <row r="4591" spans="4:4">
      <c r="D4591" s="141"/>
    </row>
    <row r="4592" spans="4:4">
      <c r="D4592" s="141"/>
    </row>
    <row r="4593" spans="4:4">
      <c r="D4593" s="141"/>
    </row>
    <row r="4594" spans="4:4">
      <c r="D4594" s="141"/>
    </row>
    <row r="4595" spans="4:4">
      <c r="D4595" s="141"/>
    </row>
    <row r="4596" spans="4:4">
      <c r="D4596" s="141"/>
    </row>
    <row r="4597" spans="4:4">
      <c r="D4597" s="141"/>
    </row>
    <row r="4598" spans="4:4">
      <c r="D4598" s="141"/>
    </row>
    <row r="4599" spans="4:4">
      <c r="D4599" s="141"/>
    </row>
    <row r="4600" spans="4:4">
      <c r="D4600" s="141"/>
    </row>
    <row r="4601" spans="4:4">
      <c r="D4601" s="141"/>
    </row>
    <row r="4602" spans="4:4">
      <c r="D4602" s="141"/>
    </row>
    <row r="4603" spans="4:4">
      <c r="D4603" s="141"/>
    </row>
    <row r="4604" spans="4:4">
      <c r="D4604" s="141"/>
    </row>
    <row r="4605" spans="4:4">
      <c r="D4605" s="141"/>
    </row>
    <row r="4606" spans="4:4">
      <c r="D4606" s="141"/>
    </row>
    <row r="4607" spans="4:4">
      <c r="D4607" s="141"/>
    </row>
    <row r="4608" spans="4:4">
      <c r="D4608" s="141"/>
    </row>
    <row r="4609" spans="4:4">
      <c r="D4609" s="141"/>
    </row>
    <row r="4610" spans="4:4">
      <c r="D4610" s="141"/>
    </row>
    <row r="4611" spans="4:4">
      <c r="D4611" s="141"/>
    </row>
    <row r="4612" spans="4:4">
      <c r="D4612" s="141"/>
    </row>
    <row r="4613" spans="4:4">
      <c r="D4613" s="141"/>
    </row>
    <row r="4614" spans="4:4">
      <c r="D4614" s="141"/>
    </row>
    <row r="4615" spans="4:4">
      <c r="D4615" s="141"/>
    </row>
    <row r="4616" spans="4:4">
      <c r="D4616" s="141"/>
    </row>
    <row r="4617" spans="4:4">
      <c r="D4617" s="141"/>
    </row>
    <row r="4618" spans="4:4">
      <c r="D4618" s="141"/>
    </row>
    <row r="4619" spans="4:4">
      <c r="D4619" s="141"/>
    </row>
    <row r="4620" spans="4:4">
      <c r="D4620" s="141"/>
    </row>
    <row r="4621" spans="4:4">
      <c r="D4621" s="141"/>
    </row>
    <row r="4622" spans="4:4">
      <c r="D4622" s="141"/>
    </row>
    <row r="4623" spans="4:4">
      <c r="D4623" s="141"/>
    </row>
    <row r="4624" spans="4:4">
      <c r="D4624" s="141"/>
    </row>
    <row r="4625" spans="4:4">
      <c r="D4625" s="141"/>
    </row>
    <row r="4626" spans="4:4">
      <c r="D4626" s="141"/>
    </row>
    <row r="4627" spans="4:4">
      <c r="D4627" s="141"/>
    </row>
    <row r="4628" spans="4:4">
      <c r="D4628" s="141"/>
    </row>
    <row r="4629" spans="4:4">
      <c r="D4629" s="141"/>
    </row>
    <row r="4630" spans="4:4">
      <c r="D4630" s="141"/>
    </row>
    <row r="4631" spans="4:4">
      <c r="D4631" s="141"/>
    </row>
    <row r="4632" spans="4:4">
      <c r="D4632" s="141"/>
    </row>
    <row r="4633" spans="4:4">
      <c r="D4633" s="141"/>
    </row>
    <row r="4634" spans="4:4">
      <c r="D4634" s="141"/>
    </row>
    <row r="4635" spans="4:4">
      <c r="D4635" s="141"/>
    </row>
    <row r="4636" spans="4:4">
      <c r="D4636" s="141"/>
    </row>
    <row r="4637" spans="4:4">
      <c r="D4637" s="141"/>
    </row>
    <row r="4638" spans="4:4">
      <c r="D4638" s="141"/>
    </row>
    <row r="4639" spans="4:4">
      <c r="D4639" s="141"/>
    </row>
    <row r="4640" spans="4:4">
      <c r="D4640" s="141"/>
    </row>
    <row r="4641" spans="4:4">
      <c r="D4641" s="141"/>
    </row>
    <row r="4642" spans="4:4">
      <c r="D4642" s="141"/>
    </row>
    <row r="4643" spans="4:4">
      <c r="D4643" s="141"/>
    </row>
    <row r="4644" spans="4:4">
      <c r="D4644" s="141"/>
    </row>
    <row r="4645" spans="4:4">
      <c r="D4645" s="141"/>
    </row>
    <row r="4646" spans="4:4">
      <c r="D4646" s="141"/>
    </row>
    <row r="4647" spans="4:4">
      <c r="D4647" s="141"/>
    </row>
    <row r="4648" spans="4:4">
      <c r="D4648" s="141"/>
    </row>
    <row r="4649" spans="4:4">
      <c r="D4649" s="141"/>
    </row>
    <row r="4650" spans="4:4">
      <c r="D4650" s="141"/>
    </row>
    <row r="4651" spans="4:4">
      <c r="D4651" s="141"/>
    </row>
    <row r="4652" spans="4:4">
      <c r="D4652" s="141"/>
    </row>
    <row r="4653" spans="4:4">
      <c r="D4653" s="141"/>
    </row>
    <row r="4654" spans="4:4">
      <c r="D4654" s="141"/>
    </row>
    <row r="4655" spans="4:4">
      <c r="D4655" s="141"/>
    </row>
    <row r="4656" spans="4:4">
      <c r="D4656" s="141"/>
    </row>
    <row r="4657" spans="4:4">
      <c r="D4657" s="141"/>
    </row>
    <row r="4658" spans="4:4">
      <c r="D4658" s="141"/>
    </row>
    <row r="4659" spans="4:4">
      <c r="D4659" s="141"/>
    </row>
    <row r="4660" spans="4:4">
      <c r="D4660" s="141"/>
    </row>
    <row r="4661" spans="4:4">
      <c r="D4661" s="141"/>
    </row>
    <row r="4662" spans="4:4">
      <c r="D4662" s="141"/>
    </row>
    <row r="4663" spans="4:4">
      <c r="D4663" s="141"/>
    </row>
    <row r="4664" spans="4:4">
      <c r="D4664" s="141"/>
    </row>
    <row r="4665" spans="4:4">
      <c r="D4665" s="141"/>
    </row>
    <row r="4666" spans="4:4">
      <c r="D4666" s="141"/>
    </row>
    <row r="4667" spans="4:4">
      <c r="D4667" s="141"/>
    </row>
    <row r="4668" spans="4:4">
      <c r="D4668" s="141"/>
    </row>
    <row r="4669" spans="4:4">
      <c r="D4669" s="141"/>
    </row>
    <row r="4670" spans="4:4">
      <c r="D4670" s="141"/>
    </row>
    <row r="4671" spans="4:4">
      <c r="D4671" s="141"/>
    </row>
    <row r="4672" spans="4:4">
      <c r="D4672" s="141"/>
    </row>
    <row r="4673" spans="4:4">
      <c r="D4673" s="141"/>
    </row>
    <row r="4674" spans="4:4">
      <c r="D4674" s="141"/>
    </row>
    <row r="4675" spans="4:4">
      <c r="D4675" s="141"/>
    </row>
    <row r="4676" spans="4:4">
      <c r="D4676" s="141"/>
    </row>
    <row r="4677" spans="4:4">
      <c r="D4677" s="141"/>
    </row>
    <row r="4678" spans="4:4">
      <c r="D4678" s="141"/>
    </row>
    <row r="4679" spans="4:4">
      <c r="D4679" s="141"/>
    </row>
    <row r="4680" spans="4:4">
      <c r="D4680" s="141"/>
    </row>
    <row r="4681" spans="4:4">
      <c r="D4681" s="141"/>
    </row>
    <row r="4682" spans="4:4">
      <c r="D4682" s="141"/>
    </row>
    <row r="4683" spans="4:4">
      <c r="D4683" s="141"/>
    </row>
    <row r="4684" spans="4:4">
      <c r="D4684" s="141"/>
    </row>
    <row r="4685" spans="4:4">
      <c r="D4685" s="141"/>
    </row>
    <row r="4686" spans="4:4">
      <c r="D4686" s="141"/>
    </row>
    <row r="4687" spans="4:4">
      <c r="D4687" s="141"/>
    </row>
    <row r="4688" spans="4:4">
      <c r="D4688" s="141"/>
    </row>
    <row r="4689" spans="4:4">
      <c r="D4689" s="141"/>
    </row>
    <row r="4690" spans="4:4">
      <c r="D4690" s="141"/>
    </row>
    <row r="4691" spans="4:4">
      <c r="D4691" s="141"/>
    </row>
    <row r="4692" spans="4:4">
      <c r="D4692" s="141"/>
    </row>
    <row r="4693" spans="4:4">
      <c r="D4693" s="141"/>
    </row>
    <row r="4694" spans="4:4">
      <c r="D4694" s="141"/>
    </row>
    <row r="4695" spans="4:4">
      <c r="D4695" s="141"/>
    </row>
    <row r="4696" spans="4:4">
      <c r="D4696" s="141"/>
    </row>
    <row r="4697" spans="4:4">
      <c r="D4697" s="141"/>
    </row>
    <row r="4698" spans="4:4">
      <c r="D4698" s="141"/>
    </row>
    <row r="4699" spans="4:4">
      <c r="D4699" s="141"/>
    </row>
    <row r="4700" spans="4:4">
      <c r="D4700" s="141"/>
    </row>
    <row r="4701" spans="4:4">
      <c r="D4701" s="141"/>
    </row>
    <row r="4702" spans="4:4">
      <c r="D4702" s="141"/>
    </row>
    <row r="4703" spans="4:4">
      <c r="D4703" s="141"/>
    </row>
    <row r="4704" spans="4:4">
      <c r="D4704" s="141"/>
    </row>
    <row r="4705" spans="4:4">
      <c r="D4705" s="141"/>
    </row>
    <row r="4706" spans="4:4">
      <c r="D4706" s="141"/>
    </row>
    <row r="4707" spans="4:4">
      <c r="D4707" s="141"/>
    </row>
    <row r="4708" spans="4:4">
      <c r="D4708" s="141"/>
    </row>
    <row r="4709" spans="4:4">
      <c r="D4709" s="141"/>
    </row>
    <row r="4710" spans="4:4">
      <c r="D4710" s="141"/>
    </row>
    <row r="4711" spans="4:4">
      <c r="D4711" s="141"/>
    </row>
    <row r="4712" spans="4:4">
      <c r="D4712" s="141"/>
    </row>
    <row r="4713" spans="4:4">
      <c r="D4713" s="141"/>
    </row>
    <row r="4714" spans="4:4">
      <c r="D4714" s="141"/>
    </row>
    <row r="4715" spans="4:4">
      <c r="D4715" s="141"/>
    </row>
    <row r="4716" spans="4:4">
      <c r="D4716" s="141"/>
    </row>
    <row r="4717" spans="4:4">
      <c r="D4717" s="141"/>
    </row>
    <row r="4718" spans="4:4">
      <c r="D4718" s="141"/>
    </row>
    <row r="4719" spans="4:4">
      <c r="D4719" s="141"/>
    </row>
    <row r="4720" spans="4:4">
      <c r="D4720" s="141"/>
    </row>
    <row r="4721" spans="4:4">
      <c r="D4721" s="141"/>
    </row>
    <row r="4722" spans="4:4">
      <c r="D4722" s="141"/>
    </row>
    <row r="4723" spans="4:4">
      <c r="D4723" s="141"/>
    </row>
    <row r="4724" spans="4:4">
      <c r="D4724" s="141"/>
    </row>
    <row r="4725" spans="4:4">
      <c r="D4725" s="141"/>
    </row>
    <row r="4726" spans="4:4">
      <c r="D4726" s="141"/>
    </row>
    <row r="4727" spans="4:4">
      <c r="D4727" s="141"/>
    </row>
    <row r="4728" spans="4:4">
      <c r="D4728" s="141"/>
    </row>
    <row r="4729" spans="4:4">
      <c r="D4729" s="141"/>
    </row>
    <row r="4730" spans="4:4">
      <c r="D4730" s="141"/>
    </row>
    <row r="4731" spans="4:4">
      <c r="D4731" s="141"/>
    </row>
    <row r="4732" spans="4:4">
      <c r="D4732" s="141"/>
    </row>
    <row r="4733" spans="4:4">
      <c r="D4733" s="141"/>
    </row>
    <row r="4734" spans="4:4">
      <c r="D4734" s="141"/>
    </row>
    <row r="4735" spans="4:4">
      <c r="D4735" s="141"/>
    </row>
    <row r="4736" spans="4:4">
      <c r="D4736" s="141"/>
    </row>
    <row r="4737" spans="4:4">
      <c r="D4737" s="141"/>
    </row>
    <row r="4738" spans="4:4">
      <c r="D4738" s="141"/>
    </row>
    <row r="4739" spans="4:4">
      <c r="D4739" s="141"/>
    </row>
    <row r="4740" spans="4:4">
      <c r="D4740" s="141"/>
    </row>
    <row r="4741" spans="4:4">
      <c r="D4741" s="141"/>
    </row>
    <row r="4742" spans="4:4">
      <c r="D4742" s="141"/>
    </row>
    <row r="4743" spans="4:4">
      <c r="D4743" s="141"/>
    </row>
    <row r="4744" spans="4:4">
      <c r="D4744" s="141"/>
    </row>
    <row r="4745" spans="4:4">
      <c r="D4745" s="141"/>
    </row>
    <row r="4746" spans="4:4">
      <c r="D4746" s="141"/>
    </row>
    <row r="4747" spans="4:4">
      <c r="D4747" s="141"/>
    </row>
    <row r="4748" spans="4:4">
      <c r="D4748" s="141"/>
    </row>
    <row r="4749" spans="4:4">
      <c r="D4749" s="141"/>
    </row>
    <row r="4750" spans="4:4">
      <c r="D4750" s="141"/>
    </row>
    <row r="4751" spans="4:4">
      <c r="D4751" s="141"/>
    </row>
    <row r="4752" spans="4:4">
      <c r="D4752" s="141"/>
    </row>
    <row r="4753" spans="4:4">
      <c r="D4753" s="141"/>
    </row>
    <row r="4754" spans="4:4">
      <c r="D4754" s="141"/>
    </row>
    <row r="4755" spans="4:4">
      <c r="D4755" s="141"/>
    </row>
    <row r="4756" spans="4:4">
      <c r="D4756" s="141"/>
    </row>
    <row r="4757" spans="4:4">
      <c r="D4757" s="141"/>
    </row>
    <row r="4758" spans="4:4">
      <c r="D4758" s="141"/>
    </row>
    <row r="4759" spans="4:4">
      <c r="D4759" s="141"/>
    </row>
    <row r="4760" spans="4:4">
      <c r="D4760" s="141"/>
    </row>
    <row r="4761" spans="4:4">
      <c r="D4761" s="141"/>
    </row>
    <row r="4762" spans="4:4">
      <c r="D4762" s="141"/>
    </row>
    <row r="4763" spans="4:4">
      <c r="D4763" s="141"/>
    </row>
    <row r="4764" spans="4:4">
      <c r="D4764" s="141"/>
    </row>
    <row r="4765" spans="4:4">
      <c r="D4765" s="141"/>
    </row>
    <row r="4766" spans="4:4">
      <c r="D4766" s="141"/>
    </row>
    <row r="4767" spans="4:4">
      <c r="D4767" s="141"/>
    </row>
    <row r="4768" spans="4:4">
      <c r="D4768" s="141"/>
    </row>
    <row r="4769" spans="4:4">
      <c r="D4769" s="141"/>
    </row>
    <row r="4770" spans="4:4">
      <c r="D4770" s="141"/>
    </row>
    <row r="4771" spans="4:4">
      <c r="D4771" s="141"/>
    </row>
    <row r="4772" spans="4:4">
      <c r="D4772" s="141"/>
    </row>
    <row r="4773" spans="4:4">
      <c r="D4773" s="141"/>
    </row>
    <row r="4774" spans="4:4">
      <c r="D4774" s="141"/>
    </row>
    <row r="4775" spans="4:4">
      <c r="D4775" s="141"/>
    </row>
    <row r="4776" spans="4:4">
      <c r="D4776" s="141"/>
    </row>
    <row r="4777" spans="4:4">
      <c r="D4777" s="141"/>
    </row>
    <row r="4778" spans="4:4">
      <c r="D4778" s="141"/>
    </row>
    <row r="4779" spans="4:4">
      <c r="D4779" s="141"/>
    </row>
    <row r="4780" spans="4:4">
      <c r="D4780" s="141"/>
    </row>
    <row r="4781" spans="4:4">
      <c r="D4781" s="141"/>
    </row>
    <row r="4782" spans="4:4">
      <c r="D4782" s="141"/>
    </row>
    <row r="4783" spans="4:4">
      <c r="D4783" s="141"/>
    </row>
    <row r="4784" spans="4:4">
      <c r="D4784" s="141"/>
    </row>
    <row r="4785" spans="4:4">
      <c r="D4785" s="141"/>
    </row>
    <row r="4786" spans="4:4">
      <c r="D4786" s="141"/>
    </row>
    <row r="4787" spans="4:4">
      <c r="D4787" s="141"/>
    </row>
    <row r="4788" spans="4:4">
      <c r="D4788" s="141"/>
    </row>
    <row r="4789" spans="4:4">
      <c r="D4789" s="141"/>
    </row>
    <row r="4790" spans="4:4">
      <c r="D4790" s="141"/>
    </row>
    <row r="4791" spans="4:4">
      <c r="D4791" s="141"/>
    </row>
    <row r="4792" spans="4:4">
      <c r="D4792" s="141"/>
    </row>
    <row r="4793" spans="4:4">
      <c r="D4793" s="141"/>
    </row>
    <row r="4794" spans="4:4">
      <c r="D4794" s="141"/>
    </row>
    <row r="4795" spans="4:4">
      <c r="D4795" s="141"/>
    </row>
    <row r="4796" spans="4:4">
      <c r="D4796" s="141"/>
    </row>
    <row r="4797" spans="4:4">
      <c r="D4797" s="141"/>
    </row>
    <row r="4798" spans="4:4">
      <c r="D4798" s="141"/>
    </row>
    <row r="4799" spans="4:4">
      <c r="D4799" s="141"/>
    </row>
    <row r="4800" spans="4:4">
      <c r="D4800" s="141"/>
    </row>
    <row r="4801" spans="4:4">
      <c r="D4801" s="141"/>
    </row>
    <row r="4802" spans="4:4">
      <c r="D4802" s="141"/>
    </row>
    <row r="4803" spans="4:4">
      <c r="D4803" s="141"/>
    </row>
    <row r="4804" spans="4:4">
      <c r="D4804" s="141"/>
    </row>
    <row r="4805" spans="4:4">
      <c r="D4805" s="141"/>
    </row>
    <row r="4806" spans="4:4">
      <c r="D4806" s="141"/>
    </row>
    <row r="4807" spans="4:4">
      <c r="D4807" s="141"/>
    </row>
    <row r="4808" spans="4:4">
      <c r="D4808" s="141"/>
    </row>
    <row r="4809" spans="4:4">
      <c r="D4809" s="141"/>
    </row>
    <row r="4810" spans="4:4">
      <c r="D4810" s="141"/>
    </row>
    <row r="4811" spans="4:4">
      <c r="D4811" s="141"/>
    </row>
    <row r="4812" spans="4:4">
      <c r="D4812" s="141"/>
    </row>
    <row r="4813" spans="4:4">
      <c r="D4813" s="141"/>
    </row>
    <row r="4814" spans="4:4">
      <c r="D4814" s="141"/>
    </row>
    <row r="4815" spans="4:4">
      <c r="D4815" s="141"/>
    </row>
    <row r="4816" spans="4:4">
      <c r="D4816" s="141"/>
    </row>
    <row r="4817" spans="4:4">
      <c r="D4817" s="141"/>
    </row>
    <row r="4818" spans="4:4">
      <c r="D4818" s="141"/>
    </row>
    <row r="4819" spans="4:4">
      <c r="D4819" s="141"/>
    </row>
    <row r="4820" spans="4:4">
      <c r="D4820" s="141"/>
    </row>
    <row r="4821" spans="4:4">
      <c r="D4821" s="141"/>
    </row>
    <row r="4822" spans="4:4">
      <c r="D4822" s="141"/>
    </row>
    <row r="4823" spans="4:4">
      <c r="D4823" s="141"/>
    </row>
    <row r="4824" spans="4:4">
      <c r="D4824" s="141"/>
    </row>
    <row r="4825" spans="4:4">
      <c r="D4825" s="141"/>
    </row>
    <row r="4826" spans="4:4">
      <c r="D4826" s="141"/>
    </row>
    <row r="4827" spans="4:4">
      <c r="D4827" s="141"/>
    </row>
    <row r="4828" spans="4:4">
      <c r="D4828" s="141"/>
    </row>
    <row r="4829" spans="4:4">
      <c r="D4829" s="141"/>
    </row>
    <row r="4830" spans="4:4">
      <c r="D4830" s="141"/>
    </row>
    <row r="4831" spans="4:4">
      <c r="D4831" s="141"/>
    </row>
    <row r="4832" spans="4:4">
      <c r="D4832" s="141"/>
    </row>
    <row r="4833" spans="4:4">
      <c r="D4833" s="141"/>
    </row>
    <row r="4834" spans="4:4">
      <c r="D4834" s="141"/>
    </row>
    <row r="4835" spans="4:4">
      <c r="D4835" s="141"/>
    </row>
    <row r="4836" spans="4:4">
      <c r="D4836" s="141"/>
    </row>
    <row r="4837" spans="4:4">
      <c r="D4837" s="141"/>
    </row>
    <row r="4838" spans="4:4">
      <c r="D4838" s="141"/>
    </row>
    <row r="4839" spans="4:4">
      <c r="D4839" s="141"/>
    </row>
    <row r="4840" spans="4:4">
      <c r="D4840" s="141"/>
    </row>
    <row r="4841" spans="4:4">
      <c r="D4841" s="141"/>
    </row>
    <row r="4842" spans="4:4">
      <c r="D4842" s="141"/>
    </row>
    <row r="4843" spans="4:4">
      <c r="D4843" s="141"/>
    </row>
    <row r="4844" spans="4:4">
      <c r="D4844" s="141"/>
    </row>
    <row r="4845" spans="4:4">
      <c r="D4845" s="141"/>
    </row>
    <row r="4846" spans="4:4">
      <c r="D4846" s="141"/>
    </row>
    <row r="4847" spans="4:4">
      <c r="D4847" s="141"/>
    </row>
    <row r="4848" spans="4:4">
      <c r="D4848" s="141"/>
    </row>
    <row r="4849" spans="4:4">
      <c r="D4849" s="141"/>
    </row>
    <row r="4850" spans="4:4">
      <c r="D4850" s="141"/>
    </row>
    <row r="4851" spans="4:4">
      <c r="D4851" s="141"/>
    </row>
    <row r="4852" spans="4:4">
      <c r="D4852" s="141"/>
    </row>
    <row r="4853" spans="4:4">
      <c r="D4853" s="141"/>
    </row>
    <row r="4854" spans="4:4">
      <c r="D4854" s="141"/>
    </row>
    <row r="4855" spans="4:4">
      <c r="D4855" s="141"/>
    </row>
    <row r="4856" spans="4:4">
      <c r="D4856" s="141"/>
    </row>
    <row r="4857" spans="4:4">
      <c r="D4857" s="141"/>
    </row>
    <row r="4858" spans="4:4">
      <c r="D4858" s="141"/>
    </row>
    <row r="4859" spans="4:4">
      <c r="D4859" s="141"/>
    </row>
    <row r="4860" spans="4:4">
      <c r="D4860" s="141"/>
    </row>
    <row r="4861" spans="4:4">
      <c r="D4861" s="141"/>
    </row>
    <row r="4862" spans="4:4">
      <c r="D4862" s="141"/>
    </row>
    <row r="4863" spans="4:4">
      <c r="D4863" s="141"/>
    </row>
    <row r="4864" spans="4:4">
      <c r="D4864" s="141"/>
    </row>
    <row r="4865" spans="4:4">
      <c r="D4865" s="141"/>
    </row>
    <row r="4866" spans="4:4">
      <c r="D4866" s="141"/>
    </row>
    <row r="4867" spans="4:4">
      <c r="D4867" s="141"/>
    </row>
    <row r="4868" spans="4:4">
      <c r="D4868" s="141"/>
    </row>
    <row r="4869" spans="4:4">
      <c r="D4869" s="141"/>
    </row>
    <row r="4870" spans="4:4">
      <c r="D4870" s="141"/>
    </row>
    <row r="4871" spans="4:4">
      <c r="D4871" s="141"/>
    </row>
    <row r="4872" spans="4:4">
      <c r="D4872" s="141"/>
    </row>
    <row r="4873" spans="4:4">
      <c r="D4873" s="141"/>
    </row>
    <row r="4874" spans="4:4">
      <c r="D4874" s="141"/>
    </row>
    <row r="4875" spans="4:4">
      <c r="D4875" s="141"/>
    </row>
    <row r="4876" spans="4:4">
      <c r="D4876" s="141"/>
    </row>
    <row r="4877" spans="4:4">
      <c r="D4877" s="141"/>
    </row>
    <row r="4878" spans="4:4">
      <c r="D4878" s="141"/>
    </row>
    <row r="4879" spans="4:4">
      <c r="D4879" s="141"/>
    </row>
    <row r="4880" spans="4:4">
      <c r="D4880" s="141"/>
    </row>
    <row r="4881" spans="4:4">
      <c r="D4881" s="141"/>
    </row>
    <row r="4882" spans="4:4">
      <c r="D4882" s="141"/>
    </row>
    <row r="4883" spans="4:4">
      <c r="D4883" s="141"/>
    </row>
    <row r="4884" spans="4:4">
      <c r="D4884" s="141"/>
    </row>
    <row r="4885" spans="4:4">
      <c r="D4885" s="141"/>
    </row>
    <row r="4886" spans="4:4">
      <c r="D4886" s="141"/>
    </row>
    <row r="4887" spans="4:4">
      <c r="D4887" s="141"/>
    </row>
    <row r="4888" spans="4:4">
      <c r="D4888" s="141"/>
    </row>
    <row r="4889" spans="4:4">
      <c r="D4889" s="141"/>
    </row>
    <row r="4890" spans="4:4">
      <c r="D4890" s="141"/>
    </row>
    <row r="4891" spans="4:4">
      <c r="D4891" s="141"/>
    </row>
    <row r="4892" spans="4:4">
      <c r="D4892" s="141"/>
    </row>
    <row r="4893" spans="4:4">
      <c r="D4893" s="141"/>
    </row>
    <row r="4894" spans="4:4">
      <c r="D4894" s="141"/>
    </row>
    <row r="4895" spans="4:4">
      <c r="D4895" s="141"/>
    </row>
    <row r="4896" spans="4:4">
      <c r="D4896" s="141"/>
    </row>
    <row r="4897" spans="4:4">
      <c r="D4897" s="141"/>
    </row>
    <row r="4898" spans="4:4">
      <c r="D4898" s="141"/>
    </row>
    <row r="4899" spans="4:4">
      <c r="D4899" s="141"/>
    </row>
    <row r="4900" spans="4:4">
      <c r="D4900" s="141"/>
    </row>
    <row r="4901" spans="4:4">
      <c r="D4901" s="141"/>
    </row>
    <row r="4902" spans="4:4">
      <c r="D4902" s="141"/>
    </row>
    <row r="4903" spans="4:4">
      <c r="D4903" s="141"/>
    </row>
    <row r="4904" spans="4:4">
      <c r="D4904" s="141"/>
    </row>
    <row r="4905" spans="4:4">
      <c r="D4905" s="141"/>
    </row>
    <row r="4906" spans="4:4">
      <c r="D4906" s="141"/>
    </row>
    <row r="4907" spans="4:4">
      <c r="D4907" s="141"/>
    </row>
    <row r="4908" spans="4:4">
      <c r="D4908" s="141"/>
    </row>
    <row r="4909" spans="4:4">
      <c r="D4909" s="141"/>
    </row>
    <row r="4910" spans="4:4">
      <c r="D4910" s="141"/>
    </row>
    <row r="4911" spans="4:4">
      <c r="D4911" s="141"/>
    </row>
    <row r="4912" spans="4:4">
      <c r="D4912" s="141"/>
    </row>
    <row r="4913" spans="4:4">
      <c r="D4913" s="141"/>
    </row>
    <row r="4914" spans="4:4">
      <c r="D4914" s="141"/>
    </row>
    <row r="4915" spans="4:4">
      <c r="D4915" s="141"/>
    </row>
    <row r="4916" spans="4:4">
      <c r="D4916" s="141"/>
    </row>
    <row r="4917" spans="4:4">
      <c r="D4917" s="141"/>
    </row>
    <row r="4918" spans="4:4">
      <c r="D4918" s="141"/>
    </row>
    <row r="4919" spans="4:4">
      <c r="D4919" s="141"/>
    </row>
    <row r="4920" spans="4:4">
      <c r="D4920" s="141"/>
    </row>
    <row r="4921" spans="4:4">
      <c r="D4921" s="141"/>
    </row>
    <row r="4922" spans="4:4">
      <c r="D4922" s="141"/>
    </row>
    <row r="4923" spans="4:4">
      <c r="D4923" s="141"/>
    </row>
    <row r="4924" spans="4:4">
      <c r="D4924" s="141"/>
    </row>
    <row r="4925" spans="4:4">
      <c r="D4925" s="141"/>
    </row>
    <row r="4926" spans="4:4">
      <c r="D4926" s="141"/>
    </row>
    <row r="4927" spans="4:4">
      <c r="D4927" s="141"/>
    </row>
    <row r="4928" spans="4:4">
      <c r="D4928" s="141"/>
    </row>
    <row r="4929" spans="4:4">
      <c r="D4929" s="141"/>
    </row>
    <row r="4930" spans="4:4">
      <c r="D4930" s="141"/>
    </row>
    <row r="4931" spans="4:4">
      <c r="D4931" s="141"/>
    </row>
    <row r="4932" spans="4:4">
      <c r="D4932" s="141"/>
    </row>
    <row r="4933" spans="4:4">
      <c r="D4933" s="141"/>
    </row>
    <row r="4934" spans="4:4">
      <c r="D4934" s="141"/>
    </row>
    <row r="4935" spans="4:4">
      <c r="D4935" s="141"/>
    </row>
    <row r="4936" spans="4:4">
      <c r="D4936" s="141"/>
    </row>
    <row r="4937" spans="4:4">
      <c r="D4937" s="141"/>
    </row>
    <row r="4938" spans="4:4">
      <c r="D4938" s="141"/>
    </row>
    <row r="4939" spans="4:4">
      <c r="D4939" s="141"/>
    </row>
    <row r="4940" spans="4:4">
      <c r="D4940" s="141"/>
    </row>
    <row r="4941" spans="4:4">
      <c r="D4941" s="141"/>
    </row>
    <row r="4942" spans="4:4">
      <c r="D4942" s="141"/>
    </row>
    <row r="4943" spans="4:4">
      <c r="D4943" s="141"/>
    </row>
    <row r="4944" spans="4:4">
      <c r="D4944" s="141"/>
    </row>
    <row r="4945" spans="4:4">
      <c r="D4945" s="141"/>
    </row>
    <row r="4946" spans="4:4">
      <c r="D4946" s="141"/>
    </row>
    <row r="4947" spans="4:4">
      <c r="D4947" s="141"/>
    </row>
    <row r="4948" spans="4:4">
      <c r="D4948" s="141"/>
    </row>
    <row r="4949" spans="4:4">
      <c r="D4949" s="141"/>
    </row>
    <row r="4950" spans="4:4">
      <c r="D4950" s="141"/>
    </row>
    <row r="4951" spans="4:4">
      <c r="D4951" s="141"/>
    </row>
    <row r="4952" spans="4:4">
      <c r="D4952" s="141"/>
    </row>
    <row r="4953" spans="4:4">
      <c r="D4953" s="141"/>
    </row>
    <row r="4954" spans="4:4">
      <c r="D4954" s="141"/>
    </row>
    <row r="4955" spans="4:4">
      <c r="D4955" s="141"/>
    </row>
    <row r="4956" spans="4:4">
      <c r="D4956" s="141"/>
    </row>
    <row r="4957" spans="4:4">
      <c r="D4957" s="141"/>
    </row>
    <row r="4958" spans="4:4">
      <c r="D4958" s="141"/>
    </row>
    <row r="4959" spans="4:4">
      <c r="D4959" s="141"/>
    </row>
    <row r="4960" spans="4:4">
      <c r="D4960" s="141"/>
    </row>
    <row r="4961" spans="4:4">
      <c r="D4961" s="141"/>
    </row>
    <row r="4962" spans="4:4">
      <c r="D4962" s="141"/>
    </row>
    <row r="4963" spans="4:4">
      <c r="D4963" s="141"/>
    </row>
    <row r="4964" spans="4:4">
      <c r="D4964" s="141"/>
    </row>
    <row r="4965" spans="4:4">
      <c r="D4965" s="141"/>
    </row>
    <row r="4966" spans="4:4">
      <c r="D4966" s="141"/>
    </row>
    <row r="4967" spans="4:4">
      <c r="D4967" s="141"/>
    </row>
    <row r="4968" spans="4:4">
      <c r="D4968" s="141"/>
    </row>
    <row r="4969" spans="4:4">
      <c r="D4969" s="141"/>
    </row>
    <row r="4970" spans="4:4">
      <c r="D4970" s="141"/>
    </row>
    <row r="4971" spans="4:4">
      <c r="D4971" s="141"/>
    </row>
    <row r="4972" spans="4:4">
      <c r="D4972" s="141"/>
    </row>
    <row r="4973" spans="4:4">
      <c r="D4973" s="141"/>
    </row>
    <row r="4974" spans="4:4">
      <c r="D4974" s="141"/>
    </row>
    <row r="4975" spans="4:4">
      <c r="D4975" s="141"/>
    </row>
    <row r="4976" spans="4:4">
      <c r="D4976" s="141"/>
    </row>
    <row r="4977" spans="4:4">
      <c r="D4977" s="141"/>
    </row>
    <row r="4978" spans="4:4">
      <c r="D4978" s="141"/>
    </row>
    <row r="4979" spans="4:4">
      <c r="D4979" s="141"/>
    </row>
    <row r="4980" spans="4:4">
      <c r="D4980" s="141"/>
    </row>
    <row r="4981" spans="4:4">
      <c r="D4981" s="141"/>
    </row>
    <row r="4982" spans="4:4">
      <c r="D4982" s="141"/>
    </row>
    <row r="4983" spans="4:4">
      <c r="D4983" s="141"/>
    </row>
    <row r="4984" spans="4:4">
      <c r="D4984" s="141"/>
    </row>
    <row r="4985" spans="4:4">
      <c r="D4985" s="141"/>
    </row>
    <row r="4986" spans="4:4">
      <c r="D4986" s="141"/>
    </row>
    <row r="4987" spans="4:4">
      <c r="D4987" s="141"/>
    </row>
    <row r="4988" spans="4:4">
      <c r="D4988" s="141"/>
    </row>
    <row r="4989" spans="4:4">
      <c r="D4989" s="141"/>
    </row>
    <row r="4990" spans="4:4">
      <c r="D4990" s="141"/>
    </row>
    <row r="4991" spans="4:4">
      <c r="D4991" s="141"/>
    </row>
    <row r="4992" spans="4:4">
      <c r="D4992" s="141"/>
    </row>
    <row r="4993" spans="4:4">
      <c r="D4993" s="141"/>
    </row>
    <row r="4994" spans="4:4">
      <c r="D4994" s="141"/>
    </row>
    <row r="4995" spans="4:4">
      <c r="D4995" s="141"/>
    </row>
    <row r="4996" spans="4:4">
      <c r="D4996" s="141"/>
    </row>
    <row r="4997" spans="4:4">
      <c r="D4997" s="141"/>
    </row>
    <row r="4998" spans="4:4">
      <c r="D4998" s="141"/>
    </row>
    <row r="4999" spans="4:4">
      <c r="D4999" s="141"/>
    </row>
    <row r="5000" spans="4:4">
      <c r="D5000" s="141"/>
    </row>
    <row r="5001" spans="4:4">
      <c r="D5001" s="141"/>
    </row>
    <row r="5002" spans="4:4">
      <c r="D5002" s="141"/>
    </row>
    <row r="5003" spans="4:4">
      <c r="D5003" s="141"/>
    </row>
    <row r="5004" spans="4:4">
      <c r="D5004" s="141"/>
    </row>
    <row r="5005" spans="4:4">
      <c r="D5005" s="141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44</vt:i4>
      </vt:variant>
    </vt:vector>
  </HeadingPairs>
  <TitlesOfParts>
    <vt:vector size="47" baseType="lpstr"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Stavba!onazev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Sojka</dc:creator>
  <cp:lastModifiedBy>Uživatel systému Windows</cp:lastModifiedBy>
  <cp:lastPrinted>2017-12-20T10:05:04Z</cp:lastPrinted>
  <dcterms:created xsi:type="dcterms:W3CDTF">2009-04-08T07:15:50Z</dcterms:created>
  <dcterms:modified xsi:type="dcterms:W3CDTF">2018-01-08T12:27:11Z</dcterms:modified>
</cp:coreProperties>
</file>