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'Rekapitulace'!$G$31</definedName>
    <definedName name="Dodavka0">'Položky'!#REF!</definedName>
    <definedName name="HSV">'Rekapitulace'!$E$31</definedName>
    <definedName name="HSV0">'Položky'!#REF!</definedName>
    <definedName name="HZS">'Rekapitulace'!$I$31</definedName>
    <definedName name="HZS0">'Položky'!#REF!</definedName>
    <definedName name="JKSO">'Krycí list'!$F$5</definedName>
    <definedName name="MJ">'Krycí list'!$G$5</definedName>
    <definedName name="Mont">'Rekapitulace'!$H$31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'Položky'!$A$1:$G$306</definedName>
    <definedName name="_xlnm.Print_Area" localSheetId="1">'Rekapitulace'!$A$1:$I$45</definedName>
    <definedName name="PocetMJ">'Krycí list'!$G$8</definedName>
    <definedName name="Poznamka">'Krycí list'!$B$37</definedName>
    <definedName name="Projektant">'Krycí list'!$C$8</definedName>
    <definedName name="PSV">'Rekapitulace'!$F$31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<sst xmlns="http://schemas.openxmlformats.org/spreadsheetml/2006/main" count="851" uniqueCount="531">
  <si>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</si>
  <si>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</si>
  <si>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</si>
  <si>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</si>
  <si>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</si>
  <si>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</si>
  <si>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</si>
  <si>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</si>
  <si>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</si>
  <si>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</si>
  <si>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</si>
  <si>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</si>
  <si>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</si>
  <si>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</si>
  <si>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</si>
  <si>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</si>
  <si>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</si>
  <si>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</si>
  <si>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</si>
  <si>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</si>
  <si>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</si>
  <si>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</si>
  <si>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</si>
  <si>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</si>
  <si>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</si>
  <si>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</si>
  <si>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</si>
  <si>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</si>
  <si>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</si>
  <si>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</si>
  <si>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</si>
  <si>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</si>
  <si>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</si>
  <si>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</si>
  <si>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</si>
  <si>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</si>
  <si>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</si>
  <si>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</si>
  <si>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</si>
  <si>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</si>
  <si>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</si>
  <si>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</si>
  <si>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</si>
  <si>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</si>
  <si>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</si>
  <si>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</si>
  <si>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</si>
  <si>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</si>
  <si>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</si>
  <si>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</si>
  <si>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</si>
  <si>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</si>
  <si>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</si>
  <si>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</si>
  <si>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</si>
  <si>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</si>
  <si>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</si>
  <si>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</si>
  <si>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</si>
  <si>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</si>
  <si>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</si>
  <si>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</si>
  <si>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</si>
  <si>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</si>
  <si>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</si>
  <si>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</si>
  <si>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</si>
  <si>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</si>
  <si>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</si>
  <si>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</si>
  <si>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10001389</t>
  </si>
  <si>
    <t>REK. CHODEB OBJ.B ÚST.422 A 426. 4.NP</t>
  </si>
  <si>
    <t>S01</t>
  </si>
  <si>
    <t>INVESTICE REK. CHODEB OBJ. B, 4.NP</t>
  </si>
  <si>
    <t>INVESTICE, REK. CHODEB OBJ.B 4.NP</t>
  </si>
  <si>
    <t>3</t>
  </si>
  <si>
    <t>Svislé a kompletní konstrukce</t>
  </si>
  <si>
    <t>311271175R00</t>
  </si>
  <si>
    <t>Zdivo z tvárnic  hladkých tl. 20 cm porobeton</t>
  </si>
  <si>
    <t>m2</t>
  </si>
  <si>
    <t>JK.:1,35*3,5</t>
  </si>
  <si>
    <t>311271187R00</t>
  </si>
  <si>
    <t>Zdivo z tvárnic  pero - drážka tl. 30 cm porobeton</t>
  </si>
  <si>
    <t>JK.:1,35*2,6</t>
  </si>
  <si>
    <t>317121022RU5</t>
  </si>
  <si>
    <t>Osazení překladu keram. plochého, světl. do 180 cm včetně dodávky překladu 200 x 14,5 x 7,1 cm</t>
  </si>
  <si>
    <t>kus</t>
  </si>
  <si>
    <t>2*10</t>
  </si>
  <si>
    <t>317121023RU5</t>
  </si>
  <si>
    <t>Osazení překladu keram. plochého, světl. do 375 cm včetně dodávky překladu 300 x 14,5 x 7,1 cm</t>
  </si>
  <si>
    <t>342255024R00</t>
  </si>
  <si>
    <t>Příčky z desek porobeton tl. 10 cm</t>
  </si>
  <si>
    <t>JK.:3,35*2,6</t>
  </si>
  <si>
    <t>342255028R00</t>
  </si>
  <si>
    <t>Příčky z desek porobeton tl. 15 cm</t>
  </si>
  <si>
    <t>VK.:0,8*3,5+1,35*3,5+1*3,5+1,35*2,6-1,8</t>
  </si>
  <si>
    <t>1,35*1*9+2,25*1+3,5*1</t>
  </si>
  <si>
    <t>1,35*1*9+3*1*2</t>
  </si>
  <si>
    <t>342264051RT1</t>
  </si>
  <si>
    <t>Podhled sádrokartonový na zavěšenou ocel. konstr. desky standard tl. 12,5 mm, bez izolace</t>
  </si>
  <si>
    <t>JK.:1,35*0,8*9</t>
  </si>
  <si>
    <t>VK.:1,35*0,8*8</t>
  </si>
  <si>
    <t>342264051RX1</t>
  </si>
  <si>
    <t>Podhled sádrokartonový na zavěšenou ocel. konstr. desky protipožární tl. 2 x 12,5 mm, bez izolace</t>
  </si>
  <si>
    <t>zadělání stáv. rozvodů EL,:schod.:18*0,7</t>
  </si>
  <si>
    <t>342264098RT1</t>
  </si>
  <si>
    <t>Příplatek k podhledu sádrokart. za plochu do 10 m2 pro plochy do 2 m2</t>
  </si>
  <si>
    <t>342264101R00</t>
  </si>
  <si>
    <t>Osazení reviz. dvířek do SDK  do 0,25 m2</t>
  </si>
  <si>
    <t>342264513RS1</t>
  </si>
  <si>
    <t>342266111RA1</t>
  </si>
  <si>
    <t>Obklad stěn sádrokartonem na ocelovou konstrukci desky standard tl. 12,5 mm 2x, bez izolace</t>
  </si>
  <si>
    <t>PZN 6, VK.:4,12+3,3</t>
  </si>
  <si>
    <t>JK.:2,88+4,94+9,89+6,59</t>
  </si>
  <si>
    <t>4</t>
  </si>
  <si>
    <t>Vodorovné konstrukce</t>
  </si>
  <si>
    <t>411387531R00</t>
  </si>
  <si>
    <t>Zabetonování otvorů 0,25 m2 ve stropech a klenbách</t>
  </si>
  <si>
    <t>413232211R00</t>
  </si>
  <si>
    <t>Zazdívka zhlaví válcovaných nosníků výšky do 15cm překladů</t>
  </si>
  <si>
    <t>24*2</t>
  </si>
  <si>
    <t>6</t>
  </si>
  <si>
    <t>Úpravy povrchu, podlahy</t>
  </si>
  <si>
    <t>612421431R00</t>
  </si>
  <si>
    <t>Oprava vápen.omítek stěn do 50 % pl. - štukových</t>
  </si>
  <si>
    <t>612431111R00</t>
  </si>
  <si>
    <t>Omítka sádrokartonových stěn, stropů</t>
  </si>
  <si>
    <t>18,36+31,72+12,60</t>
  </si>
  <si>
    <t>612451121R00</t>
  </si>
  <si>
    <t>Omítka vnitřní zdiva, cementová (MC), hladká pod obklady</t>
  </si>
  <si>
    <t>27,:11,6*2,25-1,6</t>
  </si>
  <si>
    <t>13,:1,8*1,5</t>
  </si>
  <si>
    <t>28,:11,6*2,25-1,6</t>
  </si>
  <si>
    <t>3,:1,5*1,5</t>
  </si>
  <si>
    <t>612471413R00</t>
  </si>
  <si>
    <t>Úprava vnitřních stěn aktivovaným štukem s přísad.</t>
  </si>
  <si>
    <t>612473182R00</t>
  </si>
  <si>
    <t>Omítka vnitřního zdiva ze suché směsi, štuková</t>
  </si>
  <si>
    <t>dozdívky.:4,73*2+3,51*2+8,71*2+17,47*2</t>
  </si>
  <si>
    <t>28,:11,6*0,2</t>
  </si>
  <si>
    <t>27,:11,6*0,2</t>
  </si>
  <si>
    <t>kolem nově osaz. zárubní,:(9+1+2+7+1+2)*3</t>
  </si>
  <si>
    <t>4*1*3</t>
  </si>
  <si>
    <t>nad překl.:36,05*2</t>
  </si>
  <si>
    <t>612481211RT2</t>
  </si>
  <si>
    <t>Montáž výztužné sítě (perlinky) do stěrky-stěny včetně výztužné sítě a stěrkového tmelu</t>
  </si>
  <si>
    <t>223,58*1,15</t>
  </si>
  <si>
    <t>631312621R00</t>
  </si>
  <si>
    <t>Mazanina betonová tl. 5 - 8 cm C 20/25</t>
  </si>
  <si>
    <t>m3</t>
  </si>
  <si>
    <t>(126+162+8,57+6,63+3)*0,07</t>
  </si>
  <si>
    <t>631319151R00</t>
  </si>
  <si>
    <t>Příplatek za přehlaz. mazanin pod povlaky tl. 8 cm</t>
  </si>
  <si>
    <t>631362021R00</t>
  </si>
  <si>
    <t>Výztuž mazanin svařovanou sítí z drátů Kari 5/100/100</t>
  </si>
  <si>
    <t>t</t>
  </si>
  <si>
    <t>306,2*1,2*3,1*0,001</t>
  </si>
  <si>
    <t>642952110RU4</t>
  </si>
  <si>
    <t>Osazení zárubní dveřních dřevěných, pl. do 2,5 m2 včetně dodávky zárubně 197 x 80/20 - 35 buk</t>
  </si>
  <si>
    <t>91</t>
  </si>
  <si>
    <t>Doplňující práce na komunikaci</t>
  </si>
  <si>
    <t>919722111R00</t>
  </si>
  <si>
    <t>Dilatační spáry - řezání, spáry příčné š. 2 - 5 mm</t>
  </si>
  <si>
    <t>m</t>
  </si>
  <si>
    <t>17*2*3</t>
  </si>
  <si>
    <t>94</t>
  </si>
  <si>
    <t>Lešení a stavební výtahy</t>
  </si>
  <si>
    <t>941955002R00</t>
  </si>
  <si>
    <t>Lešení lehké pomocné, výška podlahy do 1,9 m</t>
  </si>
  <si>
    <t>VK.:(302,85-50,02)*1,5</t>
  </si>
  <si>
    <t>JK.:171,86*1,5</t>
  </si>
  <si>
    <t>949941101R00</t>
  </si>
  <si>
    <t>Výsuvná šplhací plošina, motorický zdvih, H 80 m stavební výtah</t>
  </si>
  <si>
    <t>den</t>
  </si>
  <si>
    <t>95</t>
  </si>
  <si>
    <t>Dokončovací konstrukce na pozemních stavbách</t>
  </si>
  <si>
    <t>952901111R00</t>
  </si>
  <si>
    <t>Vyčištění budov o výšce podlaží do 4 m</t>
  </si>
  <si>
    <t>VK.:55,75+38,78+59,9+10,56+46,27+3+50,02+8,57+30</t>
  </si>
  <si>
    <t>JK.:52,59+62,7+40,48+9,46+6,63</t>
  </si>
  <si>
    <t>952902110R00</t>
  </si>
  <si>
    <t>Čištění zametáním v místnostech a chodbách</t>
  </si>
  <si>
    <t>95-01</t>
  </si>
  <si>
    <t>zednické výpomoci pro řemesla</t>
  </si>
  <si>
    <t>hod</t>
  </si>
  <si>
    <t>95-02</t>
  </si>
  <si>
    <t>ochrana rámu okna - obednění pro výtah</t>
  </si>
  <si>
    <t>95-03</t>
  </si>
  <si>
    <t>ochrana podlahy chodby č.56, dřevotříska + geotext + likvidace</t>
  </si>
  <si>
    <t>96</t>
  </si>
  <si>
    <t>Bourání konstrukcí</t>
  </si>
  <si>
    <t>962031132R00</t>
  </si>
  <si>
    <t>Bourání příček cihelných tl. 10 cm</t>
  </si>
  <si>
    <t>28,:1,43*2,25+1,9*2,25-2,4</t>
  </si>
  <si>
    <t>27,:1,47*2,25*2+2,94*2,25-3,6</t>
  </si>
  <si>
    <t>962032231R00</t>
  </si>
  <si>
    <t>Bourání zdiva z cihel pálených na MVC</t>
  </si>
  <si>
    <t>3,:1,35*2,9*0,2</t>
  </si>
  <si>
    <t>pzn.6,:1*0,3*1*2</t>
  </si>
  <si>
    <t>965031131R00</t>
  </si>
  <si>
    <t>Bourání podlah z cihel naplocho, plochy nad 1 m2</t>
  </si>
  <si>
    <t>269,18+8,57+6,44</t>
  </si>
  <si>
    <t>965043341R00</t>
  </si>
  <si>
    <t>Bourání podkladů bet., potěr tl. 10 cm, nad 4 m2</t>
  </si>
  <si>
    <t>potěr.:269,18*0,02</t>
  </si>
  <si>
    <t>(8,57+6,44)*0,02</t>
  </si>
  <si>
    <t>965081713RT1</t>
  </si>
  <si>
    <t>Bourání dlaždic keramických tl. 1 cm, nad 1 m2 ručně, dlaždice keramické</t>
  </si>
  <si>
    <t>965082923R00</t>
  </si>
  <si>
    <t>Odstranění násypu tl. do 10 cm, plocha nad 2 m2</t>
  </si>
  <si>
    <t>284,19*0,05</t>
  </si>
  <si>
    <t>968061125R00</t>
  </si>
  <si>
    <t>Vyvěšení dřevěných dveřních křídel pl. do 2 m2</t>
  </si>
  <si>
    <t>VK.:3+1</t>
  </si>
  <si>
    <t>JK.:2+1</t>
  </si>
  <si>
    <t>968061126R00</t>
  </si>
  <si>
    <t>Vyvěšení dřevěných dveřních křídel pl. nad 2 m2</t>
  </si>
  <si>
    <t>VK.:6+6+3</t>
  </si>
  <si>
    <t>JK.:8</t>
  </si>
  <si>
    <t>968062455R00</t>
  </si>
  <si>
    <t>Vybourání dřevěných dveřních zárubní pl. do 2 m2</t>
  </si>
  <si>
    <t>VK.:1,2*3+1,6</t>
  </si>
  <si>
    <t>JK,:1,2*2+1,6</t>
  </si>
  <si>
    <t>968062456R00</t>
  </si>
  <si>
    <t>Vybourání dřevěných dveřních zárubní pl. nad 2 m2</t>
  </si>
  <si>
    <t>VK.:1,3*2,5*6+1,3*3,6*6+1,25*2,45*3</t>
  </si>
  <si>
    <t>JK.:1,25*2,45*8</t>
  </si>
  <si>
    <t>968062747R00</t>
  </si>
  <si>
    <t>Vybourání dřevěných stěn plochy nad 4 m2</t>
  </si>
  <si>
    <t>JK.:2,78*4,12+2,83*4,12</t>
  </si>
  <si>
    <t>VK.:2,25*4,1+2,2*4,02+3*4,12</t>
  </si>
  <si>
    <t>973031324R00</t>
  </si>
  <si>
    <t>Vysekání kapes zeď cihel. MVC, pl. 0,1m2, hl. 15cm</t>
  </si>
  <si>
    <t>VK.:9*2*2</t>
  </si>
  <si>
    <t>JK.:9*2*2+2</t>
  </si>
  <si>
    <t>974031664R00</t>
  </si>
  <si>
    <t>Vysekání rýh zeď cihelná vtah. nosníků 15 x 15 cm</t>
  </si>
  <si>
    <t>975053131R00</t>
  </si>
  <si>
    <t>Víceřad.podchycení stropů do 3,5 m,do 800 kg/m2</t>
  </si>
  <si>
    <t>978013161R00</t>
  </si>
  <si>
    <t>Otlučení omítek vnitřních stěn v rozsahu do 50 %</t>
  </si>
  <si>
    <t>JK, 30,:29,5*3,5-9,9-6,6+7*0,8*3+8,2*0,45</t>
  </si>
  <si>
    <t>31,:21,2*3,5-19,8-19,8+7*0,8*5+8,2*0,45</t>
  </si>
  <si>
    <t>29,:13,8*3,5-9,9-6,6+7*0,8*3+6,1*0,5</t>
  </si>
  <si>
    <t>3,:7*3,5-3,5</t>
  </si>
  <si>
    <t>218,:11,6*1,25</t>
  </si>
  <si>
    <t>VK, 27,:11,6*1,25</t>
  </si>
  <si>
    <t>7,:42,2*3,5-1,6-4,6*5-9-8+8,5*0,8*5+10,5*0,45</t>
  </si>
  <si>
    <t>13,:29,4*3,5-4,6-3,3-16+8,5*0,8*2+10,5*0,45</t>
  </si>
  <si>
    <t>16,:41,3*3,5-3,3-1,6+8,5*0,8*2+7,9*0,8+8,6*0,8*2+8,2*0,8*2</t>
  </si>
  <si>
    <t>18,:9*3,5-3,3+10,5*0,45</t>
  </si>
  <si>
    <t>978059531R00</t>
  </si>
  <si>
    <t>Odsekání vnitřních obkladů stěn nad 2 m2</t>
  </si>
  <si>
    <t>96-01</t>
  </si>
  <si>
    <t>demontáž průběžných svislých dvířek pod stropem</t>
  </si>
  <si>
    <t>JK.:32,1+17,3</t>
  </si>
  <si>
    <t>schod.:7,6+2,9+7,5</t>
  </si>
  <si>
    <t>VK.:18+11,7+17,65</t>
  </si>
  <si>
    <t>96-02</t>
  </si>
  <si>
    <t>vystěhování nábytku chodby</t>
  </si>
  <si>
    <t>96-03</t>
  </si>
  <si>
    <t>vybourání otvorů pro prostupy, sekání drážek</t>
  </si>
  <si>
    <t>96-04</t>
  </si>
  <si>
    <t>d+m stěny s dveřmi k zamezení prachu + likvidace</t>
  </si>
  <si>
    <t>VK.:2,25*4,1*2</t>
  </si>
  <si>
    <t>96-05</t>
  </si>
  <si>
    <t>zakrývání kci podlah folií PE, geotextilií + likvidace</t>
  </si>
  <si>
    <t>962084131 XX</t>
  </si>
  <si>
    <t>demont. obložení rozvodů SDK</t>
  </si>
  <si>
    <t>VK.:1*4,12+0,8*4,12</t>
  </si>
  <si>
    <t>JK.:0,7*4,12+1,2*4,12+0,8*4,12*3+1,6*4,12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</si>
  <si>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</si>
  <si>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</si>
  <si>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</si>
  <si>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</si>
  <si>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</si>
  <si>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</si>
  <si>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711210020RA0</t>
  </si>
  <si>
    <t>Stěrka hydroizolační těsnicí hmotou</t>
  </si>
  <si>
    <t>27,28,:(8,57+6,63)*1,2</t>
  </si>
  <si>
    <t>713</t>
  </si>
  <si>
    <t>Izolace tepelné</t>
  </si>
  <si>
    <t>713121111R00</t>
  </si>
  <si>
    <t>Izolace tepelná podlah na sucho, jednovrstvá</t>
  </si>
  <si>
    <t>EPS tl. 20 mm.:306,2</t>
  </si>
  <si>
    <t>713121118RU1</t>
  </si>
  <si>
    <t>Montáž dilatačního pásku podél stěn včetně dodávky</t>
  </si>
  <si>
    <t>306,2*1,5</t>
  </si>
  <si>
    <t>713191100RT9</t>
  </si>
  <si>
    <t>Položení separační fólie včetně dodávky fólie PE</t>
  </si>
  <si>
    <t>306,2*1,15</t>
  </si>
  <si>
    <t>28375704</t>
  </si>
  <si>
    <t>Deska izolační stabilizov. EPS 100S  1000 x 500 mm</t>
  </si>
  <si>
    <t>306,2*0,02*1,1</t>
  </si>
  <si>
    <t>998713203R00</t>
  </si>
  <si>
    <t xml:space="preserve">Přesun hmot pro izolace tepelné, výšky do 24 m </t>
  </si>
  <si>
    <t>720</t>
  </si>
  <si>
    <t>Zdravotechnická instalace</t>
  </si>
  <si>
    <t>720-01</t>
  </si>
  <si>
    <t>zdravotechnika- voda, kanalizace, zařiz. předměty, demontáže</t>
  </si>
  <si>
    <t>rozp.</t>
  </si>
  <si>
    <t>734</t>
  </si>
  <si>
    <t>Armatury</t>
  </si>
  <si>
    <t>734291951R00</t>
  </si>
  <si>
    <t>Zpětná montáž hlavic ručního/termostat.ovládání + demontáž</t>
  </si>
  <si>
    <t>735</t>
  </si>
  <si>
    <t>Otopná tělesa</t>
  </si>
  <si>
    <t>735111810R00</t>
  </si>
  <si>
    <t>Demontáž těles otopných litinových článkových</t>
  </si>
  <si>
    <t>735117110R00</t>
  </si>
  <si>
    <t>Odpojení a připojení těles po nátěru</t>
  </si>
  <si>
    <t>735119140R00</t>
  </si>
  <si>
    <t>Montáž těles otopných litinových článkových</t>
  </si>
  <si>
    <t>735494811R00</t>
  </si>
  <si>
    <t>Vypuštění vody z otopných těles</t>
  </si>
  <si>
    <t>766</t>
  </si>
  <si>
    <t>Konstrukce truhlářské</t>
  </si>
  <si>
    <t>766111820R00</t>
  </si>
  <si>
    <t>Demontáž dřevěných stěn plných</t>
  </si>
  <si>
    <t>VK.:10,2*3,6+5,2*3,7</t>
  </si>
  <si>
    <t>mapa.:3,7*3,5</t>
  </si>
  <si>
    <t>766411821R00</t>
  </si>
  <si>
    <t>Demontáž obložení stěn</t>
  </si>
  <si>
    <t>VK.:1,7*3,7</t>
  </si>
  <si>
    <t>766411822R00</t>
  </si>
  <si>
    <t>Demontáž podkladových roštů obložení stěn</t>
  </si>
  <si>
    <t>766825821R00</t>
  </si>
  <si>
    <t>Demontáž vestavěných skříní 2křídlových</t>
  </si>
  <si>
    <t>VK.:1</t>
  </si>
  <si>
    <t>766660034RA0</t>
  </si>
  <si>
    <t>Montáž dveří a obložkové zárubně šířky 80 cm</t>
  </si>
  <si>
    <t>766-01</t>
  </si>
  <si>
    <t>demontáž garnyží a záclon</t>
  </si>
  <si>
    <t>766-02</t>
  </si>
  <si>
    <t>vybourání průběžných desek nad okny a nad dveřmi, obrázky</t>
  </si>
  <si>
    <t>766-T01</t>
  </si>
  <si>
    <t>d+m dveře interiétové s nadsvětlíkem dle PD 135/260, zárub, kování, zvukotěsné</t>
  </si>
  <si>
    <t>766-T02</t>
  </si>
  <si>
    <t>d+m dveře interiérové s nadsvětlíkem dle PD 90/260 PO EI-30 DP3-C, zárub. kování</t>
  </si>
  <si>
    <t>766-T03</t>
  </si>
  <si>
    <t>d+m dveře interiérové s nadsvětlíkem dle PD 135/260 PO EI-30DP3-C, zárub. kování</t>
  </si>
  <si>
    <t>766-T04</t>
  </si>
  <si>
    <t>d+m dveře interiérové s nadsvětlíkem dle PD 135/260, zárub, kování</t>
  </si>
  <si>
    <t>766-T05</t>
  </si>
  <si>
    <t>d+m dveře interiérové s nadsvětlíkem dle PD 135/260, zvukotěsné, PO EI-30 DP3-C, zárub, kování</t>
  </si>
  <si>
    <t>766-T06</t>
  </si>
  <si>
    <t>dod. dveře 80/197, kování, mřížka, dle PD</t>
  </si>
  <si>
    <t>766-T07</t>
  </si>
  <si>
    <t>d+m vitrina proskl. dveře. 6 polic dle PD 135/60/350</t>
  </si>
  <si>
    <t>766-T08</t>
  </si>
  <si>
    <t>d+m otevřená skřín 8 polic dle PD 135/60/350</t>
  </si>
  <si>
    <t>766-T09</t>
  </si>
  <si>
    <t>d+m vestavěné sezení, obklad stěn, skříně s dvířky dle PD</t>
  </si>
  <si>
    <t>766-T11</t>
  </si>
  <si>
    <t>vybourání, úprava dřev. stupínků, demont. lavic, nové dřev. schodiště, obklad stěn, zábradlí</t>
  </si>
  <si>
    <t>766-T12</t>
  </si>
  <si>
    <t>766-T13</t>
  </si>
  <si>
    <t>d+m věšáková stěna 350/210 cm dle PD</t>
  </si>
  <si>
    <t>766660044 XX</t>
  </si>
  <si>
    <t>Montáž dveří a obložkové zárubně šířky 145 cm + nadsvětlíku</t>
  </si>
  <si>
    <t>9+1+2+7+1</t>
  </si>
  <si>
    <t>998766203R00</t>
  </si>
  <si>
    <t xml:space="preserve">Přesun hmot pro truhlářské konstr., výšky do 24 m </t>
  </si>
  <si>
    <t>767</t>
  </si>
  <si>
    <t>Konstrukce zámečnické</t>
  </si>
  <si>
    <t>767581801R00</t>
  </si>
  <si>
    <t>Demontáž podhledů - kazet</t>
  </si>
  <si>
    <t>8,57+6,44+50,42+64,01</t>
  </si>
  <si>
    <t>767582800R00</t>
  </si>
  <si>
    <t>Demontáž podhledů - roštů</t>
  </si>
  <si>
    <t>767-001</t>
  </si>
  <si>
    <t>d+m přenosné hasicí přístroje dle PD</t>
  </si>
  <si>
    <t>767-007</t>
  </si>
  <si>
    <t>767-01</t>
  </si>
  <si>
    <t>demontáž zazděných kov. pořadačů</t>
  </si>
  <si>
    <t>767-010</t>
  </si>
  <si>
    <t>d+m mýdlenka se zásobníkem, kartáčovaná nerez, dle PD</t>
  </si>
  <si>
    <t>767-011</t>
  </si>
  <si>
    <t>d+m zrcadlo 150/150 cm</t>
  </si>
  <si>
    <t>767-012</t>
  </si>
  <si>
    <t>d+m zásobník na toaletní papír, kartáčová nerez dle PD</t>
  </si>
  <si>
    <t>767-013</t>
  </si>
  <si>
    <t>d+m háčky v kabince WC kartáčovaná nerez dle PD</t>
  </si>
  <si>
    <t>d+m větrací mřížka PO EI 45, 100/30 cm</t>
  </si>
  <si>
    <t>767-Z01</t>
  </si>
  <si>
    <t>d+m ochrané rohové lišty nerez kotvené dl. 140 cm</t>
  </si>
  <si>
    <t>767-Z02</t>
  </si>
  <si>
    <t>d+m dveře stěna AL proskl. interiér, zárub. kování dle PD EI-30 DP3-C, 225/350</t>
  </si>
  <si>
    <t>767-Z03</t>
  </si>
  <si>
    <t>d+m dveře stěna AL proskl. interiér. zárub. kování dle PD PO EI-30 DP3-C, 300/350</t>
  </si>
  <si>
    <t>767-Z04</t>
  </si>
  <si>
    <t>d+m dveře, stěna AL proskl. interiér. zárub, kován dle PD EI-30 DP3-C, 283/350</t>
  </si>
  <si>
    <t>767-Z05</t>
  </si>
  <si>
    <t>d+m dveře stěna AL proskl. interiér. zárub, kování dle PD PO EI-30 DP3-C, 300/350</t>
  </si>
  <si>
    <t>767-Z07</t>
  </si>
  <si>
    <t>d+m podstav. a nosný rám pro el. skřín PO EI-30 DP1, 62/350/17,5</t>
  </si>
  <si>
    <t>767-Z08</t>
  </si>
  <si>
    <t>d+m nerezové přechod. lišty</t>
  </si>
  <si>
    <t>1,35*19*1,1+2,83*1,1+2,25*1,1</t>
  </si>
  <si>
    <t>767-Z10</t>
  </si>
  <si>
    <t>d+m prosklená stěna, část podlahy a podhled, dle PD</t>
  </si>
  <si>
    <t>767-Z11</t>
  </si>
  <si>
    <t>d+m HDP stěna Wc s dveřmi komplet</t>
  </si>
  <si>
    <t>27,:(2,95+1,57+1,57)*2,1</t>
  </si>
  <si>
    <t>28,:(1,53+1,9)*2,1</t>
  </si>
  <si>
    <t>767130061 XX</t>
  </si>
  <si>
    <t>Podhled minerální kazety 60/60 cm komplet</t>
  </si>
  <si>
    <t>154,5+54</t>
  </si>
  <si>
    <t>6,63+8,57</t>
  </si>
  <si>
    <t>767130061 XX1</t>
  </si>
  <si>
    <t>podhled minerál plný východní křídlo</t>
  </si>
  <si>
    <t>998767203R00</t>
  </si>
  <si>
    <t xml:space="preserve">Přesun hmot pro zámečnické konstr., výšky do 24 m </t>
  </si>
  <si>
    <t>771</t>
  </si>
  <si>
    <t>Podlahy z dlaždic a obklady</t>
  </si>
  <si>
    <t>771575012RAH</t>
  </si>
  <si>
    <t>Dlažba do tmele  20 x 20 cm  dlažba ve specifikaci</t>
  </si>
  <si>
    <t>126+162</t>
  </si>
  <si>
    <t>771575012RAI</t>
  </si>
  <si>
    <t>8,57+6,63+3</t>
  </si>
  <si>
    <t>771-01</t>
  </si>
  <si>
    <t>montáž soklu</t>
  </si>
  <si>
    <t>771-02</t>
  </si>
  <si>
    <t>d+m ukončující lišta sokl nerez</t>
  </si>
  <si>
    <t>459*1,05</t>
  </si>
  <si>
    <t>771-03</t>
  </si>
  <si>
    <t>dodávka keramické dlažby 20 x 20 cm, dle PD</t>
  </si>
  <si>
    <t>(18,2+288+481,95*0,15)*1,05</t>
  </si>
  <si>
    <t>998771203R00</t>
  </si>
  <si>
    <t xml:space="preserve">Přesun hmot pro podlahy z dlaždic, výšky do 24 m </t>
  </si>
  <si>
    <t>776</t>
  </si>
  <si>
    <t>Podlahy povlakové</t>
  </si>
  <si>
    <t>776511810R00</t>
  </si>
  <si>
    <t>Odstranění PVC a koberců lepených bez podložky</t>
  </si>
  <si>
    <t>(52,42+35,67+60,11+6,55+50,42+64,01)*2</t>
  </si>
  <si>
    <t>776511810RT2</t>
  </si>
  <si>
    <t>Odstranění PVC a koberců lepených bez podložky z ploch 10 - 20 m2</t>
  </si>
  <si>
    <t>T11,:2,5*6,3</t>
  </si>
  <si>
    <t>776520010RAH</t>
  </si>
  <si>
    <t>Podlaha povlaková z PVC pásů, soklík podlahovina Marmoleum tl. 2 mm</t>
  </si>
  <si>
    <t>T11,:2,5*6,3-1,7*1,3+8*1,3*0,42</t>
  </si>
  <si>
    <t>998776203R00</t>
  </si>
  <si>
    <t xml:space="preserve">Přesun hmot pro podlahy povlakové, výšky do 24 m </t>
  </si>
  <si>
    <t>777</t>
  </si>
  <si>
    <t>Podlahy ze syntetických hmot</t>
  </si>
  <si>
    <t>777553020R00</t>
  </si>
  <si>
    <t>Nátěr, penetrace</t>
  </si>
  <si>
    <t>18,2+288</t>
  </si>
  <si>
    <t>777561020R00</t>
  </si>
  <si>
    <t>Vyrovnání podlahy stěrkou, zpevnění podkladu tl. 2 mm</t>
  </si>
  <si>
    <t>(18,2+288)*2</t>
  </si>
  <si>
    <t>998777203R00</t>
  </si>
  <si>
    <t xml:space="preserve">Přesun hmot pro podlahy syntetické, výšky do 24 m </t>
  </si>
  <si>
    <t>781</t>
  </si>
  <si>
    <t>Obklady keramické</t>
  </si>
  <si>
    <t>781470014RAI</t>
  </si>
  <si>
    <t>Obklad vnitřní keramický 30 x 60 cm do tmele, obklad ve specifikaci</t>
  </si>
  <si>
    <t>781-01</t>
  </si>
  <si>
    <t>d+m ukončující, roh. lišty nerez</t>
  </si>
  <si>
    <t>6*2,25*2+11,6*2+4,8*4,5</t>
  </si>
  <si>
    <t>781-02</t>
  </si>
  <si>
    <t>dodávka keramických obkladů</t>
  </si>
  <si>
    <t>53,95*1,1</t>
  </si>
  <si>
    <t>998781203R00</t>
  </si>
  <si>
    <t xml:space="preserve">Přesun hmot pro obklady keramické, výšky do 24 m </t>
  </si>
  <si>
    <t>783</t>
  </si>
  <si>
    <t>Nátěry</t>
  </si>
  <si>
    <t>783324140R00</t>
  </si>
  <si>
    <t>Nátěr syntetický litin. radiátorů Z +1x + 1x email</t>
  </si>
  <si>
    <t>783401811R00</t>
  </si>
  <si>
    <t>Odstranění nátěru z potrubí DN do 50 mm</t>
  </si>
  <si>
    <t>783424140R00</t>
  </si>
  <si>
    <t>Nátěr syntetický potrubí do DN 50 mm  Z + 2x</t>
  </si>
  <si>
    <t>783903811R00</t>
  </si>
  <si>
    <t>Odmaštění chemickými rozpouštědly</t>
  </si>
  <si>
    <t>784</t>
  </si>
  <si>
    <t>Malby</t>
  </si>
  <si>
    <t>784410010RAB</t>
  </si>
  <si>
    <t>Pačokování vápenným mlékem dvojnásobné s obroušením a sádrováním</t>
  </si>
  <si>
    <t>737+62+224</t>
  </si>
  <si>
    <t>784950030RAA</t>
  </si>
  <si>
    <t>Oprava maleb z malířských směsí oškrábání, umytí, vyhlazení, 2x malba</t>
  </si>
  <si>
    <t>VK.:(4,5+2,4+3,8+3,8+2,7+4,2+7,3+6+2,5+1,7)*3,5</t>
  </si>
  <si>
    <t>JK.:(5,9+3+6,7+4+2,1+4,6+4,1+3,1+4,2)*3,5</t>
  </si>
  <si>
    <t>784450020 XX</t>
  </si>
  <si>
    <t>Malba ze směsi penetrace 1x, bílá 2x skladba dle PD</t>
  </si>
  <si>
    <t>737+224</t>
  </si>
  <si>
    <t>784450025 XX</t>
  </si>
  <si>
    <t>Malba ze směsi  na SDK, penetrace 1x, bílá 2x skladba dle PD</t>
  </si>
  <si>
    <t>M21</t>
  </si>
  <si>
    <t>Elektromontáže</t>
  </si>
  <si>
    <t>M21-01</t>
  </si>
  <si>
    <t>elektroinstalace + revize</t>
  </si>
  <si>
    <t>M22</t>
  </si>
  <si>
    <t>Montáž sdělovací a zabezp. techniky</t>
  </si>
  <si>
    <t>M22-01</t>
  </si>
  <si>
    <t>slaboproud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</si>
  <si>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</si>
  <si>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</si>
  <si>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</si>
  <si>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</si>
  <si>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</si>
  <si>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</si>
  <si>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</si>
  <si>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</si>
  <si>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</si>
  <si>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</si>
  <si>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</si>
  <si>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</si>
  <si>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</si>
  <si>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</si>
  <si>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979091195R00</t>
  </si>
  <si>
    <t xml:space="preserve">Příplatek za vodorovné přemíst. hmot při rekonst. </t>
  </si>
  <si>
    <t>979094211R00</t>
  </si>
  <si>
    <t xml:space="preserve">Nakládání nebo překládání vybourané suti </t>
  </si>
  <si>
    <t>979999999R00</t>
  </si>
  <si>
    <t xml:space="preserve">Poplatek za skládku 10 %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</si>
  <si>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</si>
  <si>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</si>
  <si>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</si>
  <si>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</si>
  <si>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</si>
  <si>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</si>
  <si>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</si>
  <si>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</si>
  <si>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767-Z09</t>
  </si>
  <si>
    <t>Revizní dvířka Z/6 do SDK, 300x300 mm typ SP, požární odolnost Ew 30</t>
  </si>
  <si>
    <t>požární ucpávky EI45</t>
  </si>
  <si>
    <t>pověšení nástěné mapy 3D, 350/30/370, dle PD</t>
  </si>
  <si>
    <t>Dlažba do tmele 60 x 60 cm hydroizolační tmel, dležba ve specifikaci</t>
  </si>
  <si>
    <t>d+m stůl přisazený ke stěně  300/45/134, dle PD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</si>
</sst>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7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1" fillId="35" borderId="58" xfId="0" applyFont="1" applyFill="1" applyBorder="1" applyAlignment="1">
      <alignment horizontal="right"/>
    </xf>
    <xf numFmtId="0" fontId="1" fillId="35" borderId="39" xfId="0" applyFont="1" applyFill="1" applyBorder="1" applyAlignment="1">
      <alignment horizontal="right"/>
    </xf>
    <xf numFmtId="0" fontId="1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41" xfId="46" applyFont="1" applyFill="1" applyBorder="1" applyAlignment="1">
      <alignment horizontal="center"/>
      <protection/>
    </xf>
    <xf numFmtId="0" fontId="9" fillId="34" borderId="41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1" fillId="0" borderId="61" xfId="46" applyFont="1" applyBorder="1" applyAlignment="1">
      <alignment horizontal="center"/>
      <protection/>
    </xf>
    <xf numFmtId="49" fontId="1" fillId="0" borderId="61" xfId="46" applyNumberFormat="1" applyFont="1" applyBorder="1" applyAlignment="1">
      <alignment horizontal="left"/>
      <protection/>
    </xf>
    <xf numFmtId="0" fontId="1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9" fillId="0" borderId="61" xfId="46" applyFont="1" applyBorder="1" applyAlignment="1">
      <alignment horizontal="center"/>
      <protection/>
    </xf>
    <xf numFmtId="49" fontId="9" fillId="0" borderId="61" xfId="46" applyNumberFormat="1" applyFont="1" applyBorder="1" applyAlignment="1">
      <alignment horizontal="left"/>
      <protection/>
    </xf>
    <xf numFmtId="0" fontId="14" fillId="0" borderId="0" xfId="46" applyFont="1" applyAlignment="1">
      <alignment wrapText="1"/>
      <protection/>
    </xf>
    <xf numFmtId="4" fontId="15" fillId="36" borderId="61" xfId="46" applyNumberFormat="1" applyFont="1" applyFill="1" applyBorder="1" applyAlignment="1">
      <alignment horizontal="right" wrapText="1"/>
      <protection/>
    </xf>
    <xf numFmtId="0" fontId="15" fillId="36" borderId="61" xfId="46" applyFont="1" applyFill="1" applyBorder="1" applyAlignment="1">
      <alignment horizontal="left" wrapText="1"/>
      <protection/>
    </xf>
    <xf numFmtId="0" fontId="15" fillId="0" borderId="61" xfId="0" applyFont="1" applyBorder="1" applyAlignment="1">
      <alignment horizontal="right"/>
    </xf>
    <xf numFmtId="0" fontId="0" fillId="33" borderId="62" xfId="46" applyFill="1" applyBorder="1" applyAlignment="1">
      <alignment horizontal="center"/>
      <protection/>
    </xf>
    <xf numFmtId="49" fontId="3" fillId="33" borderId="62" xfId="46" applyNumberFormat="1" applyFont="1" applyFill="1" applyBorder="1" applyAlignment="1">
      <alignment horizontal="left"/>
      <protection/>
    </xf>
    <xf numFmtId="0" fontId="3" fillId="33" borderId="62" xfId="46" applyFont="1" applyFill="1" applyBorder="1">
      <alignment/>
      <protection/>
    </xf>
    <xf numFmtId="4" fontId="0" fillId="33" borderId="62" xfId="46" applyNumberFormat="1" applyFill="1" applyBorder="1" applyAlignment="1">
      <alignment horizontal="right"/>
      <protection/>
    </xf>
    <xf numFmtId="4" fontId="1" fillId="33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7" fillId="0" borderId="0" xfId="46" applyFont="1" applyAlignment="1">
      <alignment/>
      <protection/>
    </xf>
    <xf numFmtId="0" fontId="18" fillId="0" borderId="0" xfId="46" applyFont="1" applyBorder="1">
      <alignment/>
      <protection/>
    </xf>
    <xf numFmtId="3" fontId="18" fillId="0" borderId="0" xfId="46" applyNumberFormat="1" applyFont="1" applyBorder="1" applyAlignment="1">
      <alignment horizontal="right"/>
      <protection/>
    </xf>
    <xf numFmtId="4" fontId="18" fillId="0" borderId="0" xfId="46" applyNumberFormat="1" applyFont="1" applyBorder="1">
      <alignment/>
      <protection/>
    </xf>
    <xf numFmtId="0" fontId="1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4" fontId="8" fillId="2" borderId="61" xfId="46" applyNumberFormat="1" applyFon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168" fontId="0" fillId="0" borderId="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3" fontId="1" fillId="33" borderId="46" xfId="0" applyNumberFormat="1" applyFont="1" applyFill="1" applyBorder="1" applyAlignment="1">
      <alignment horizontal="right"/>
    </xf>
    <xf numFmtId="3" fontId="1" fillId="33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49" fontId="15" fillId="36" borderId="25" xfId="46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0" fillId="0" borderId="67" xfId="46" applyNumberFormat="1" applyFont="1" applyBorder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  <xf numFmtId="4" fontId="8" fillId="0" borderId="61" xfId="46" applyNumberFormat="1" applyFont="1" applyFill="1" applyBorder="1" applyAlignment="1" applyProtection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68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10001389</v>
      </c>
      <c r="D2" s="6" t="str">
        <f>Rekapitulace!G2</f>
        <v>INVESTICE, REK. CHODEB OBJ.B 4.NP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72</v>
      </c>
      <c r="B5" s="16"/>
      <c r="C5" s="17" t="s">
        <v>73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70</v>
      </c>
      <c r="B7" s="16"/>
      <c r="C7" s="17" t="s">
        <v>71</v>
      </c>
      <c r="D7" s="18"/>
      <c r="E7" s="18"/>
      <c r="F7" s="24"/>
      <c r="G7" s="14"/>
    </row>
    <row r="8" spans="1:9" ht="12.75">
      <c r="A8" s="19" t="s">
        <v>8</v>
      </c>
      <c r="B8" s="21"/>
      <c r="C8" s="186"/>
      <c r="D8" s="187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86"/>
      <c r="D9" s="187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>
        <v>10001389</v>
      </c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88"/>
      <c r="F12" s="189"/>
      <c r="G12" s="190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 t="str">
        <f>Rekapitulace!A36</f>
        <v>Ztížené výrobní podmínky</v>
      </c>
      <c r="E15" s="48"/>
      <c r="F15" s="49"/>
      <c r="G15" s="46">
        <f>Rekapitulace!I36</f>
        <v>0</v>
      </c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 t="str">
        <f>Rekapitulace!A37</f>
        <v>Oborová přirážka</v>
      </c>
      <c r="E16" s="50"/>
      <c r="F16" s="51"/>
      <c r="G16" s="46">
        <f>Rekapitulace!I37</f>
        <v>0</v>
      </c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 t="str">
        <f>Rekapitulace!A38</f>
        <v>Přesun stavebních kapacit</v>
      </c>
      <c r="E17" s="50"/>
      <c r="F17" s="51"/>
      <c r="G17" s="46">
        <f>Rekapitulace!I38</f>
        <v>0</v>
      </c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 t="str">
        <f>Rekapitulace!A39</f>
        <v>Mimostaveništní doprava</v>
      </c>
      <c r="E18" s="50"/>
      <c r="F18" s="51"/>
      <c r="G18" s="46">
        <f>Rekapitulace!I39</f>
        <v>0</v>
      </c>
    </row>
    <row r="19" spans="1:7" ht="15.75" customHeight="1">
      <c r="A19" s="53" t="s">
        <v>26</v>
      </c>
      <c r="B19" s="8"/>
      <c r="C19" s="46">
        <f>SUM(C15:C18)</f>
        <v>0</v>
      </c>
      <c r="D19" s="54" t="str">
        <f>Rekapitulace!A40</f>
        <v>Zařízení staveniště</v>
      </c>
      <c r="E19" s="50"/>
      <c r="F19" s="51"/>
      <c r="G19" s="46">
        <f>Rekapitulace!I40</f>
        <v>0</v>
      </c>
    </row>
    <row r="20" spans="1:7" ht="15.75" customHeight="1">
      <c r="A20" s="53"/>
      <c r="B20" s="8"/>
      <c r="C20" s="46"/>
      <c r="D20" s="30" t="str">
        <f>Rekapitulace!A41</f>
        <v>Provoz investora</v>
      </c>
      <c r="E20" s="50"/>
      <c r="F20" s="51"/>
      <c r="G20" s="46">
        <f>Rekapitulace!I41</f>
        <v>0</v>
      </c>
    </row>
    <row r="21" spans="1:7" ht="15.75" customHeight="1">
      <c r="A21" s="53" t="s">
        <v>27</v>
      </c>
      <c r="B21" s="8"/>
      <c r="C21" s="46">
        <f>HZS</f>
        <v>0</v>
      </c>
      <c r="D21" s="30" t="str">
        <f>Rekapitulace!A42</f>
        <v>Kompletační činnost (IČD)</v>
      </c>
      <c r="E21" s="50"/>
      <c r="F21" s="51"/>
      <c r="G21" s="46">
        <f>Rekapitulace!I42</f>
        <v>0</v>
      </c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18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82"/>
      <c r="E26" s="34" t="s">
        <v>36</v>
      </c>
      <c r="F26" s="13"/>
      <c r="G26" s="14"/>
    </row>
    <row r="27" spans="1:7" ht="12.75">
      <c r="A27" s="11"/>
      <c r="B27" s="184"/>
      <c r="C27" s="34" t="s">
        <v>37</v>
      </c>
      <c r="D27" s="182"/>
      <c r="E27" s="34" t="s">
        <v>38</v>
      </c>
      <c r="F27" s="13"/>
      <c r="G27" s="14"/>
    </row>
    <row r="28" spans="1:7" ht="12.75">
      <c r="A28" s="11"/>
      <c r="B28" s="13"/>
      <c r="C28" s="183"/>
      <c r="D28" s="182"/>
      <c r="E28" s="34"/>
      <c r="F28" s="13"/>
      <c r="G28" s="14"/>
    </row>
    <row r="29" spans="1:7" ht="94.5" customHeight="1">
      <c r="A29" s="11"/>
      <c r="B29" s="13"/>
      <c r="C29" s="183"/>
      <c r="D29" s="182"/>
      <c r="E29" s="34"/>
      <c r="F29" s="13"/>
      <c r="G29" s="14"/>
    </row>
    <row r="30" spans="1:7" ht="12.75">
      <c r="A30" s="19" t="s">
        <v>39</v>
      </c>
      <c r="B30" s="21"/>
      <c r="C30" s="64">
        <v>21</v>
      </c>
      <c r="D30" s="21" t="s">
        <v>40</v>
      </c>
      <c r="E30" s="22"/>
      <c r="F30" s="65">
        <f>ROUND(C23-F32,0)</f>
        <v>0</v>
      </c>
      <c r="G30" s="23"/>
    </row>
    <row r="31" spans="1:7" ht="12.75">
      <c r="A31" s="19" t="s">
        <v>41</v>
      </c>
      <c r="B31" s="21"/>
      <c r="C31" s="64">
        <f>SazbaDPH1</f>
        <v>21</v>
      </c>
      <c r="D31" s="21" t="s">
        <v>40</v>
      </c>
      <c r="E31" s="22"/>
      <c r="F31" s="66">
        <f>ROUND(PRODUCT(F30,C31/100),1)</f>
        <v>0</v>
      </c>
      <c r="G31" s="33"/>
    </row>
    <row r="32" spans="1:7" ht="12.75">
      <c r="A32" s="19" t="s">
        <v>39</v>
      </c>
      <c r="B32" s="21"/>
      <c r="C32" s="64">
        <v>0</v>
      </c>
      <c r="D32" s="21" t="s">
        <v>40</v>
      </c>
      <c r="E32" s="22"/>
      <c r="F32" s="65">
        <v>0</v>
      </c>
      <c r="G32" s="23"/>
    </row>
    <row r="33" spans="1:7" ht="12.75">
      <c r="A33" s="19" t="s">
        <v>41</v>
      </c>
      <c r="B33" s="21"/>
      <c r="C33" s="64">
        <f>SazbaDPH2</f>
        <v>0</v>
      </c>
      <c r="D33" s="21" t="s">
        <v>40</v>
      </c>
      <c r="E33" s="22"/>
      <c r="F33" s="66">
        <f>ROUND(PRODUCT(F32,C33/100),1)</f>
        <v>0</v>
      </c>
      <c r="G33" s="33"/>
    </row>
    <row r="34" spans="1:7" s="72" customFormat="1" ht="19.5" customHeight="1" thickBot="1">
      <c r="A34" s="67" t="s">
        <v>42</v>
      </c>
      <c r="B34" s="68"/>
      <c r="C34" s="68"/>
      <c r="D34" s="68"/>
      <c r="E34" s="69"/>
      <c r="F34" s="70">
        <f>CEILING(SUM(F30:F33),1)</f>
        <v>0</v>
      </c>
      <c r="G34" s="71"/>
    </row>
    <row r="36" spans="1:8" ht="12.75">
      <c r="A36" s="73" t="s">
        <v>43</v>
      </c>
      <c r="B36" s="73"/>
      <c r="C36" s="73"/>
      <c r="D36" s="73"/>
      <c r="E36" s="73"/>
      <c r="F36" s="73"/>
      <c r="G36" s="73"/>
      <c r="H36" t="s">
        <v>4</v>
      </c>
    </row>
    <row r="37" spans="1:8" ht="14.25" customHeight="1">
      <c r="A37" s="73"/>
      <c r="B37" s="191"/>
      <c r="C37" s="191"/>
      <c r="D37" s="191"/>
      <c r="E37" s="191"/>
      <c r="F37" s="191"/>
      <c r="G37" s="191"/>
      <c r="H37" t="s">
        <v>4</v>
      </c>
    </row>
    <row r="38" spans="1:8" ht="12.75" customHeight="1">
      <c r="A38" s="74"/>
      <c r="B38" s="191"/>
      <c r="C38" s="191"/>
      <c r="D38" s="191"/>
      <c r="E38" s="191"/>
      <c r="F38" s="191"/>
      <c r="G38" s="191"/>
      <c r="H38" t="s">
        <v>4</v>
      </c>
    </row>
    <row r="39" spans="1:8" ht="12.75">
      <c r="A39" s="74"/>
      <c r="B39" s="191"/>
      <c r="C39" s="191"/>
      <c r="D39" s="191"/>
      <c r="E39" s="191"/>
      <c r="F39" s="191"/>
      <c r="G39" s="191"/>
      <c r="H39" t="s">
        <v>4</v>
      </c>
    </row>
    <row r="40" spans="1:8" ht="12.75">
      <c r="A40" s="74"/>
      <c r="B40" s="191"/>
      <c r="C40" s="191"/>
      <c r="D40" s="191"/>
      <c r="E40" s="191"/>
      <c r="F40" s="191"/>
      <c r="G40" s="191"/>
      <c r="H40" t="s">
        <v>4</v>
      </c>
    </row>
    <row r="41" spans="1:8" ht="12.75">
      <c r="A41" s="74"/>
      <c r="B41" s="191"/>
      <c r="C41" s="191"/>
      <c r="D41" s="191"/>
      <c r="E41" s="191"/>
      <c r="F41" s="191"/>
      <c r="G41" s="191"/>
      <c r="H41" t="s">
        <v>4</v>
      </c>
    </row>
    <row r="42" spans="1:8" ht="12.75">
      <c r="A42" s="74"/>
      <c r="B42" s="191"/>
      <c r="C42" s="191"/>
      <c r="D42" s="191"/>
      <c r="E42" s="191"/>
      <c r="F42" s="191"/>
      <c r="G42" s="191"/>
      <c r="H42" t="s">
        <v>4</v>
      </c>
    </row>
    <row r="43" spans="1:8" ht="12.75">
      <c r="A43" s="74"/>
      <c r="B43" s="191"/>
      <c r="C43" s="191"/>
      <c r="D43" s="191"/>
      <c r="E43" s="191"/>
      <c r="F43" s="191"/>
      <c r="G43" s="191"/>
      <c r="H43" t="s">
        <v>4</v>
      </c>
    </row>
    <row r="44" spans="1:8" ht="12.75">
      <c r="A44" s="74"/>
      <c r="B44" s="191"/>
      <c r="C44" s="191"/>
      <c r="D44" s="191"/>
      <c r="E44" s="191"/>
      <c r="F44" s="191"/>
      <c r="G44" s="191"/>
      <c r="H44" t="s">
        <v>4</v>
      </c>
    </row>
    <row r="45" spans="1:8" ht="0.75" customHeight="1">
      <c r="A45" s="74"/>
      <c r="B45" s="191"/>
      <c r="C45" s="191"/>
      <c r="D45" s="191"/>
      <c r="E45" s="191"/>
      <c r="F45" s="191"/>
      <c r="G45" s="191"/>
      <c r="H45" t="s">
        <v>4</v>
      </c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185"/>
      <c r="C54" s="185"/>
      <c r="D54" s="185"/>
      <c r="E54" s="185"/>
      <c r="F54" s="185"/>
      <c r="G54" s="185"/>
    </row>
    <row r="55" spans="2:7" ht="12.75">
      <c r="B55" s="185"/>
      <c r="C55" s="185"/>
      <c r="D55" s="185"/>
      <c r="E55" s="185"/>
      <c r="F55" s="185"/>
      <c r="G55" s="185"/>
    </row>
  </sheetData>
  <sheetProtection password="CC06" sheet="1"/>
  <mergeCells count="14">
    <mergeCell ref="C8:D8"/>
    <mergeCell ref="C9:D9"/>
    <mergeCell ref="E12:G12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4" t="s">
        <v>5</v>
      </c>
      <c r="B1" s="195"/>
      <c r="C1" s="75" t="str">
        <f>CONCATENATE(cislostavby," ",nazevstavby)</f>
        <v>10001389 REK. CHODEB OBJ.B ÚST.422 A 426. 4.NP</v>
      </c>
      <c r="D1" s="76"/>
      <c r="E1" s="77"/>
      <c r="F1" s="76"/>
      <c r="G1" s="78" t="s">
        <v>44</v>
      </c>
      <c r="H1" s="79">
        <v>10001389</v>
      </c>
      <c r="I1" s="80"/>
    </row>
    <row r="2" spans="1:9" ht="13.5" thickBot="1">
      <c r="A2" s="196" t="s">
        <v>1</v>
      </c>
      <c r="B2" s="197"/>
      <c r="C2" s="81" t="str">
        <f>CONCATENATE(cisloobjektu," ",nazevobjektu)</f>
        <v>S01 INVESTICE REK. CHODEB OBJ. B, 4.NP</v>
      </c>
      <c r="D2" s="82"/>
      <c r="E2" s="83"/>
      <c r="F2" s="82"/>
      <c r="G2" s="198" t="s">
        <v>74</v>
      </c>
      <c r="H2" s="199"/>
      <c r="I2" s="200"/>
    </row>
    <row r="3" ht="13.5" thickTop="1">
      <c r="F3" s="13"/>
    </row>
    <row r="4" spans="1:9" ht="19.5" customHeight="1">
      <c r="A4" s="84" t="s">
        <v>45</v>
      </c>
      <c r="B4" s="85"/>
      <c r="C4" s="85"/>
      <c r="D4" s="85"/>
      <c r="E4" s="86"/>
      <c r="F4" s="85"/>
      <c r="G4" s="85"/>
      <c r="H4" s="85"/>
      <c r="I4" s="85"/>
    </row>
    <row r="5" ht="13.5" thickBot="1"/>
    <row r="6" spans="1:9" s="13" customFormat="1" ht="13.5" thickBot="1">
      <c r="A6" s="87"/>
      <c r="B6" s="88" t="s">
        <v>46</v>
      </c>
      <c r="C6" s="88"/>
      <c r="D6" s="89"/>
      <c r="E6" s="90" t="s">
        <v>47</v>
      </c>
      <c r="F6" s="91" t="s">
        <v>48</v>
      </c>
      <c r="G6" s="91" t="s">
        <v>49</v>
      </c>
      <c r="H6" s="91" t="s">
        <v>50</v>
      </c>
      <c r="I6" s="92" t="s">
        <v>27</v>
      </c>
    </row>
    <row r="7" spans="1:9" s="13" customFormat="1" ht="12.75">
      <c r="A7" s="176" t="str">
        <f>Položky!B7</f>
        <v>3</v>
      </c>
      <c r="B7" s="93" t="str">
        <f>Položky!C7</f>
        <v>Svislé a kompletní konstrukce</v>
      </c>
      <c r="D7" s="94"/>
      <c r="E7" s="177">
        <f>Položky!BA33</f>
        <v>0</v>
      </c>
      <c r="F7" s="178">
        <f>Položky!BB33</f>
        <v>0</v>
      </c>
      <c r="G7" s="178">
        <f>Položky!BC33</f>
        <v>0</v>
      </c>
      <c r="H7" s="178">
        <f>Položky!BD33</f>
        <v>0</v>
      </c>
      <c r="I7" s="179">
        <f>Položky!BE33</f>
        <v>0</v>
      </c>
    </row>
    <row r="8" spans="1:9" s="13" customFormat="1" ht="12.75">
      <c r="A8" s="176" t="str">
        <f>Položky!B34</f>
        <v>4</v>
      </c>
      <c r="B8" s="93" t="str">
        <f>Položky!C34</f>
        <v>Vodorovné konstrukce</v>
      </c>
      <c r="D8" s="94"/>
      <c r="E8" s="177">
        <f>Položky!BA38</f>
        <v>0</v>
      </c>
      <c r="F8" s="178">
        <f>Položky!BB38</f>
        <v>0</v>
      </c>
      <c r="G8" s="178">
        <f>Položky!BC38</f>
        <v>0</v>
      </c>
      <c r="H8" s="178">
        <f>Položky!BD38</f>
        <v>0</v>
      </c>
      <c r="I8" s="179">
        <f>Položky!BE38</f>
        <v>0</v>
      </c>
    </row>
    <row r="9" spans="1:9" s="13" customFormat="1" ht="12.75">
      <c r="A9" s="176" t="str">
        <f>Položky!B39</f>
        <v>6</v>
      </c>
      <c r="B9" s="93" t="str">
        <f>Položky!C39</f>
        <v>Úpravy povrchu, podlahy</v>
      </c>
      <c r="D9" s="94"/>
      <c r="E9" s="177">
        <f>Položky!BA64</f>
        <v>0</v>
      </c>
      <c r="F9" s="178">
        <f>Položky!BB64</f>
        <v>0</v>
      </c>
      <c r="G9" s="178">
        <f>Položky!BC64</f>
        <v>0</v>
      </c>
      <c r="H9" s="178">
        <f>Položky!BD64</f>
        <v>0</v>
      </c>
      <c r="I9" s="179">
        <f>Položky!BE64</f>
        <v>0</v>
      </c>
    </row>
    <row r="10" spans="1:9" s="13" customFormat="1" ht="12.75">
      <c r="A10" s="176" t="str">
        <f>Položky!B65</f>
        <v>91</v>
      </c>
      <c r="B10" s="93" t="str">
        <f>Položky!C65</f>
        <v>Doplňující práce na komunikaci</v>
      </c>
      <c r="D10" s="94"/>
      <c r="E10" s="177">
        <f>Položky!BA68</f>
        <v>0</v>
      </c>
      <c r="F10" s="178">
        <f>Položky!BB68</f>
        <v>0</v>
      </c>
      <c r="G10" s="178">
        <f>Položky!BC68</f>
        <v>0</v>
      </c>
      <c r="H10" s="178">
        <f>Položky!BD68</f>
        <v>0</v>
      </c>
      <c r="I10" s="179">
        <f>Položky!BE68</f>
        <v>0</v>
      </c>
    </row>
    <row r="11" spans="1:9" s="13" customFormat="1" ht="12.75">
      <c r="A11" s="176" t="str">
        <f>Položky!B69</f>
        <v>94</v>
      </c>
      <c r="B11" s="93" t="str">
        <f>Položky!C69</f>
        <v>Lešení a stavební výtahy</v>
      </c>
      <c r="D11" s="94"/>
      <c r="E11" s="177">
        <f>Položky!BA74</f>
        <v>0</v>
      </c>
      <c r="F11" s="178">
        <f>Položky!BB74</f>
        <v>0</v>
      </c>
      <c r="G11" s="178">
        <f>Položky!BC74</f>
        <v>0</v>
      </c>
      <c r="H11" s="178">
        <f>Položky!BD74</f>
        <v>0</v>
      </c>
      <c r="I11" s="179">
        <f>Položky!BE74</f>
        <v>0</v>
      </c>
    </row>
    <row r="12" spans="1:9" s="13" customFormat="1" ht="12.75">
      <c r="A12" s="176" t="str">
        <f>Položky!B75</f>
        <v>95</v>
      </c>
      <c r="B12" s="93" t="str">
        <f>Položky!C75</f>
        <v>Dokončovací konstrukce na pozemních stavbách</v>
      </c>
      <c r="D12" s="94"/>
      <c r="E12" s="177">
        <f>Položky!BA83</f>
        <v>0</v>
      </c>
      <c r="F12" s="178">
        <f>Položky!BB83</f>
        <v>0</v>
      </c>
      <c r="G12" s="178">
        <f>Položky!BC83</f>
        <v>0</v>
      </c>
      <c r="H12" s="178">
        <f>Položky!BD83</f>
        <v>0</v>
      </c>
      <c r="I12" s="179">
        <f>Položky!BE83</f>
        <v>0</v>
      </c>
    </row>
    <row r="13" spans="1:9" s="13" customFormat="1" ht="12.75">
      <c r="A13" s="176" t="str">
        <f>Položky!B84</f>
        <v>96</v>
      </c>
      <c r="B13" s="93" t="str">
        <f>Položky!C84</f>
        <v>Bourání konstrukcí</v>
      </c>
      <c r="D13" s="94"/>
      <c r="E13" s="177">
        <f>Položky!BA148</f>
        <v>0</v>
      </c>
      <c r="F13" s="178">
        <f>Položky!BB148</f>
        <v>0</v>
      </c>
      <c r="G13" s="178">
        <f>Položky!BC148</f>
        <v>0</v>
      </c>
      <c r="H13" s="178">
        <f>Položky!BD148</f>
        <v>0</v>
      </c>
      <c r="I13" s="179">
        <f>Položky!BE148</f>
        <v>0</v>
      </c>
    </row>
    <row r="14" spans="1:9" s="13" customFormat="1" ht="12.75">
      <c r="A14" s="176" t="str">
        <f>Položky!B149</f>
        <v>99</v>
      </c>
      <c r="B14" s="93" t="str">
        <f>Položky!C149</f>
        <v>Staveništní přesun hmot</v>
      </c>
      <c r="D14" s="94"/>
      <c r="E14" s="177">
        <f>Položky!BA152</f>
        <v>0</v>
      </c>
      <c r="F14" s="178">
        <f>Položky!BB152</f>
        <v>0</v>
      </c>
      <c r="G14" s="178">
        <f>Položky!BC152</f>
        <v>0</v>
      </c>
      <c r="H14" s="178">
        <f>Položky!BD152</f>
        <v>0</v>
      </c>
      <c r="I14" s="179">
        <f>Položky!BE152</f>
        <v>0</v>
      </c>
    </row>
    <row r="15" spans="1:9" s="13" customFormat="1" ht="12.75">
      <c r="A15" s="176" t="str">
        <f>Položky!B153</f>
        <v>711</v>
      </c>
      <c r="B15" s="93" t="str">
        <f>Položky!C153</f>
        <v>Izolace proti vodě</v>
      </c>
      <c r="D15" s="94"/>
      <c r="E15" s="177">
        <f>Položky!BA156</f>
        <v>0</v>
      </c>
      <c r="F15" s="178">
        <f>Položky!BB156</f>
        <v>0</v>
      </c>
      <c r="G15" s="178">
        <f>Položky!BC156</f>
        <v>0</v>
      </c>
      <c r="H15" s="178">
        <f>Položky!BD156</f>
        <v>0</v>
      </c>
      <c r="I15" s="179">
        <f>Položky!BE156</f>
        <v>0</v>
      </c>
    </row>
    <row r="16" spans="1:9" s="13" customFormat="1" ht="12.75">
      <c r="A16" s="176" t="str">
        <f>Položky!B157</f>
        <v>713</v>
      </c>
      <c r="B16" s="93" t="str">
        <f>Položky!C157</f>
        <v>Izolace tepelné</v>
      </c>
      <c r="D16" s="94"/>
      <c r="E16" s="177">
        <f>Položky!BA167</f>
        <v>0</v>
      </c>
      <c r="F16" s="178">
        <f>Položky!BB167</f>
        <v>0</v>
      </c>
      <c r="G16" s="178">
        <f>Položky!BC167</f>
        <v>0</v>
      </c>
      <c r="H16" s="178">
        <f>Položky!BD167</f>
        <v>0</v>
      </c>
      <c r="I16" s="179">
        <f>Položky!BE167</f>
        <v>0</v>
      </c>
    </row>
    <row r="17" spans="1:9" s="13" customFormat="1" ht="12.75">
      <c r="A17" s="176" t="str">
        <f>Položky!B168</f>
        <v>720</v>
      </c>
      <c r="B17" s="93" t="str">
        <f>Položky!C168</f>
        <v>Zdravotechnická instalace</v>
      </c>
      <c r="D17" s="94"/>
      <c r="E17" s="177">
        <f>Položky!BA170</f>
        <v>0</v>
      </c>
      <c r="F17" s="178">
        <f>Položky!BB170</f>
        <v>0</v>
      </c>
      <c r="G17" s="178">
        <f>Položky!BC170</f>
        <v>0</v>
      </c>
      <c r="H17" s="178">
        <f>Položky!BD170</f>
        <v>0</v>
      </c>
      <c r="I17" s="179">
        <f>Položky!BE170</f>
        <v>0</v>
      </c>
    </row>
    <row r="18" spans="1:9" s="13" customFormat="1" ht="12.75">
      <c r="A18" s="176" t="str">
        <f>Položky!B171</f>
        <v>734</v>
      </c>
      <c r="B18" s="93" t="str">
        <f>Položky!C171</f>
        <v>Armatury</v>
      </c>
      <c r="D18" s="94"/>
      <c r="E18" s="177">
        <f>Položky!BA173</f>
        <v>0</v>
      </c>
      <c r="F18" s="178">
        <f>Položky!BB173</f>
        <v>0</v>
      </c>
      <c r="G18" s="178">
        <f>Položky!BC173</f>
        <v>0</v>
      </c>
      <c r="H18" s="178">
        <f>Položky!BD173</f>
        <v>0</v>
      </c>
      <c r="I18" s="179">
        <f>Položky!BE173</f>
        <v>0</v>
      </c>
    </row>
    <row r="19" spans="1:9" s="13" customFormat="1" ht="12.75">
      <c r="A19" s="176" t="str">
        <f>Položky!B174</f>
        <v>735</v>
      </c>
      <c r="B19" s="93" t="str">
        <f>Položky!C174</f>
        <v>Otopná tělesa</v>
      </c>
      <c r="D19" s="94"/>
      <c r="E19" s="177">
        <f>Položky!BA179</f>
        <v>0</v>
      </c>
      <c r="F19" s="178">
        <f>Položky!BB179</f>
        <v>0</v>
      </c>
      <c r="G19" s="178">
        <f>Položky!BC179</f>
        <v>0</v>
      </c>
      <c r="H19" s="178">
        <f>Položky!BD179</f>
        <v>0</v>
      </c>
      <c r="I19" s="179">
        <f>Položky!BE179</f>
        <v>0</v>
      </c>
    </row>
    <row r="20" spans="1:9" s="13" customFormat="1" ht="12.75">
      <c r="A20" s="176" t="str">
        <f>Položky!B180</f>
        <v>766</v>
      </c>
      <c r="B20" s="93" t="str">
        <f>Položky!C180</f>
        <v>Konstrukce truhlářské</v>
      </c>
      <c r="D20" s="94"/>
      <c r="E20" s="177">
        <f>Položky!BA207</f>
        <v>0</v>
      </c>
      <c r="F20" s="178">
        <f>Položky!BB207</f>
        <v>0</v>
      </c>
      <c r="G20" s="178">
        <f>Položky!BC207</f>
        <v>0</v>
      </c>
      <c r="H20" s="178">
        <f>Položky!BD207</f>
        <v>0</v>
      </c>
      <c r="I20" s="179">
        <f>Položky!BE207</f>
        <v>0</v>
      </c>
    </row>
    <row r="21" spans="1:9" s="13" customFormat="1" ht="12.75">
      <c r="A21" s="176" t="str">
        <f>Položky!B208</f>
        <v>767</v>
      </c>
      <c r="B21" s="93" t="str">
        <f>Položky!C208</f>
        <v>Konstrukce zámečnické</v>
      </c>
      <c r="D21" s="94"/>
      <c r="E21" s="177">
        <f>Položky!BA237</f>
        <v>0</v>
      </c>
      <c r="F21" s="178">
        <f>Položky!BB237</f>
        <v>0</v>
      </c>
      <c r="G21" s="178">
        <f>Položky!BC237</f>
        <v>0</v>
      </c>
      <c r="H21" s="178">
        <f>Položky!BD237</f>
        <v>0</v>
      </c>
      <c r="I21" s="179">
        <f>Položky!BE237</f>
        <v>0</v>
      </c>
    </row>
    <row r="22" spans="1:9" s="13" customFormat="1" ht="12.75">
      <c r="A22" s="176" t="str">
        <f>Položky!B238</f>
        <v>771</v>
      </c>
      <c r="B22" s="93" t="str">
        <f>Položky!C238</f>
        <v>Podlahy z dlaždic a obklady</v>
      </c>
      <c r="D22" s="94"/>
      <c r="E22" s="177">
        <f>Položky!BA249</f>
        <v>0</v>
      </c>
      <c r="F22" s="178">
        <f>Položky!BB249</f>
        <v>0</v>
      </c>
      <c r="G22" s="178">
        <f>Položky!BC249</f>
        <v>0</v>
      </c>
      <c r="H22" s="178">
        <f>Položky!BD249</f>
        <v>0</v>
      </c>
      <c r="I22" s="179">
        <f>Položky!BE249</f>
        <v>0</v>
      </c>
    </row>
    <row r="23" spans="1:9" s="13" customFormat="1" ht="12.75">
      <c r="A23" s="176" t="str">
        <f>Položky!B250</f>
        <v>776</v>
      </c>
      <c r="B23" s="93" t="str">
        <f>Položky!C250</f>
        <v>Podlahy povlakové</v>
      </c>
      <c r="D23" s="94"/>
      <c r="E23" s="177">
        <f>Položky!BA258</f>
        <v>0</v>
      </c>
      <c r="F23" s="178">
        <f>Položky!BB258</f>
        <v>0</v>
      </c>
      <c r="G23" s="178">
        <f>Položky!BC258</f>
        <v>0</v>
      </c>
      <c r="H23" s="178">
        <f>Položky!BD258</f>
        <v>0</v>
      </c>
      <c r="I23" s="179">
        <f>Položky!BE258</f>
        <v>0</v>
      </c>
    </row>
    <row r="24" spans="1:9" s="13" customFormat="1" ht="12.75">
      <c r="A24" s="176" t="str">
        <f>Položky!B259</f>
        <v>777</v>
      </c>
      <c r="B24" s="93" t="str">
        <f>Položky!C259</f>
        <v>Podlahy ze syntetických hmot</v>
      </c>
      <c r="D24" s="94"/>
      <c r="E24" s="177">
        <f>Položky!BA265</f>
        <v>0</v>
      </c>
      <c r="F24" s="178">
        <f>Položky!BB265</f>
        <v>0</v>
      </c>
      <c r="G24" s="178">
        <f>Položky!BC265</f>
        <v>0</v>
      </c>
      <c r="H24" s="178">
        <f>Položky!BD265</f>
        <v>0</v>
      </c>
      <c r="I24" s="179">
        <f>Položky!BE265</f>
        <v>0</v>
      </c>
    </row>
    <row r="25" spans="1:9" s="13" customFormat="1" ht="12.75">
      <c r="A25" s="176" t="str">
        <f>Položky!B266</f>
        <v>781</v>
      </c>
      <c r="B25" s="93" t="str">
        <f>Položky!C266</f>
        <v>Obklady keramické</v>
      </c>
      <c r="D25" s="94"/>
      <c r="E25" s="177">
        <f>Položky!BA273</f>
        <v>0</v>
      </c>
      <c r="F25" s="178">
        <f>Položky!BB273</f>
        <v>0</v>
      </c>
      <c r="G25" s="178">
        <f>Položky!BC273</f>
        <v>0</v>
      </c>
      <c r="H25" s="178">
        <f>Položky!BD273</f>
        <v>0</v>
      </c>
      <c r="I25" s="179">
        <f>Položky!BE273</f>
        <v>0</v>
      </c>
    </row>
    <row r="26" spans="1:9" s="13" customFormat="1" ht="12.75">
      <c r="A26" s="176" t="str">
        <f>Položky!B274</f>
        <v>783</v>
      </c>
      <c r="B26" s="93" t="str">
        <f>Položky!C274</f>
        <v>Nátěry</v>
      </c>
      <c r="D26" s="94"/>
      <c r="E26" s="177">
        <f>Položky!BA279</f>
        <v>0</v>
      </c>
      <c r="F26" s="178">
        <f>Položky!BB279</f>
        <v>0</v>
      </c>
      <c r="G26" s="178">
        <f>Položky!BC279</f>
        <v>0</v>
      </c>
      <c r="H26" s="178">
        <f>Položky!BD279</f>
        <v>0</v>
      </c>
      <c r="I26" s="179">
        <f>Položky!BE279</f>
        <v>0</v>
      </c>
    </row>
    <row r="27" spans="1:9" s="13" customFormat="1" ht="12.75">
      <c r="A27" s="176" t="str">
        <f>Položky!B280</f>
        <v>784</v>
      </c>
      <c r="B27" s="93" t="str">
        <f>Položky!C280</f>
        <v>Malby</v>
      </c>
      <c r="D27" s="94"/>
      <c r="E27" s="177">
        <f>Položky!BA289</f>
        <v>0</v>
      </c>
      <c r="F27" s="178">
        <f>Položky!BB289</f>
        <v>0</v>
      </c>
      <c r="G27" s="178">
        <f>Položky!BC289</f>
        <v>0</v>
      </c>
      <c r="H27" s="178">
        <f>Položky!BD289</f>
        <v>0</v>
      </c>
      <c r="I27" s="179">
        <f>Položky!BE289</f>
        <v>0</v>
      </c>
    </row>
    <row r="28" spans="1:9" s="13" customFormat="1" ht="12.75">
      <c r="A28" s="176" t="str">
        <f>Položky!B290</f>
        <v>M21</v>
      </c>
      <c r="B28" s="93" t="str">
        <f>Položky!C290</f>
        <v>Elektromontáže</v>
      </c>
      <c r="D28" s="94"/>
      <c r="E28" s="177">
        <f>Položky!BA292</f>
        <v>0</v>
      </c>
      <c r="F28" s="178">
        <f>Položky!BB292</f>
        <v>0</v>
      </c>
      <c r="G28" s="178">
        <f>Položky!BC292</f>
        <v>0</v>
      </c>
      <c r="H28" s="178">
        <f>Položky!BD292</f>
        <v>0</v>
      </c>
      <c r="I28" s="179">
        <f>Položky!BE292</f>
        <v>0</v>
      </c>
    </row>
    <row r="29" spans="1:9" s="13" customFormat="1" ht="12.75">
      <c r="A29" s="176" t="str">
        <f>Položky!B293</f>
        <v>M22</v>
      </c>
      <c r="B29" s="93" t="str">
        <f>Položky!C293</f>
        <v>Montáž sdělovací a zabezp. techniky</v>
      </c>
      <c r="D29" s="94"/>
      <c r="E29" s="177">
        <f>Položky!BA295</f>
        <v>0</v>
      </c>
      <c r="F29" s="178">
        <f>Položky!BB295</f>
        <v>0</v>
      </c>
      <c r="G29" s="178">
        <f>Položky!BC295</f>
        <v>0</v>
      </c>
      <c r="H29" s="178">
        <f>Položky!BD295</f>
        <v>0</v>
      </c>
      <c r="I29" s="179">
        <f>Položky!BE295</f>
        <v>0</v>
      </c>
    </row>
    <row r="30" spans="1:9" s="13" customFormat="1" ht="13.5" thickBot="1">
      <c r="A30" s="176" t="str">
        <f>Položky!B296</f>
        <v>D96</v>
      </c>
      <c r="B30" s="93" t="str">
        <f>Položky!C296</f>
        <v>Přesuny suti a vybouraných hmot</v>
      </c>
      <c r="D30" s="94"/>
      <c r="E30" s="177">
        <f>Položky!BA306</f>
        <v>0</v>
      </c>
      <c r="F30" s="178">
        <f>Položky!BB306</f>
        <v>0</v>
      </c>
      <c r="G30" s="178">
        <f>Položky!BC306</f>
        <v>0</v>
      </c>
      <c r="H30" s="178">
        <f>Položky!BD306</f>
        <v>0</v>
      </c>
      <c r="I30" s="179">
        <f>Položky!BE306</f>
        <v>0</v>
      </c>
    </row>
    <row r="31" spans="1:9" s="101" customFormat="1" ht="13.5" thickBot="1">
      <c r="A31" s="95"/>
      <c r="B31" s="96" t="s">
        <v>51</v>
      </c>
      <c r="C31" s="96"/>
      <c r="D31" s="97"/>
      <c r="E31" s="98">
        <f>SUM(E7:E30)</f>
        <v>0</v>
      </c>
      <c r="F31" s="99">
        <f>SUM(F7:F30)</f>
        <v>0</v>
      </c>
      <c r="G31" s="99">
        <f>SUM(G7:G30)</f>
        <v>0</v>
      </c>
      <c r="H31" s="99">
        <f>SUM(H7:H30)</f>
        <v>0</v>
      </c>
      <c r="I31" s="100">
        <f>SUM(I7:I30)</f>
        <v>0</v>
      </c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57" ht="19.5" customHeight="1">
      <c r="A33" s="85" t="s">
        <v>52</v>
      </c>
      <c r="B33" s="85"/>
      <c r="C33" s="85"/>
      <c r="D33" s="85"/>
      <c r="E33" s="85"/>
      <c r="F33" s="85"/>
      <c r="G33" s="102"/>
      <c r="H33" s="85"/>
      <c r="I33" s="85"/>
      <c r="BA33" s="35"/>
      <c r="BB33" s="35"/>
      <c r="BC33" s="35"/>
      <c r="BD33" s="35"/>
      <c r="BE33" s="35"/>
    </row>
    <row r="34" ht="13.5" thickBot="1"/>
    <row r="35" spans="1:9" ht="12.75">
      <c r="A35" s="103" t="s">
        <v>53</v>
      </c>
      <c r="B35" s="104"/>
      <c r="C35" s="104"/>
      <c r="D35" s="105"/>
      <c r="E35" s="106" t="s">
        <v>54</v>
      </c>
      <c r="F35" s="107" t="s">
        <v>55</v>
      </c>
      <c r="G35" s="108" t="s">
        <v>56</v>
      </c>
      <c r="H35" s="109"/>
      <c r="I35" s="110" t="s">
        <v>54</v>
      </c>
    </row>
    <row r="36" spans="1:53" ht="12.75">
      <c r="A36" s="111" t="s">
        <v>517</v>
      </c>
      <c r="B36" s="112"/>
      <c r="C36" s="112"/>
      <c r="D36" s="113"/>
      <c r="E36" s="114"/>
      <c r="F36" s="115"/>
      <c r="G36" s="116">
        <f aca="true" t="shared" si="0" ref="G36:G43">CHOOSE(BA36+1,HSV+PSV,HSV+PSV+Mont,HSV+PSV+Dodavka+Mont,HSV,PSV,Mont,Dodavka,Mont+Dodavka,0)</f>
        <v>0</v>
      </c>
      <c r="H36" s="117"/>
      <c r="I36" s="118">
        <f aca="true" t="shared" si="1" ref="I36:I43">E36+F36*G36/100</f>
        <v>0</v>
      </c>
      <c r="BA36">
        <v>0</v>
      </c>
    </row>
    <row r="37" spans="1:53" ht="12.75">
      <c r="A37" s="111" t="s">
        <v>518</v>
      </c>
      <c r="B37" s="112"/>
      <c r="C37" s="112"/>
      <c r="D37" s="113"/>
      <c r="E37" s="114"/>
      <c r="F37" s="115"/>
      <c r="G37" s="116">
        <f t="shared" si="0"/>
        <v>0</v>
      </c>
      <c r="H37" s="117"/>
      <c r="I37" s="118">
        <f t="shared" si="1"/>
        <v>0</v>
      </c>
      <c r="BA37">
        <v>0</v>
      </c>
    </row>
    <row r="38" spans="1:53" ht="12.75">
      <c r="A38" s="111" t="s">
        <v>519</v>
      </c>
      <c r="B38" s="112"/>
      <c r="C38" s="112"/>
      <c r="D38" s="113"/>
      <c r="E38" s="114"/>
      <c r="F38" s="115"/>
      <c r="G38" s="116">
        <f t="shared" si="0"/>
        <v>0</v>
      </c>
      <c r="H38" s="117"/>
      <c r="I38" s="118">
        <f t="shared" si="1"/>
        <v>0</v>
      </c>
      <c r="BA38">
        <v>0</v>
      </c>
    </row>
    <row r="39" spans="1:53" ht="12.75">
      <c r="A39" s="111" t="s">
        <v>520</v>
      </c>
      <c r="B39" s="112"/>
      <c r="C39" s="112"/>
      <c r="D39" s="113"/>
      <c r="E39" s="114"/>
      <c r="F39" s="115"/>
      <c r="G39" s="116">
        <f t="shared" si="0"/>
        <v>0</v>
      </c>
      <c r="H39" s="117"/>
      <c r="I39" s="118">
        <f t="shared" si="1"/>
        <v>0</v>
      </c>
      <c r="BA39">
        <v>0</v>
      </c>
    </row>
    <row r="40" spans="1:53" ht="12.75">
      <c r="A40" s="111" t="s">
        <v>521</v>
      </c>
      <c r="B40" s="112"/>
      <c r="C40" s="112"/>
      <c r="D40" s="113"/>
      <c r="E40" s="114"/>
      <c r="F40" s="115"/>
      <c r="G40" s="116">
        <f t="shared" si="0"/>
        <v>0</v>
      </c>
      <c r="H40" s="117"/>
      <c r="I40" s="118">
        <f t="shared" si="1"/>
        <v>0</v>
      </c>
      <c r="BA40">
        <v>1</v>
      </c>
    </row>
    <row r="41" spans="1:53" ht="12.75">
      <c r="A41" s="111" t="s">
        <v>522</v>
      </c>
      <c r="B41" s="112"/>
      <c r="C41" s="112"/>
      <c r="D41" s="113"/>
      <c r="E41" s="114"/>
      <c r="F41" s="115"/>
      <c r="G41" s="116">
        <f t="shared" si="0"/>
        <v>0</v>
      </c>
      <c r="H41" s="117"/>
      <c r="I41" s="118">
        <f t="shared" si="1"/>
        <v>0</v>
      </c>
      <c r="BA41">
        <v>1</v>
      </c>
    </row>
    <row r="42" spans="1:53" ht="12.75">
      <c r="A42" s="111" t="s">
        <v>523</v>
      </c>
      <c r="B42" s="112"/>
      <c r="C42" s="112"/>
      <c r="D42" s="113"/>
      <c r="E42" s="114"/>
      <c r="F42" s="115"/>
      <c r="G42" s="116">
        <f t="shared" si="0"/>
        <v>0</v>
      </c>
      <c r="H42" s="117"/>
      <c r="I42" s="118">
        <f t="shared" si="1"/>
        <v>0</v>
      </c>
      <c r="BA42">
        <v>2</v>
      </c>
    </row>
    <row r="43" spans="1:53" ht="12.75">
      <c r="A43" s="111" t="s">
        <v>524</v>
      </c>
      <c r="B43" s="112"/>
      <c r="C43" s="112"/>
      <c r="D43" s="113"/>
      <c r="E43" s="114"/>
      <c r="F43" s="115"/>
      <c r="G43" s="116">
        <f t="shared" si="0"/>
        <v>0</v>
      </c>
      <c r="H43" s="117"/>
      <c r="I43" s="118">
        <f t="shared" si="1"/>
        <v>0</v>
      </c>
      <c r="BA43">
        <v>2</v>
      </c>
    </row>
    <row r="44" spans="1:9" ht="13.5" thickBot="1">
      <c r="A44" s="119"/>
      <c r="B44" s="120" t="s">
        <v>57</v>
      </c>
      <c r="C44" s="121"/>
      <c r="D44" s="122"/>
      <c r="E44" s="123"/>
      <c r="F44" s="124"/>
      <c r="G44" s="124"/>
      <c r="H44" s="192">
        <f>SUM(I36:I43)</f>
        <v>0</v>
      </c>
      <c r="I44" s="193"/>
    </row>
    <row r="46" spans="2:9" ht="12.75">
      <c r="B46" s="101"/>
      <c r="F46" s="125"/>
      <c r="G46" s="126"/>
      <c r="H46" s="126"/>
      <c r="I46" s="127"/>
    </row>
    <row r="47" spans="6:9" ht="12.75">
      <c r="F47" s="125"/>
      <c r="G47" s="126"/>
      <c r="H47" s="126"/>
      <c r="I47" s="127"/>
    </row>
    <row r="48" spans="6:9" ht="12.75">
      <c r="F48" s="125"/>
      <c r="G48" s="126"/>
      <c r="H48" s="126"/>
      <c r="I48" s="127"/>
    </row>
    <row r="49" spans="6:9" ht="12.75">
      <c r="F49" s="125"/>
      <c r="G49" s="126"/>
      <c r="H49" s="126"/>
      <c r="I49" s="127"/>
    </row>
    <row r="50" spans="6:9" ht="12.75">
      <c r="F50" s="125"/>
      <c r="G50" s="126"/>
      <c r="H50" s="126"/>
      <c r="I50" s="127"/>
    </row>
    <row r="51" spans="6:9" ht="12.75">
      <c r="F51" s="125"/>
      <c r="G51" s="126"/>
      <c r="H51" s="126"/>
      <c r="I51" s="127"/>
    </row>
    <row r="52" spans="6:9" ht="12.75">
      <c r="F52" s="125"/>
      <c r="G52" s="126"/>
      <c r="H52" s="126"/>
      <c r="I52" s="127"/>
    </row>
    <row r="53" spans="6:9" ht="12.75">
      <c r="F53" s="125"/>
      <c r="G53" s="126"/>
      <c r="H53" s="126"/>
      <c r="I53" s="127"/>
    </row>
    <row r="54" spans="6:9" ht="12.75">
      <c r="F54" s="125"/>
      <c r="G54" s="126"/>
      <c r="H54" s="126"/>
      <c r="I54" s="127"/>
    </row>
    <row r="55" spans="6:9" ht="12.75">
      <c r="F55" s="125"/>
      <c r="G55" s="126"/>
      <c r="H55" s="126"/>
      <c r="I55" s="127"/>
    </row>
    <row r="56" spans="6:9" ht="12.75">
      <c r="F56" s="125"/>
      <c r="G56" s="126"/>
      <c r="H56" s="126"/>
      <c r="I56" s="127"/>
    </row>
    <row r="57" spans="6:9" ht="12.75">
      <c r="F57" s="125"/>
      <c r="G57" s="126"/>
      <c r="H57" s="126"/>
      <c r="I57" s="127"/>
    </row>
    <row r="58" spans="6:9" ht="12.75">
      <c r="F58" s="125"/>
      <c r="G58" s="126"/>
      <c r="H58" s="126"/>
      <c r="I58" s="127"/>
    </row>
    <row r="59" spans="6:9" ht="12.75">
      <c r="F59" s="125"/>
      <c r="G59" s="126"/>
      <c r="H59" s="126"/>
      <c r="I59" s="127"/>
    </row>
    <row r="60" spans="6:9" ht="12.75">
      <c r="F60" s="125"/>
      <c r="G60" s="126"/>
      <c r="H60" s="126"/>
      <c r="I60" s="127"/>
    </row>
    <row r="61" spans="6:9" ht="12.75">
      <c r="F61" s="125"/>
      <c r="G61" s="126"/>
      <c r="H61" s="126"/>
      <c r="I61" s="127"/>
    </row>
    <row r="62" spans="6:9" ht="12.75">
      <c r="F62" s="125"/>
      <c r="G62" s="126"/>
      <c r="H62" s="126"/>
      <c r="I62" s="127"/>
    </row>
    <row r="63" spans="6:9" ht="12.75">
      <c r="F63" s="125"/>
      <c r="G63" s="126"/>
      <c r="H63" s="126"/>
      <c r="I63" s="127"/>
    </row>
    <row r="64" spans="6:9" ht="12.75">
      <c r="F64" s="125"/>
      <c r="G64" s="126"/>
      <c r="H64" s="126"/>
      <c r="I64" s="127"/>
    </row>
    <row r="65" spans="6:9" ht="12.75">
      <c r="F65" s="125"/>
      <c r="G65" s="126"/>
      <c r="H65" s="126"/>
      <c r="I65" s="127"/>
    </row>
    <row r="66" spans="6:9" ht="12.75">
      <c r="F66" s="125"/>
      <c r="G66" s="126"/>
      <c r="H66" s="126"/>
      <c r="I66" s="127"/>
    </row>
    <row r="67" spans="6:9" ht="12.75">
      <c r="F67" s="125"/>
      <c r="G67" s="126"/>
      <c r="H67" s="126"/>
      <c r="I67" s="127"/>
    </row>
    <row r="68" spans="6:9" ht="12.75">
      <c r="F68" s="125"/>
      <c r="G68" s="126"/>
      <c r="H68" s="126"/>
      <c r="I68" s="127"/>
    </row>
    <row r="69" spans="6:9" ht="12.75">
      <c r="F69" s="125"/>
      <c r="G69" s="126"/>
      <c r="H69" s="126"/>
      <c r="I69" s="127"/>
    </row>
    <row r="70" spans="6:9" ht="12.75">
      <c r="F70" s="125"/>
      <c r="G70" s="126"/>
      <c r="H70" s="126"/>
      <c r="I70" s="127"/>
    </row>
    <row r="71" spans="6:9" ht="12.75">
      <c r="F71" s="125"/>
      <c r="G71" s="126"/>
      <c r="H71" s="126"/>
      <c r="I71" s="127"/>
    </row>
    <row r="72" spans="6:9" ht="12.75">
      <c r="F72" s="125"/>
      <c r="G72" s="126"/>
      <c r="H72" s="126"/>
      <c r="I72" s="127"/>
    </row>
    <row r="73" spans="6:9" ht="12.75">
      <c r="F73" s="125"/>
      <c r="G73" s="126"/>
      <c r="H73" s="126"/>
      <c r="I73" s="127"/>
    </row>
    <row r="74" spans="6:9" ht="12.75">
      <c r="F74" s="125"/>
      <c r="G74" s="126"/>
      <c r="H74" s="126"/>
      <c r="I74" s="127"/>
    </row>
    <row r="75" spans="6:9" ht="12.75">
      <c r="F75" s="125"/>
      <c r="G75" s="126"/>
      <c r="H75" s="126"/>
      <c r="I75" s="127"/>
    </row>
    <row r="76" spans="6:9" ht="12.75">
      <c r="F76" s="125"/>
      <c r="G76" s="126"/>
      <c r="H76" s="126"/>
      <c r="I76" s="127"/>
    </row>
    <row r="77" spans="6:9" ht="12.75">
      <c r="F77" s="125"/>
      <c r="G77" s="126"/>
      <c r="H77" s="126"/>
      <c r="I77" s="127"/>
    </row>
    <row r="78" spans="6:9" ht="12.75">
      <c r="F78" s="125"/>
      <c r="G78" s="126"/>
      <c r="H78" s="126"/>
      <c r="I78" s="127"/>
    </row>
    <row r="79" spans="6:9" ht="12.75">
      <c r="F79" s="125"/>
      <c r="G79" s="126"/>
      <c r="H79" s="126"/>
      <c r="I79" s="127"/>
    </row>
    <row r="80" spans="6:9" ht="12.75">
      <c r="F80" s="125"/>
      <c r="G80" s="126"/>
      <c r="H80" s="126"/>
      <c r="I80" s="127"/>
    </row>
    <row r="81" spans="6:9" ht="12.75">
      <c r="F81" s="125"/>
      <c r="G81" s="126"/>
      <c r="H81" s="126"/>
      <c r="I81" s="127"/>
    </row>
    <row r="82" spans="6:9" ht="12.75">
      <c r="F82" s="125"/>
      <c r="G82" s="126"/>
      <c r="H82" s="126"/>
      <c r="I82" s="127"/>
    </row>
    <row r="83" spans="6:9" ht="12.75">
      <c r="F83" s="125"/>
      <c r="G83" s="126"/>
      <c r="H83" s="126"/>
      <c r="I83" s="127"/>
    </row>
    <row r="84" spans="6:9" ht="12.75">
      <c r="F84" s="125"/>
      <c r="G84" s="126"/>
      <c r="H84" s="126"/>
      <c r="I84" s="127"/>
    </row>
    <row r="85" spans="6:9" ht="12.75">
      <c r="F85" s="125"/>
      <c r="G85" s="126"/>
      <c r="H85" s="126"/>
      <c r="I85" s="127"/>
    </row>
    <row r="86" spans="6:9" ht="12.75">
      <c r="F86" s="125"/>
      <c r="G86" s="126"/>
      <c r="H86" s="126"/>
      <c r="I86" s="127"/>
    </row>
    <row r="87" spans="6:9" ht="12.75">
      <c r="F87" s="125"/>
      <c r="G87" s="126"/>
      <c r="H87" s="126"/>
      <c r="I87" s="127"/>
    </row>
    <row r="88" spans="6:9" ht="12.75">
      <c r="F88" s="125"/>
      <c r="G88" s="126"/>
      <c r="H88" s="126"/>
      <c r="I88" s="127"/>
    </row>
    <row r="89" spans="6:9" ht="12.75">
      <c r="F89" s="125"/>
      <c r="G89" s="126"/>
      <c r="H89" s="126"/>
      <c r="I89" s="127"/>
    </row>
    <row r="90" spans="6:9" ht="12.75">
      <c r="F90" s="125"/>
      <c r="G90" s="126"/>
      <c r="H90" s="126"/>
      <c r="I90" s="127"/>
    </row>
    <row r="91" spans="6:9" ht="12.75">
      <c r="F91" s="125"/>
      <c r="G91" s="126"/>
      <c r="H91" s="126"/>
      <c r="I91" s="127"/>
    </row>
    <row r="92" spans="6:9" ht="12.75">
      <c r="F92" s="125"/>
      <c r="G92" s="126"/>
      <c r="H92" s="126"/>
      <c r="I92" s="127"/>
    </row>
    <row r="93" spans="6:9" ht="12.75">
      <c r="F93" s="125"/>
      <c r="G93" s="126"/>
      <c r="H93" s="126"/>
      <c r="I93" s="127"/>
    </row>
    <row r="94" spans="6:9" ht="12.75">
      <c r="F94" s="125"/>
      <c r="G94" s="126"/>
      <c r="H94" s="126"/>
      <c r="I94" s="127"/>
    </row>
    <row r="95" spans="6:9" ht="12.75">
      <c r="F95" s="125"/>
      <c r="G95" s="126"/>
      <c r="H95" s="126"/>
      <c r="I95" s="127"/>
    </row>
  </sheetData>
  <sheetProtection password="CC06" sheet="1"/>
  <mergeCells count="4">
    <mergeCell ref="H44:I44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79"/>
  <sheetViews>
    <sheetView showGridLines="0" showZeros="0" zoomScalePageLayoutView="0" workbookViewId="0" topLeftCell="A1">
      <selection activeCell="K151" sqref="K151"/>
    </sheetView>
  </sheetViews>
  <sheetFormatPr defaultColWidth="9.00390625" defaultRowHeight="12.75"/>
  <cols>
    <col min="1" max="1" width="4.375" style="128" customWidth="1"/>
    <col min="2" max="2" width="11.625" style="128" customWidth="1"/>
    <col min="3" max="3" width="40.375" style="128" customWidth="1"/>
    <col min="4" max="4" width="5.625" style="128" customWidth="1"/>
    <col min="5" max="5" width="8.625" style="137" customWidth="1"/>
    <col min="6" max="6" width="9.875" style="128" customWidth="1"/>
    <col min="7" max="7" width="13.875" style="128" customWidth="1"/>
    <col min="8" max="11" width="9.125" style="128" customWidth="1"/>
    <col min="12" max="12" width="75.375" style="128" customWidth="1"/>
    <col min="13" max="13" width="45.25390625" style="128" customWidth="1"/>
    <col min="14" max="16384" width="9.125" style="128" customWidth="1"/>
  </cols>
  <sheetData>
    <row r="1" spans="1:7" ht="15.75">
      <c r="A1" s="203" t="s">
        <v>69</v>
      </c>
      <c r="B1" s="203"/>
      <c r="C1" s="203"/>
      <c r="D1" s="203"/>
      <c r="E1" s="203"/>
      <c r="F1" s="203"/>
      <c r="G1" s="203"/>
    </row>
    <row r="2" spans="2:7" ht="14.25" customHeight="1" thickBot="1">
      <c r="B2" s="129"/>
      <c r="C2" s="130"/>
      <c r="D2" s="130"/>
      <c r="E2" s="131"/>
      <c r="F2" s="130"/>
      <c r="G2" s="130"/>
    </row>
    <row r="3" spans="1:7" ht="13.5" thickTop="1">
      <c r="A3" s="194" t="s">
        <v>5</v>
      </c>
      <c r="B3" s="195"/>
      <c r="C3" s="75" t="str">
        <f>CONCATENATE(cislostavby," ",nazevstavby)</f>
        <v>10001389 REK. CHODEB OBJ.B ÚST.422 A 426. 4.NP</v>
      </c>
      <c r="D3" s="76"/>
      <c r="E3" s="132" t="s">
        <v>0</v>
      </c>
      <c r="F3" s="133">
        <f>Rekapitulace!H1</f>
        <v>10001389</v>
      </c>
      <c r="G3" s="134"/>
    </row>
    <row r="4" spans="1:7" ht="13.5" thickBot="1">
      <c r="A4" s="204" t="s">
        <v>1</v>
      </c>
      <c r="B4" s="197"/>
      <c r="C4" s="81" t="str">
        <f>CONCATENATE(cisloobjektu," ",nazevobjektu)</f>
        <v>S01 INVESTICE REK. CHODEB OBJ. B, 4.NP</v>
      </c>
      <c r="D4" s="82"/>
      <c r="E4" s="205" t="str">
        <f>Rekapitulace!G2</f>
        <v>INVESTICE, REK. CHODEB OBJ.B 4.NP</v>
      </c>
      <c r="F4" s="206"/>
      <c r="G4" s="207"/>
    </row>
    <row r="5" spans="1:7" ht="13.5" thickTop="1">
      <c r="A5" s="135"/>
      <c r="B5" s="136"/>
      <c r="C5" s="136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75</v>
      </c>
      <c r="C7" s="145" t="s">
        <v>76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77</v>
      </c>
      <c r="C8" s="153" t="s">
        <v>78</v>
      </c>
      <c r="D8" s="154" t="s">
        <v>79</v>
      </c>
      <c r="E8" s="155">
        <v>4.725</v>
      </c>
      <c r="F8" s="180"/>
      <c r="G8" s="156">
        <f>E8*F8</f>
        <v>0</v>
      </c>
      <c r="O8" s="150">
        <v>2</v>
      </c>
      <c r="AA8" s="128">
        <v>1</v>
      </c>
      <c r="AB8" s="128">
        <v>1</v>
      </c>
      <c r="AC8" s="128">
        <v>1</v>
      </c>
      <c r="AZ8" s="128">
        <v>1</v>
      </c>
      <c r="BA8" s="128">
        <f>IF(AZ8=1,G8,0)</f>
        <v>0</v>
      </c>
      <c r="BB8" s="128">
        <f>IF(AZ8=2,G8,0)</f>
        <v>0</v>
      </c>
      <c r="BC8" s="128">
        <f>IF(AZ8=3,G8,0)</f>
        <v>0</v>
      </c>
      <c r="BD8" s="128">
        <f>IF(AZ8=4,G8,0)</f>
        <v>0</v>
      </c>
      <c r="BE8" s="128">
        <f>IF(AZ8=5,G8,0)</f>
        <v>0</v>
      </c>
      <c r="CZ8" s="128">
        <v>0.14802</v>
      </c>
    </row>
    <row r="9" spans="1:15" ht="12.75">
      <c r="A9" s="157"/>
      <c r="B9" s="158"/>
      <c r="C9" s="201" t="s">
        <v>80</v>
      </c>
      <c r="D9" s="202"/>
      <c r="E9" s="160">
        <v>4.725</v>
      </c>
      <c r="F9" s="161"/>
      <c r="G9" s="162"/>
      <c r="M9" s="159" t="s">
        <v>80</v>
      </c>
      <c r="O9" s="150"/>
    </row>
    <row r="10" spans="1:104" ht="12.75">
      <c r="A10" s="151">
        <v>2</v>
      </c>
      <c r="B10" s="152" t="s">
        <v>81</v>
      </c>
      <c r="C10" s="153" t="s">
        <v>82</v>
      </c>
      <c r="D10" s="154" t="s">
        <v>79</v>
      </c>
      <c r="E10" s="155">
        <v>3.51</v>
      </c>
      <c r="F10" s="180"/>
      <c r="G10" s="156">
        <f>E10*F10</f>
        <v>0</v>
      </c>
      <c r="O10" s="150">
        <v>2</v>
      </c>
      <c r="AA10" s="128">
        <v>1</v>
      </c>
      <c r="AB10" s="128">
        <v>1</v>
      </c>
      <c r="AC10" s="128">
        <v>1</v>
      </c>
      <c r="AZ10" s="128">
        <v>1</v>
      </c>
      <c r="BA10" s="128">
        <f>IF(AZ10=1,G10,0)</f>
        <v>0</v>
      </c>
      <c r="BB10" s="128">
        <f>IF(AZ10=2,G10,0)</f>
        <v>0</v>
      </c>
      <c r="BC10" s="128">
        <f>IF(AZ10=3,G10,0)</f>
        <v>0</v>
      </c>
      <c r="BD10" s="128">
        <f>IF(AZ10=4,G10,0)</f>
        <v>0</v>
      </c>
      <c r="BE10" s="128">
        <f>IF(AZ10=5,G10,0)</f>
        <v>0</v>
      </c>
      <c r="CZ10" s="128">
        <v>0.20622</v>
      </c>
    </row>
    <row r="11" spans="1:15" ht="12.75">
      <c r="A11" s="157"/>
      <c r="B11" s="158"/>
      <c r="C11" s="201" t="s">
        <v>83</v>
      </c>
      <c r="D11" s="202"/>
      <c r="E11" s="160">
        <v>3.51</v>
      </c>
      <c r="F11" s="161"/>
      <c r="G11" s="162"/>
      <c r="M11" s="159" t="s">
        <v>83</v>
      </c>
      <c r="O11" s="150"/>
    </row>
    <row r="12" spans="1:104" ht="22.5">
      <c r="A12" s="151">
        <v>3</v>
      </c>
      <c r="B12" s="152" t="s">
        <v>84</v>
      </c>
      <c r="C12" s="153" t="s">
        <v>85</v>
      </c>
      <c r="D12" s="154" t="s">
        <v>86</v>
      </c>
      <c r="E12" s="155">
        <v>20</v>
      </c>
      <c r="F12" s="180"/>
      <c r="G12" s="156">
        <f>E12*F12</f>
        <v>0</v>
      </c>
      <c r="O12" s="150">
        <v>2</v>
      </c>
      <c r="AA12" s="128">
        <v>1</v>
      </c>
      <c r="AB12" s="128">
        <v>1</v>
      </c>
      <c r="AC12" s="128">
        <v>1</v>
      </c>
      <c r="AZ12" s="128">
        <v>1</v>
      </c>
      <c r="BA12" s="128">
        <f>IF(AZ12=1,G12,0)</f>
        <v>0</v>
      </c>
      <c r="BB12" s="128">
        <f>IF(AZ12=2,G12,0)</f>
        <v>0</v>
      </c>
      <c r="BC12" s="128">
        <f>IF(AZ12=3,G12,0)</f>
        <v>0</v>
      </c>
      <c r="BD12" s="128">
        <f>IF(AZ12=4,G12,0)</f>
        <v>0</v>
      </c>
      <c r="BE12" s="128">
        <f>IF(AZ12=5,G12,0)</f>
        <v>0</v>
      </c>
      <c r="CZ12" s="128">
        <v>0.05379</v>
      </c>
    </row>
    <row r="13" spans="1:15" ht="12.75">
      <c r="A13" s="157"/>
      <c r="B13" s="158"/>
      <c r="C13" s="201" t="s">
        <v>87</v>
      </c>
      <c r="D13" s="202"/>
      <c r="E13" s="160">
        <v>20</v>
      </c>
      <c r="F13" s="161"/>
      <c r="G13" s="162"/>
      <c r="M13" s="159" t="s">
        <v>87</v>
      </c>
      <c r="O13" s="150"/>
    </row>
    <row r="14" spans="1:104" ht="22.5">
      <c r="A14" s="151">
        <v>4</v>
      </c>
      <c r="B14" s="152" t="s">
        <v>88</v>
      </c>
      <c r="C14" s="153" t="s">
        <v>89</v>
      </c>
      <c r="D14" s="154" t="s">
        <v>86</v>
      </c>
      <c r="E14" s="155">
        <v>4</v>
      </c>
      <c r="F14" s="180"/>
      <c r="G14" s="156">
        <f>E14*F14</f>
        <v>0</v>
      </c>
      <c r="O14" s="150">
        <v>2</v>
      </c>
      <c r="AA14" s="128">
        <v>1</v>
      </c>
      <c r="AB14" s="128">
        <v>1</v>
      </c>
      <c r="AC14" s="128">
        <v>1</v>
      </c>
      <c r="AZ14" s="128">
        <v>1</v>
      </c>
      <c r="BA14" s="128">
        <f>IF(AZ14=1,G14,0)</f>
        <v>0</v>
      </c>
      <c r="BB14" s="128">
        <f>IF(AZ14=2,G14,0)</f>
        <v>0</v>
      </c>
      <c r="BC14" s="128">
        <f>IF(AZ14=3,G14,0)</f>
        <v>0</v>
      </c>
      <c r="BD14" s="128">
        <f>IF(AZ14=4,G14,0)</f>
        <v>0</v>
      </c>
      <c r="BE14" s="128">
        <f>IF(AZ14=5,G14,0)</f>
        <v>0</v>
      </c>
      <c r="CZ14" s="128">
        <v>0.07925</v>
      </c>
    </row>
    <row r="15" spans="1:104" ht="12.75">
      <c r="A15" s="151">
        <v>5</v>
      </c>
      <c r="B15" s="152" t="s">
        <v>90</v>
      </c>
      <c r="C15" s="153" t="s">
        <v>91</v>
      </c>
      <c r="D15" s="154" t="s">
        <v>79</v>
      </c>
      <c r="E15" s="155">
        <v>8.71</v>
      </c>
      <c r="F15" s="180"/>
      <c r="G15" s="156">
        <f>E15*F15</f>
        <v>0</v>
      </c>
      <c r="O15" s="150">
        <v>2</v>
      </c>
      <c r="AA15" s="128">
        <v>1</v>
      </c>
      <c r="AB15" s="128">
        <v>1</v>
      </c>
      <c r="AC15" s="128">
        <v>1</v>
      </c>
      <c r="AZ15" s="128">
        <v>1</v>
      </c>
      <c r="BA15" s="128">
        <f>IF(AZ15=1,G15,0)</f>
        <v>0</v>
      </c>
      <c r="BB15" s="128">
        <f>IF(AZ15=2,G15,0)</f>
        <v>0</v>
      </c>
      <c r="BC15" s="128">
        <f>IF(AZ15=3,G15,0)</f>
        <v>0</v>
      </c>
      <c r="BD15" s="128">
        <f>IF(AZ15=4,G15,0)</f>
        <v>0</v>
      </c>
      <c r="BE15" s="128">
        <f>IF(AZ15=5,G15,0)</f>
        <v>0</v>
      </c>
      <c r="CZ15" s="128">
        <v>0.0706</v>
      </c>
    </row>
    <row r="16" spans="1:15" ht="12.75">
      <c r="A16" s="157"/>
      <c r="B16" s="158"/>
      <c r="C16" s="201" t="s">
        <v>92</v>
      </c>
      <c r="D16" s="202"/>
      <c r="E16" s="160">
        <v>8.71</v>
      </c>
      <c r="F16" s="161"/>
      <c r="G16" s="162"/>
      <c r="M16" s="159" t="s">
        <v>92</v>
      </c>
      <c r="O16" s="150"/>
    </row>
    <row r="17" spans="1:104" ht="12.75">
      <c r="A17" s="151">
        <v>6</v>
      </c>
      <c r="B17" s="152" t="s">
        <v>93</v>
      </c>
      <c r="C17" s="153" t="s">
        <v>94</v>
      </c>
      <c r="D17" s="154" t="s">
        <v>79</v>
      </c>
      <c r="E17" s="155">
        <v>53.51</v>
      </c>
      <c r="F17" s="180"/>
      <c r="G17" s="156">
        <f>E17*F17</f>
        <v>0</v>
      </c>
      <c r="O17" s="150">
        <v>2</v>
      </c>
      <c r="AA17" s="128">
        <v>1</v>
      </c>
      <c r="AB17" s="128">
        <v>1</v>
      </c>
      <c r="AC17" s="128">
        <v>1</v>
      </c>
      <c r="AZ17" s="128">
        <v>1</v>
      </c>
      <c r="BA17" s="128">
        <f>IF(AZ17=1,G17,0)</f>
        <v>0</v>
      </c>
      <c r="BB17" s="128">
        <f>IF(AZ17=2,G17,0)</f>
        <v>0</v>
      </c>
      <c r="BC17" s="128">
        <f>IF(AZ17=3,G17,0)</f>
        <v>0</v>
      </c>
      <c r="BD17" s="128">
        <f>IF(AZ17=4,G17,0)</f>
        <v>0</v>
      </c>
      <c r="BE17" s="128">
        <f>IF(AZ17=5,G17,0)</f>
        <v>0</v>
      </c>
      <c r="CZ17" s="128">
        <v>0.1055</v>
      </c>
    </row>
    <row r="18" spans="1:15" ht="12.75">
      <c r="A18" s="157"/>
      <c r="B18" s="158"/>
      <c r="C18" s="201" t="s">
        <v>95</v>
      </c>
      <c r="D18" s="202"/>
      <c r="E18" s="160">
        <v>12.735</v>
      </c>
      <c r="F18" s="161"/>
      <c r="G18" s="162"/>
      <c r="M18" s="159" t="s">
        <v>95</v>
      </c>
      <c r="O18" s="150"/>
    </row>
    <row r="19" spans="1:15" ht="12.75">
      <c r="A19" s="157"/>
      <c r="B19" s="158"/>
      <c r="C19" s="201" t="s">
        <v>96</v>
      </c>
      <c r="D19" s="202"/>
      <c r="E19" s="160">
        <v>17.9</v>
      </c>
      <c r="F19" s="161"/>
      <c r="G19" s="162"/>
      <c r="M19" s="159" t="s">
        <v>96</v>
      </c>
      <c r="O19" s="150"/>
    </row>
    <row r="20" spans="1:15" ht="12.75">
      <c r="A20" s="157"/>
      <c r="B20" s="158"/>
      <c r="C20" s="201" t="s">
        <v>80</v>
      </c>
      <c r="D20" s="202"/>
      <c r="E20" s="160">
        <v>4.725</v>
      </c>
      <c r="F20" s="161"/>
      <c r="G20" s="162"/>
      <c r="M20" s="159" t="s">
        <v>80</v>
      </c>
      <c r="O20" s="150"/>
    </row>
    <row r="21" spans="1:15" ht="12.75">
      <c r="A21" s="157"/>
      <c r="B21" s="158"/>
      <c r="C21" s="201" t="s">
        <v>97</v>
      </c>
      <c r="D21" s="202"/>
      <c r="E21" s="160">
        <v>18.15</v>
      </c>
      <c r="F21" s="161"/>
      <c r="G21" s="162"/>
      <c r="M21" s="159" t="s">
        <v>97</v>
      </c>
      <c r="O21" s="150"/>
    </row>
    <row r="22" spans="1:104" ht="22.5">
      <c r="A22" s="151">
        <v>7</v>
      </c>
      <c r="B22" s="152" t="s">
        <v>98</v>
      </c>
      <c r="C22" s="153" t="s">
        <v>99</v>
      </c>
      <c r="D22" s="154" t="s">
        <v>79</v>
      </c>
      <c r="E22" s="155">
        <v>18.36</v>
      </c>
      <c r="F22" s="180"/>
      <c r="G22" s="156">
        <f>E22*F22</f>
        <v>0</v>
      </c>
      <c r="O22" s="150">
        <v>2</v>
      </c>
      <c r="AA22" s="128">
        <v>1</v>
      </c>
      <c r="AB22" s="128">
        <v>1</v>
      </c>
      <c r="AC22" s="128">
        <v>1</v>
      </c>
      <c r="AZ22" s="128">
        <v>1</v>
      </c>
      <c r="BA22" s="128">
        <f>IF(AZ22=1,G22,0)</f>
        <v>0</v>
      </c>
      <c r="BB22" s="128">
        <f>IF(AZ22=2,G22,0)</f>
        <v>0</v>
      </c>
      <c r="BC22" s="128">
        <f>IF(AZ22=3,G22,0)</f>
        <v>0</v>
      </c>
      <c r="BD22" s="128">
        <f>IF(AZ22=4,G22,0)</f>
        <v>0</v>
      </c>
      <c r="BE22" s="128">
        <f>IF(AZ22=5,G22,0)</f>
        <v>0</v>
      </c>
      <c r="CZ22" s="128">
        <v>0.0186</v>
      </c>
    </row>
    <row r="23" spans="1:15" ht="12.75">
      <c r="A23" s="157"/>
      <c r="B23" s="158"/>
      <c r="C23" s="201" t="s">
        <v>100</v>
      </c>
      <c r="D23" s="202"/>
      <c r="E23" s="160">
        <v>9.72</v>
      </c>
      <c r="F23" s="161"/>
      <c r="G23" s="162"/>
      <c r="M23" s="159" t="s">
        <v>100</v>
      </c>
      <c r="O23" s="150"/>
    </row>
    <row r="24" spans="1:15" ht="12.75">
      <c r="A24" s="157"/>
      <c r="B24" s="158"/>
      <c r="C24" s="201" t="s">
        <v>101</v>
      </c>
      <c r="D24" s="202"/>
      <c r="E24" s="160">
        <v>8.64</v>
      </c>
      <c r="F24" s="161"/>
      <c r="G24" s="162"/>
      <c r="M24" s="159" t="s">
        <v>101</v>
      </c>
      <c r="O24" s="150"/>
    </row>
    <row r="25" spans="1:104" ht="22.5">
      <c r="A25" s="151">
        <v>8</v>
      </c>
      <c r="B25" s="152" t="s">
        <v>102</v>
      </c>
      <c r="C25" s="153" t="s">
        <v>103</v>
      </c>
      <c r="D25" s="154" t="s">
        <v>79</v>
      </c>
      <c r="E25" s="155">
        <v>12.6</v>
      </c>
      <c r="F25" s="180"/>
      <c r="G25" s="156">
        <f>E25*F25</f>
        <v>0</v>
      </c>
      <c r="O25" s="150">
        <v>2</v>
      </c>
      <c r="AA25" s="128">
        <v>1</v>
      </c>
      <c r="AB25" s="128">
        <v>1</v>
      </c>
      <c r="AC25" s="128">
        <v>1</v>
      </c>
      <c r="AZ25" s="128">
        <v>1</v>
      </c>
      <c r="BA25" s="128">
        <f>IF(AZ25=1,G25,0)</f>
        <v>0</v>
      </c>
      <c r="BB25" s="128">
        <f>IF(AZ25=2,G25,0)</f>
        <v>0</v>
      </c>
      <c r="BC25" s="128">
        <f>IF(AZ25=3,G25,0)</f>
        <v>0</v>
      </c>
      <c r="BD25" s="128">
        <f>IF(AZ25=4,G25,0)</f>
        <v>0</v>
      </c>
      <c r="BE25" s="128">
        <f>IF(AZ25=5,G25,0)</f>
        <v>0</v>
      </c>
      <c r="CZ25" s="128">
        <v>0.03109</v>
      </c>
    </row>
    <row r="26" spans="1:15" ht="12.75">
      <c r="A26" s="157"/>
      <c r="B26" s="158"/>
      <c r="C26" s="201" t="s">
        <v>104</v>
      </c>
      <c r="D26" s="202"/>
      <c r="E26" s="160">
        <v>12.6</v>
      </c>
      <c r="F26" s="161"/>
      <c r="G26" s="162"/>
      <c r="M26" s="159" t="s">
        <v>104</v>
      </c>
      <c r="O26" s="150"/>
    </row>
    <row r="27" spans="1:104" ht="22.5">
      <c r="A27" s="151">
        <v>9</v>
      </c>
      <c r="B27" s="152" t="s">
        <v>105</v>
      </c>
      <c r="C27" s="153" t="s">
        <v>106</v>
      </c>
      <c r="D27" s="154" t="s">
        <v>79</v>
      </c>
      <c r="E27" s="155">
        <v>18.36</v>
      </c>
      <c r="F27" s="180"/>
      <c r="G27" s="156">
        <f>E27*F27</f>
        <v>0</v>
      </c>
      <c r="O27" s="150">
        <v>2</v>
      </c>
      <c r="AA27" s="128">
        <v>1</v>
      </c>
      <c r="AB27" s="128">
        <v>1</v>
      </c>
      <c r="AC27" s="128">
        <v>1</v>
      </c>
      <c r="AZ27" s="128">
        <v>1</v>
      </c>
      <c r="BA27" s="128">
        <f>IF(AZ27=1,G27,0)</f>
        <v>0</v>
      </c>
      <c r="BB27" s="128">
        <f>IF(AZ27=2,G27,0)</f>
        <v>0</v>
      </c>
      <c r="BC27" s="128">
        <f>IF(AZ27=3,G27,0)</f>
        <v>0</v>
      </c>
      <c r="BD27" s="128">
        <f>IF(AZ27=4,G27,0)</f>
        <v>0</v>
      </c>
      <c r="BE27" s="128">
        <f>IF(AZ27=5,G27,0)</f>
        <v>0</v>
      </c>
      <c r="CZ27" s="128">
        <v>0</v>
      </c>
    </row>
    <row r="28" spans="1:104" ht="12.75">
      <c r="A28" s="151">
        <v>10</v>
      </c>
      <c r="B28" s="152" t="s">
        <v>107</v>
      </c>
      <c r="C28" s="153" t="s">
        <v>108</v>
      </c>
      <c r="D28" s="154" t="s">
        <v>86</v>
      </c>
      <c r="E28" s="155">
        <v>11</v>
      </c>
      <c r="F28" s="180"/>
      <c r="G28" s="156">
        <f>E28*F28</f>
        <v>0</v>
      </c>
      <c r="O28" s="150">
        <v>2</v>
      </c>
      <c r="AA28" s="128">
        <v>1</v>
      </c>
      <c r="AB28" s="128">
        <v>1</v>
      </c>
      <c r="AC28" s="128">
        <v>1</v>
      </c>
      <c r="AZ28" s="128">
        <v>1</v>
      </c>
      <c r="BA28" s="128">
        <f>IF(AZ28=1,G28,0)</f>
        <v>0</v>
      </c>
      <c r="BB28" s="128">
        <f>IF(AZ28=2,G28,0)</f>
        <v>0</v>
      </c>
      <c r="BC28" s="128">
        <f>IF(AZ28=3,G28,0)</f>
        <v>0</v>
      </c>
      <c r="BD28" s="128">
        <f>IF(AZ28=4,G28,0)</f>
        <v>0</v>
      </c>
      <c r="BE28" s="128">
        <f>IF(AZ28=5,G28,0)</f>
        <v>0</v>
      </c>
      <c r="CZ28" s="128">
        <v>0.00016</v>
      </c>
    </row>
    <row r="29" spans="1:104" ht="22.5">
      <c r="A29" s="151">
        <v>11</v>
      </c>
      <c r="B29" s="152" t="s">
        <v>109</v>
      </c>
      <c r="C29" s="153" t="s">
        <v>526</v>
      </c>
      <c r="D29" s="154" t="s">
        <v>86</v>
      </c>
      <c r="E29" s="155">
        <v>11</v>
      </c>
      <c r="F29" s="180"/>
      <c r="G29" s="156">
        <f>E29*F29</f>
        <v>0</v>
      </c>
      <c r="O29" s="150">
        <v>2</v>
      </c>
      <c r="AA29" s="128">
        <v>1</v>
      </c>
      <c r="AB29" s="128">
        <v>1</v>
      </c>
      <c r="AC29" s="128">
        <v>1</v>
      </c>
      <c r="AZ29" s="128">
        <v>1</v>
      </c>
      <c r="BA29" s="128">
        <f>IF(AZ29=1,G29,0)</f>
        <v>0</v>
      </c>
      <c r="BB29" s="128">
        <f>IF(AZ29=2,G29,0)</f>
        <v>0</v>
      </c>
      <c r="BC29" s="128">
        <f>IF(AZ29=3,G29,0)</f>
        <v>0</v>
      </c>
      <c r="BD29" s="128">
        <f>IF(AZ29=4,G29,0)</f>
        <v>0</v>
      </c>
      <c r="BE29" s="128">
        <f>IF(AZ29=5,G29,0)</f>
        <v>0</v>
      </c>
      <c r="CZ29" s="128">
        <v>0.00477</v>
      </c>
    </row>
    <row r="30" spans="1:104" ht="22.5">
      <c r="A30" s="151">
        <v>12</v>
      </c>
      <c r="B30" s="152" t="s">
        <v>110</v>
      </c>
      <c r="C30" s="153" t="s">
        <v>111</v>
      </c>
      <c r="D30" s="154" t="s">
        <v>79</v>
      </c>
      <c r="E30" s="155">
        <v>31.72</v>
      </c>
      <c r="F30" s="180"/>
      <c r="G30" s="156">
        <f>E30*F30</f>
        <v>0</v>
      </c>
      <c r="O30" s="150">
        <v>2</v>
      </c>
      <c r="AA30" s="128">
        <v>1</v>
      </c>
      <c r="AB30" s="128">
        <v>1</v>
      </c>
      <c r="AC30" s="128">
        <v>1</v>
      </c>
      <c r="AZ30" s="128">
        <v>1</v>
      </c>
      <c r="BA30" s="128">
        <f>IF(AZ30=1,G30,0)</f>
        <v>0</v>
      </c>
      <c r="BB30" s="128">
        <f>IF(AZ30=2,G30,0)</f>
        <v>0</v>
      </c>
      <c r="BC30" s="128">
        <f>IF(AZ30=3,G30,0)</f>
        <v>0</v>
      </c>
      <c r="BD30" s="128">
        <f>IF(AZ30=4,G30,0)</f>
        <v>0</v>
      </c>
      <c r="BE30" s="128">
        <f>IF(AZ30=5,G30,0)</f>
        <v>0</v>
      </c>
      <c r="CZ30" s="128">
        <v>0.02509</v>
      </c>
    </row>
    <row r="31" spans="1:15" ht="12.75">
      <c r="A31" s="157"/>
      <c r="B31" s="158"/>
      <c r="C31" s="201" t="s">
        <v>112</v>
      </c>
      <c r="D31" s="202"/>
      <c r="E31" s="160">
        <v>7.42</v>
      </c>
      <c r="F31" s="161"/>
      <c r="G31" s="162"/>
      <c r="M31" s="159" t="s">
        <v>112</v>
      </c>
      <c r="O31" s="150"/>
    </row>
    <row r="32" spans="1:15" ht="12.75">
      <c r="A32" s="157"/>
      <c r="B32" s="158"/>
      <c r="C32" s="201" t="s">
        <v>113</v>
      </c>
      <c r="D32" s="202"/>
      <c r="E32" s="160">
        <v>24.3</v>
      </c>
      <c r="F32" s="161"/>
      <c r="G32" s="162"/>
      <c r="M32" s="159" t="s">
        <v>113</v>
      </c>
      <c r="O32" s="150"/>
    </row>
    <row r="33" spans="1:57" ht="12.75">
      <c r="A33" s="163"/>
      <c r="B33" s="164" t="s">
        <v>67</v>
      </c>
      <c r="C33" s="165" t="str">
        <f>CONCATENATE(B7," ",C7)</f>
        <v>3 Svislé a kompletní konstrukce</v>
      </c>
      <c r="D33" s="163"/>
      <c r="E33" s="166"/>
      <c r="F33" s="166"/>
      <c r="G33" s="167">
        <f>SUM(G7:G32)</f>
        <v>0</v>
      </c>
      <c r="O33" s="150">
        <v>4</v>
      </c>
      <c r="BA33" s="168">
        <f>SUM(BA7:BA32)</f>
        <v>0</v>
      </c>
      <c r="BB33" s="168">
        <f>SUM(BB7:BB32)</f>
        <v>0</v>
      </c>
      <c r="BC33" s="168">
        <f>SUM(BC7:BC32)</f>
        <v>0</v>
      </c>
      <c r="BD33" s="168">
        <f>SUM(BD7:BD32)</f>
        <v>0</v>
      </c>
      <c r="BE33" s="168">
        <f>SUM(BE7:BE32)</f>
        <v>0</v>
      </c>
    </row>
    <row r="34" spans="1:15" ht="12.75">
      <c r="A34" s="143" t="s">
        <v>65</v>
      </c>
      <c r="B34" s="144" t="s">
        <v>114</v>
      </c>
      <c r="C34" s="145" t="s">
        <v>115</v>
      </c>
      <c r="D34" s="146"/>
      <c r="E34" s="147"/>
      <c r="F34" s="147"/>
      <c r="G34" s="148"/>
      <c r="H34" s="149"/>
      <c r="I34" s="149"/>
      <c r="O34" s="150">
        <v>1</v>
      </c>
    </row>
    <row r="35" spans="1:104" ht="12.75">
      <c r="A35" s="151">
        <v>13</v>
      </c>
      <c r="B35" s="152" t="s">
        <v>116</v>
      </c>
      <c r="C35" s="153" t="s">
        <v>117</v>
      </c>
      <c r="D35" s="154" t="s">
        <v>86</v>
      </c>
      <c r="E35" s="155">
        <v>10</v>
      </c>
      <c r="F35" s="180"/>
      <c r="G35" s="156">
        <f>E35*F35</f>
        <v>0</v>
      </c>
      <c r="O35" s="150">
        <v>2</v>
      </c>
      <c r="AA35" s="128">
        <v>1</v>
      </c>
      <c r="AB35" s="128">
        <v>1</v>
      </c>
      <c r="AC35" s="128">
        <v>1</v>
      </c>
      <c r="AZ35" s="128">
        <v>1</v>
      </c>
      <c r="BA35" s="128">
        <f>IF(AZ35=1,G35,0)</f>
        <v>0</v>
      </c>
      <c r="BB35" s="128">
        <f>IF(AZ35=2,G35,0)</f>
        <v>0</v>
      </c>
      <c r="BC35" s="128">
        <f>IF(AZ35=3,G35,0)</f>
        <v>0</v>
      </c>
      <c r="BD35" s="128">
        <f>IF(AZ35=4,G35,0)</f>
        <v>0</v>
      </c>
      <c r="BE35" s="128">
        <f>IF(AZ35=5,G35,0)</f>
        <v>0</v>
      </c>
      <c r="CZ35" s="128">
        <v>0.0502</v>
      </c>
    </row>
    <row r="36" spans="1:104" ht="22.5">
      <c r="A36" s="151">
        <v>14</v>
      </c>
      <c r="B36" s="152" t="s">
        <v>118</v>
      </c>
      <c r="C36" s="153" t="s">
        <v>119</v>
      </c>
      <c r="D36" s="154" t="s">
        <v>86</v>
      </c>
      <c r="E36" s="155">
        <v>48</v>
      </c>
      <c r="F36" s="180"/>
      <c r="G36" s="156">
        <f>E36*F36</f>
        <v>0</v>
      </c>
      <c r="O36" s="150">
        <v>2</v>
      </c>
      <c r="AA36" s="128">
        <v>1</v>
      </c>
      <c r="AB36" s="128">
        <v>1</v>
      </c>
      <c r="AC36" s="128">
        <v>1</v>
      </c>
      <c r="AZ36" s="128">
        <v>1</v>
      </c>
      <c r="BA36" s="128">
        <f>IF(AZ36=1,G36,0)</f>
        <v>0</v>
      </c>
      <c r="BB36" s="128">
        <f>IF(AZ36=2,G36,0)</f>
        <v>0</v>
      </c>
      <c r="BC36" s="128">
        <f>IF(AZ36=3,G36,0)</f>
        <v>0</v>
      </c>
      <c r="BD36" s="128">
        <f>IF(AZ36=4,G36,0)</f>
        <v>0</v>
      </c>
      <c r="BE36" s="128">
        <f>IF(AZ36=5,G36,0)</f>
        <v>0</v>
      </c>
      <c r="CZ36" s="128">
        <v>0.02534</v>
      </c>
    </row>
    <row r="37" spans="1:15" ht="12.75">
      <c r="A37" s="157"/>
      <c r="B37" s="158"/>
      <c r="C37" s="201" t="s">
        <v>120</v>
      </c>
      <c r="D37" s="202"/>
      <c r="E37" s="160">
        <v>48</v>
      </c>
      <c r="F37" s="161"/>
      <c r="G37" s="162"/>
      <c r="M37" s="159" t="s">
        <v>120</v>
      </c>
      <c r="O37" s="150"/>
    </row>
    <row r="38" spans="1:57" ht="12.75">
      <c r="A38" s="163"/>
      <c r="B38" s="164" t="s">
        <v>67</v>
      </c>
      <c r="C38" s="165" t="str">
        <f>CONCATENATE(B34," ",C34)</f>
        <v>4 Vodorovné konstrukce</v>
      </c>
      <c r="D38" s="163"/>
      <c r="E38" s="166"/>
      <c r="F38" s="166"/>
      <c r="G38" s="167">
        <f>SUM(G34:G37)</f>
        <v>0</v>
      </c>
      <c r="O38" s="150">
        <v>4</v>
      </c>
      <c r="BA38" s="168">
        <f>SUM(BA34:BA37)</f>
        <v>0</v>
      </c>
      <c r="BB38" s="168">
        <f>SUM(BB34:BB37)</f>
        <v>0</v>
      </c>
      <c r="BC38" s="168">
        <f>SUM(BC34:BC37)</f>
        <v>0</v>
      </c>
      <c r="BD38" s="168">
        <f>SUM(BD34:BD37)</f>
        <v>0</v>
      </c>
      <c r="BE38" s="168">
        <f>SUM(BE34:BE37)</f>
        <v>0</v>
      </c>
    </row>
    <row r="39" spans="1:15" ht="12.75">
      <c r="A39" s="143" t="s">
        <v>65</v>
      </c>
      <c r="B39" s="144" t="s">
        <v>121</v>
      </c>
      <c r="C39" s="145" t="s">
        <v>122</v>
      </c>
      <c r="D39" s="146"/>
      <c r="E39" s="147"/>
      <c r="F39" s="147"/>
      <c r="G39" s="148"/>
      <c r="H39" s="149"/>
      <c r="I39" s="149"/>
      <c r="O39" s="150">
        <v>1</v>
      </c>
    </row>
    <row r="40" spans="1:104" ht="12.75">
      <c r="A40" s="151">
        <v>15</v>
      </c>
      <c r="B40" s="152" t="s">
        <v>123</v>
      </c>
      <c r="C40" s="153" t="s">
        <v>124</v>
      </c>
      <c r="D40" s="154" t="s">
        <v>79</v>
      </c>
      <c r="E40" s="155">
        <v>736.71</v>
      </c>
      <c r="F40" s="180"/>
      <c r="G40" s="156">
        <f>E40*F40</f>
        <v>0</v>
      </c>
      <c r="O40" s="150">
        <v>2</v>
      </c>
      <c r="AA40" s="128">
        <v>1</v>
      </c>
      <c r="AB40" s="128">
        <v>1</v>
      </c>
      <c r="AC40" s="128">
        <v>1</v>
      </c>
      <c r="AZ40" s="128">
        <v>1</v>
      </c>
      <c r="BA40" s="128">
        <f>IF(AZ40=1,G40,0)</f>
        <v>0</v>
      </c>
      <c r="BB40" s="128">
        <f>IF(AZ40=2,G40,0)</f>
        <v>0</v>
      </c>
      <c r="BC40" s="128">
        <f>IF(AZ40=3,G40,0)</f>
        <v>0</v>
      </c>
      <c r="BD40" s="128">
        <f>IF(AZ40=4,G40,0)</f>
        <v>0</v>
      </c>
      <c r="BE40" s="128">
        <f>IF(AZ40=5,G40,0)</f>
        <v>0</v>
      </c>
      <c r="CZ40" s="128">
        <v>0.02846</v>
      </c>
    </row>
    <row r="41" spans="1:104" ht="12.75">
      <c r="A41" s="151">
        <v>16</v>
      </c>
      <c r="B41" s="152" t="s">
        <v>125</v>
      </c>
      <c r="C41" s="153" t="s">
        <v>126</v>
      </c>
      <c r="D41" s="154" t="s">
        <v>79</v>
      </c>
      <c r="E41" s="155">
        <v>62.68</v>
      </c>
      <c r="F41" s="180"/>
      <c r="G41" s="156">
        <f>E41*F41</f>
        <v>0</v>
      </c>
      <c r="O41" s="150">
        <v>2</v>
      </c>
      <c r="AA41" s="128">
        <v>1</v>
      </c>
      <c r="AB41" s="128">
        <v>1</v>
      </c>
      <c r="AC41" s="128">
        <v>1</v>
      </c>
      <c r="AZ41" s="128">
        <v>1</v>
      </c>
      <c r="BA41" s="128">
        <f>IF(AZ41=1,G41,0)</f>
        <v>0</v>
      </c>
      <c r="BB41" s="128">
        <f>IF(AZ41=2,G41,0)</f>
        <v>0</v>
      </c>
      <c r="BC41" s="128">
        <f>IF(AZ41=3,G41,0)</f>
        <v>0</v>
      </c>
      <c r="BD41" s="128">
        <f>IF(AZ41=4,G41,0)</f>
        <v>0</v>
      </c>
      <c r="BE41" s="128">
        <f>IF(AZ41=5,G41,0)</f>
        <v>0</v>
      </c>
      <c r="CZ41" s="128">
        <v>0.00425</v>
      </c>
    </row>
    <row r="42" spans="1:15" ht="12.75">
      <c r="A42" s="157"/>
      <c r="B42" s="158"/>
      <c r="C42" s="201" t="s">
        <v>127</v>
      </c>
      <c r="D42" s="202"/>
      <c r="E42" s="160">
        <v>62.68</v>
      </c>
      <c r="F42" s="161"/>
      <c r="G42" s="162"/>
      <c r="M42" s="159" t="s">
        <v>127</v>
      </c>
      <c r="O42" s="150"/>
    </row>
    <row r="43" spans="1:104" ht="22.5">
      <c r="A43" s="151">
        <v>17</v>
      </c>
      <c r="B43" s="152" t="s">
        <v>128</v>
      </c>
      <c r="C43" s="153" t="s">
        <v>129</v>
      </c>
      <c r="D43" s="154" t="s">
        <v>79</v>
      </c>
      <c r="E43" s="155">
        <v>53.95</v>
      </c>
      <c r="F43" s="180"/>
      <c r="G43" s="156">
        <f>E43*F43</f>
        <v>0</v>
      </c>
      <c r="O43" s="150">
        <v>2</v>
      </c>
      <c r="AA43" s="128">
        <v>1</v>
      </c>
      <c r="AB43" s="128">
        <v>1</v>
      </c>
      <c r="AC43" s="128">
        <v>1</v>
      </c>
      <c r="AZ43" s="128">
        <v>1</v>
      </c>
      <c r="BA43" s="128">
        <f>IF(AZ43=1,G43,0)</f>
        <v>0</v>
      </c>
      <c r="BB43" s="128">
        <f>IF(AZ43=2,G43,0)</f>
        <v>0</v>
      </c>
      <c r="BC43" s="128">
        <f>IF(AZ43=3,G43,0)</f>
        <v>0</v>
      </c>
      <c r="BD43" s="128">
        <f>IF(AZ43=4,G43,0)</f>
        <v>0</v>
      </c>
      <c r="BE43" s="128">
        <f>IF(AZ43=5,G43,0)</f>
        <v>0</v>
      </c>
      <c r="CZ43" s="128">
        <v>0.04558</v>
      </c>
    </row>
    <row r="44" spans="1:15" ht="12.75">
      <c r="A44" s="157"/>
      <c r="B44" s="158"/>
      <c r="C44" s="201" t="s">
        <v>130</v>
      </c>
      <c r="D44" s="202"/>
      <c r="E44" s="160">
        <v>24.5</v>
      </c>
      <c r="F44" s="161"/>
      <c r="G44" s="162"/>
      <c r="M44" s="159" t="s">
        <v>130</v>
      </c>
      <c r="O44" s="150"/>
    </row>
    <row r="45" spans="1:15" ht="12.75">
      <c r="A45" s="157"/>
      <c r="B45" s="158"/>
      <c r="C45" s="201" t="s">
        <v>131</v>
      </c>
      <c r="D45" s="202"/>
      <c r="E45" s="160">
        <v>2.7</v>
      </c>
      <c r="F45" s="161"/>
      <c r="G45" s="162"/>
      <c r="M45" s="159" t="s">
        <v>131</v>
      </c>
      <c r="O45" s="150"/>
    </row>
    <row r="46" spans="1:15" ht="12.75">
      <c r="A46" s="157"/>
      <c r="B46" s="158"/>
      <c r="C46" s="201" t="s">
        <v>132</v>
      </c>
      <c r="D46" s="202"/>
      <c r="E46" s="160">
        <v>24.5</v>
      </c>
      <c r="F46" s="161"/>
      <c r="G46" s="162"/>
      <c r="M46" s="159" t="s">
        <v>132</v>
      </c>
      <c r="O46" s="150"/>
    </row>
    <row r="47" spans="1:15" ht="12.75">
      <c r="A47" s="157"/>
      <c r="B47" s="158"/>
      <c r="C47" s="201" t="s">
        <v>133</v>
      </c>
      <c r="D47" s="202"/>
      <c r="E47" s="160">
        <v>2.25</v>
      </c>
      <c r="F47" s="161"/>
      <c r="G47" s="162"/>
      <c r="M47" s="159" t="s">
        <v>133</v>
      </c>
      <c r="O47" s="150"/>
    </row>
    <row r="48" spans="1:104" ht="12.75">
      <c r="A48" s="151">
        <v>18</v>
      </c>
      <c r="B48" s="152" t="s">
        <v>134</v>
      </c>
      <c r="C48" s="153" t="s">
        <v>135</v>
      </c>
      <c r="D48" s="154" t="s">
        <v>79</v>
      </c>
      <c r="E48" s="155">
        <v>736.71</v>
      </c>
      <c r="F48" s="180"/>
      <c r="G48" s="156">
        <f>E48*F48</f>
        <v>0</v>
      </c>
      <c r="O48" s="150">
        <v>2</v>
      </c>
      <c r="AA48" s="128">
        <v>1</v>
      </c>
      <c r="AB48" s="128">
        <v>1</v>
      </c>
      <c r="AC48" s="128">
        <v>1</v>
      </c>
      <c r="AZ48" s="128">
        <v>1</v>
      </c>
      <c r="BA48" s="128">
        <f>IF(AZ48=1,G48,0)</f>
        <v>0</v>
      </c>
      <c r="BB48" s="128">
        <f>IF(AZ48=2,G48,0)</f>
        <v>0</v>
      </c>
      <c r="BC48" s="128">
        <f>IF(AZ48=3,G48,0)</f>
        <v>0</v>
      </c>
      <c r="BD48" s="128">
        <f>IF(AZ48=4,G48,0)</f>
        <v>0</v>
      </c>
      <c r="BE48" s="128">
        <f>IF(AZ48=5,G48,0)</f>
        <v>0</v>
      </c>
      <c r="CZ48" s="128">
        <v>0.00658</v>
      </c>
    </row>
    <row r="49" spans="1:104" ht="12.75">
      <c r="A49" s="151">
        <v>19</v>
      </c>
      <c r="B49" s="152" t="s">
        <v>136</v>
      </c>
      <c r="C49" s="153" t="s">
        <v>137</v>
      </c>
      <c r="D49" s="154" t="s">
        <v>79</v>
      </c>
      <c r="E49" s="155">
        <v>223.58</v>
      </c>
      <c r="F49" s="180"/>
      <c r="G49" s="156">
        <f>E49*F49</f>
        <v>0</v>
      </c>
      <c r="O49" s="150">
        <v>2</v>
      </c>
      <c r="AA49" s="128">
        <v>1</v>
      </c>
      <c r="AB49" s="128">
        <v>1</v>
      </c>
      <c r="AC49" s="128">
        <v>1</v>
      </c>
      <c r="AZ49" s="128">
        <v>1</v>
      </c>
      <c r="BA49" s="128">
        <f>IF(AZ49=1,G49,0)</f>
        <v>0</v>
      </c>
      <c r="BB49" s="128">
        <f>IF(AZ49=2,G49,0)</f>
        <v>0</v>
      </c>
      <c r="BC49" s="128">
        <f>IF(AZ49=3,G49,0)</f>
        <v>0</v>
      </c>
      <c r="BD49" s="128">
        <f>IF(AZ49=4,G49,0)</f>
        <v>0</v>
      </c>
      <c r="BE49" s="128">
        <f>IF(AZ49=5,G49,0)</f>
        <v>0</v>
      </c>
      <c r="CZ49" s="128">
        <v>0.02798</v>
      </c>
    </row>
    <row r="50" spans="1:15" ht="12.75">
      <c r="A50" s="157"/>
      <c r="B50" s="158"/>
      <c r="C50" s="201" t="s">
        <v>138</v>
      </c>
      <c r="D50" s="202"/>
      <c r="E50" s="160">
        <v>68.84</v>
      </c>
      <c r="F50" s="161"/>
      <c r="G50" s="162"/>
      <c r="M50" s="159" t="s">
        <v>138</v>
      </c>
      <c r="O50" s="150"/>
    </row>
    <row r="51" spans="1:15" ht="12.75">
      <c r="A51" s="157"/>
      <c r="B51" s="158"/>
      <c r="C51" s="201" t="s">
        <v>139</v>
      </c>
      <c r="D51" s="202"/>
      <c r="E51" s="160">
        <v>2.32</v>
      </c>
      <c r="F51" s="161"/>
      <c r="G51" s="162"/>
      <c r="M51" s="159" t="s">
        <v>139</v>
      </c>
      <c r="O51" s="150"/>
    </row>
    <row r="52" spans="1:15" ht="12.75">
      <c r="A52" s="157"/>
      <c r="B52" s="158"/>
      <c r="C52" s="201" t="s">
        <v>140</v>
      </c>
      <c r="D52" s="202"/>
      <c r="E52" s="160">
        <v>2.32</v>
      </c>
      <c r="F52" s="161"/>
      <c r="G52" s="162"/>
      <c r="M52" s="159" t="s">
        <v>140</v>
      </c>
      <c r="O52" s="150"/>
    </row>
    <row r="53" spans="1:15" ht="12.75">
      <c r="A53" s="157"/>
      <c r="B53" s="158"/>
      <c r="C53" s="201" t="s">
        <v>141</v>
      </c>
      <c r="D53" s="202"/>
      <c r="E53" s="160">
        <v>66</v>
      </c>
      <c r="F53" s="161"/>
      <c r="G53" s="162"/>
      <c r="M53" s="159" t="s">
        <v>141</v>
      </c>
      <c r="O53" s="150"/>
    </row>
    <row r="54" spans="1:15" ht="12.75">
      <c r="A54" s="157"/>
      <c r="B54" s="158"/>
      <c r="C54" s="201" t="s">
        <v>142</v>
      </c>
      <c r="D54" s="202"/>
      <c r="E54" s="160">
        <v>12</v>
      </c>
      <c r="F54" s="161"/>
      <c r="G54" s="162"/>
      <c r="M54" s="159" t="s">
        <v>142</v>
      </c>
      <c r="O54" s="150"/>
    </row>
    <row r="55" spans="1:15" ht="12.75">
      <c r="A55" s="157"/>
      <c r="B55" s="158"/>
      <c r="C55" s="201" t="s">
        <v>143</v>
      </c>
      <c r="D55" s="202"/>
      <c r="E55" s="160">
        <v>72.1</v>
      </c>
      <c r="F55" s="161"/>
      <c r="G55" s="162"/>
      <c r="M55" s="159" t="s">
        <v>143</v>
      </c>
      <c r="O55" s="150"/>
    </row>
    <row r="56" spans="1:104" ht="22.5">
      <c r="A56" s="151">
        <v>20</v>
      </c>
      <c r="B56" s="152" t="s">
        <v>144</v>
      </c>
      <c r="C56" s="153" t="s">
        <v>145</v>
      </c>
      <c r="D56" s="154" t="s">
        <v>79</v>
      </c>
      <c r="E56" s="155">
        <v>257.117</v>
      </c>
      <c r="F56" s="180"/>
      <c r="G56" s="156">
        <f>E56*F56</f>
        <v>0</v>
      </c>
      <c r="O56" s="150">
        <v>2</v>
      </c>
      <c r="AA56" s="128">
        <v>1</v>
      </c>
      <c r="AB56" s="128">
        <v>1</v>
      </c>
      <c r="AC56" s="128">
        <v>1</v>
      </c>
      <c r="AZ56" s="128">
        <v>1</v>
      </c>
      <c r="BA56" s="128">
        <f>IF(AZ56=1,G56,0)</f>
        <v>0</v>
      </c>
      <c r="BB56" s="128">
        <f>IF(AZ56=2,G56,0)</f>
        <v>0</v>
      </c>
      <c r="BC56" s="128">
        <f>IF(AZ56=3,G56,0)</f>
        <v>0</v>
      </c>
      <c r="BD56" s="128">
        <f>IF(AZ56=4,G56,0)</f>
        <v>0</v>
      </c>
      <c r="BE56" s="128">
        <f>IF(AZ56=5,G56,0)</f>
        <v>0</v>
      </c>
      <c r="CZ56" s="128">
        <v>0.00367</v>
      </c>
    </row>
    <row r="57" spans="1:15" ht="12.75">
      <c r="A57" s="157"/>
      <c r="B57" s="158"/>
      <c r="C57" s="201" t="s">
        <v>146</v>
      </c>
      <c r="D57" s="202"/>
      <c r="E57" s="160">
        <v>257.117</v>
      </c>
      <c r="F57" s="161"/>
      <c r="G57" s="162"/>
      <c r="M57" s="159" t="s">
        <v>146</v>
      </c>
      <c r="O57" s="150"/>
    </row>
    <row r="58" spans="1:104" ht="12.75">
      <c r="A58" s="151">
        <v>21</v>
      </c>
      <c r="B58" s="152" t="s">
        <v>147</v>
      </c>
      <c r="C58" s="153" t="s">
        <v>148</v>
      </c>
      <c r="D58" s="154" t="s">
        <v>149</v>
      </c>
      <c r="E58" s="155">
        <v>21.434</v>
      </c>
      <c r="F58" s="180"/>
      <c r="G58" s="156">
        <f>E58*F58</f>
        <v>0</v>
      </c>
      <c r="O58" s="150">
        <v>2</v>
      </c>
      <c r="AA58" s="128">
        <v>1</v>
      </c>
      <c r="AB58" s="128">
        <v>1</v>
      </c>
      <c r="AC58" s="128">
        <v>1</v>
      </c>
      <c r="AZ58" s="128">
        <v>1</v>
      </c>
      <c r="BA58" s="128">
        <f>IF(AZ58=1,G58,0)</f>
        <v>0</v>
      </c>
      <c r="BB58" s="128">
        <f>IF(AZ58=2,G58,0)</f>
        <v>0</v>
      </c>
      <c r="BC58" s="128">
        <f>IF(AZ58=3,G58,0)</f>
        <v>0</v>
      </c>
      <c r="BD58" s="128">
        <f>IF(AZ58=4,G58,0)</f>
        <v>0</v>
      </c>
      <c r="BE58" s="128">
        <f>IF(AZ58=5,G58,0)</f>
        <v>0</v>
      </c>
      <c r="CZ58" s="128">
        <v>2.525</v>
      </c>
    </row>
    <row r="59" spans="1:15" ht="12.75">
      <c r="A59" s="157"/>
      <c r="B59" s="158"/>
      <c r="C59" s="201" t="s">
        <v>150</v>
      </c>
      <c r="D59" s="202"/>
      <c r="E59" s="160">
        <v>21.434</v>
      </c>
      <c r="F59" s="161"/>
      <c r="G59" s="162"/>
      <c r="M59" s="159" t="s">
        <v>150</v>
      </c>
      <c r="O59" s="150"/>
    </row>
    <row r="60" spans="1:104" ht="12.75">
      <c r="A60" s="151">
        <v>22</v>
      </c>
      <c r="B60" s="152" t="s">
        <v>151</v>
      </c>
      <c r="C60" s="153" t="s">
        <v>152</v>
      </c>
      <c r="D60" s="154" t="s">
        <v>149</v>
      </c>
      <c r="E60" s="155">
        <v>21.43</v>
      </c>
      <c r="F60" s="180"/>
      <c r="G60" s="156">
        <f>E60*F60</f>
        <v>0</v>
      </c>
      <c r="O60" s="150">
        <v>2</v>
      </c>
      <c r="AA60" s="128">
        <v>1</v>
      </c>
      <c r="AB60" s="128">
        <v>1</v>
      </c>
      <c r="AC60" s="128">
        <v>1</v>
      </c>
      <c r="AZ60" s="128">
        <v>1</v>
      </c>
      <c r="BA60" s="128">
        <f>IF(AZ60=1,G60,0)</f>
        <v>0</v>
      </c>
      <c r="BB60" s="128">
        <f>IF(AZ60=2,G60,0)</f>
        <v>0</v>
      </c>
      <c r="BC60" s="128">
        <f>IF(AZ60=3,G60,0)</f>
        <v>0</v>
      </c>
      <c r="BD60" s="128">
        <f>IF(AZ60=4,G60,0)</f>
        <v>0</v>
      </c>
      <c r="BE60" s="128">
        <f>IF(AZ60=5,G60,0)</f>
        <v>0</v>
      </c>
      <c r="CZ60" s="128">
        <v>0</v>
      </c>
    </row>
    <row r="61" spans="1:104" ht="12.75">
      <c r="A61" s="151">
        <v>23</v>
      </c>
      <c r="B61" s="152" t="s">
        <v>153</v>
      </c>
      <c r="C61" s="153" t="s">
        <v>154</v>
      </c>
      <c r="D61" s="154" t="s">
        <v>155</v>
      </c>
      <c r="E61" s="155">
        <v>1.1391</v>
      </c>
      <c r="F61" s="180"/>
      <c r="G61" s="156">
        <f>E61*F61</f>
        <v>0</v>
      </c>
      <c r="O61" s="150">
        <v>2</v>
      </c>
      <c r="AA61" s="128">
        <v>1</v>
      </c>
      <c r="AB61" s="128">
        <v>1</v>
      </c>
      <c r="AC61" s="128">
        <v>1</v>
      </c>
      <c r="AZ61" s="128">
        <v>1</v>
      </c>
      <c r="BA61" s="128">
        <f>IF(AZ61=1,G61,0)</f>
        <v>0</v>
      </c>
      <c r="BB61" s="128">
        <f>IF(AZ61=2,G61,0)</f>
        <v>0</v>
      </c>
      <c r="BC61" s="128">
        <f>IF(AZ61=3,G61,0)</f>
        <v>0</v>
      </c>
      <c r="BD61" s="128">
        <f>IF(AZ61=4,G61,0)</f>
        <v>0</v>
      </c>
      <c r="BE61" s="128">
        <f>IF(AZ61=5,G61,0)</f>
        <v>0</v>
      </c>
      <c r="CZ61" s="128">
        <v>1.06625</v>
      </c>
    </row>
    <row r="62" spans="1:15" ht="12.75">
      <c r="A62" s="157"/>
      <c r="B62" s="158"/>
      <c r="C62" s="201" t="s">
        <v>156</v>
      </c>
      <c r="D62" s="202"/>
      <c r="E62" s="160">
        <v>1.1391</v>
      </c>
      <c r="F62" s="161"/>
      <c r="G62" s="162"/>
      <c r="M62" s="159" t="s">
        <v>156</v>
      </c>
      <c r="O62" s="150"/>
    </row>
    <row r="63" spans="1:104" ht="22.5">
      <c r="A63" s="151">
        <v>24</v>
      </c>
      <c r="B63" s="152" t="s">
        <v>157</v>
      </c>
      <c r="C63" s="153" t="s">
        <v>158</v>
      </c>
      <c r="D63" s="154" t="s">
        <v>86</v>
      </c>
      <c r="E63" s="155">
        <v>2</v>
      </c>
      <c r="F63" s="180"/>
      <c r="G63" s="156">
        <f>E63*F63</f>
        <v>0</v>
      </c>
      <c r="O63" s="150">
        <v>2</v>
      </c>
      <c r="AA63" s="128">
        <v>1</v>
      </c>
      <c r="AB63" s="128">
        <v>1</v>
      </c>
      <c r="AC63" s="128">
        <v>1</v>
      </c>
      <c r="AZ63" s="128">
        <v>1</v>
      </c>
      <c r="BA63" s="128">
        <f>IF(AZ63=1,G63,0)</f>
        <v>0</v>
      </c>
      <c r="BB63" s="128">
        <f>IF(AZ63=2,G63,0)</f>
        <v>0</v>
      </c>
      <c r="BC63" s="128">
        <f>IF(AZ63=3,G63,0)</f>
        <v>0</v>
      </c>
      <c r="BD63" s="128">
        <f>IF(AZ63=4,G63,0)</f>
        <v>0</v>
      </c>
      <c r="BE63" s="128">
        <f>IF(AZ63=5,G63,0)</f>
        <v>0</v>
      </c>
      <c r="CZ63" s="128">
        <v>0.03</v>
      </c>
    </row>
    <row r="64" spans="1:57" ht="12.75">
      <c r="A64" s="163"/>
      <c r="B64" s="164" t="s">
        <v>67</v>
      </c>
      <c r="C64" s="165" t="str">
        <f>CONCATENATE(B39," ",C39)</f>
        <v>6 Úpravy povrchu, podlahy</v>
      </c>
      <c r="D64" s="163"/>
      <c r="E64" s="166"/>
      <c r="F64" s="166"/>
      <c r="G64" s="167">
        <f>SUM(G39:G63)</f>
        <v>0</v>
      </c>
      <c r="O64" s="150">
        <v>4</v>
      </c>
      <c r="BA64" s="168">
        <f>SUM(BA39:BA63)</f>
        <v>0</v>
      </c>
      <c r="BB64" s="168">
        <f>SUM(BB39:BB63)</f>
        <v>0</v>
      </c>
      <c r="BC64" s="168">
        <f>SUM(BC39:BC63)</f>
        <v>0</v>
      </c>
      <c r="BD64" s="168">
        <f>SUM(BD39:BD63)</f>
        <v>0</v>
      </c>
      <c r="BE64" s="168">
        <f>SUM(BE39:BE63)</f>
        <v>0</v>
      </c>
    </row>
    <row r="65" spans="1:15" ht="12.75">
      <c r="A65" s="143" t="s">
        <v>65</v>
      </c>
      <c r="B65" s="144" t="s">
        <v>159</v>
      </c>
      <c r="C65" s="145" t="s">
        <v>160</v>
      </c>
      <c r="D65" s="146"/>
      <c r="E65" s="147"/>
      <c r="F65" s="147"/>
      <c r="G65" s="148"/>
      <c r="H65" s="149"/>
      <c r="I65" s="149"/>
      <c r="O65" s="150">
        <v>1</v>
      </c>
    </row>
    <row r="66" spans="1:104" ht="12.75">
      <c r="A66" s="151">
        <v>25</v>
      </c>
      <c r="B66" s="152" t="s">
        <v>161</v>
      </c>
      <c r="C66" s="153" t="s">
        <v>162</v>
      </c>
      <c r="D66" s="154" t="s">
        <v>163</v>
      </c>
      <c r="E66" s="155">
        <v>102</v>
      </c>
      <c r="F66" s="180"/>
      <c r="G66" s="156">
        <f>E66*F66</f>
        <v>0</v>
      </c>
      <c r="O66" s="150">
        <v>2</v>
      </c>
      <c r="AA66" s="128">
        <v>1</v>
      </c>
      <c r="AB66" s="128">
        <v>1</v>
      </c>
      <c r="AC66" s="128">
        <v>1</v>
      </c>
      <c r="AZ66" s="128">
        <v>1</v>
      </c>
      <c r="BA66" s="128">
        <f>IF(AZ66=1,G66,0)</f>
        <v>0</v>
      </c>
      <c r="BB66" s="128">
        <f>IF(AZ66=2,G66,0)</f>
        <v>0</v>
      </c>
      <c r="BC66" s="128">
        <f>IF(AZ66=3,G66,0)</f>
        <v>0</v>
      </c>
      <c r="BD66" s="128">
        <f>IF(AZ66=4,G66,0)</f>
        <v>0</v>
      </c>
      <c r="BE66" s="128">
        <f>IF(AZ66=5,G66,0)</f>
        <v>0</v>
      </c>
      <c r="CZ66" s="128">
        <v>1E-05</v>
      </c>
    </row>
    <row r="67" spans="1:15" ht="12.75">
      <c r="A67" s="157"/>
      <c r="B67" s="158"/>
      <c r="C67" s="201" t="s">
        <v>164</v>
      </c>
      <c r="D67" s="202"/>
      <c r="E67" s="160">
        <v>102</v>
      </c>
      <c r="F67" s="161"/>
      <c r="G67" s="162"/>
      <c r="M67" s="159" t="s">
        <v>164</v>
      </c>
      <c r="O67" s="150"/>
    </row>
    <row r="68" spans="1:57" ht="12.75">
      <c r="A68" s="163"/>
      <c r="B68" s="164" t="s">
        <v>67</v>
      </c>
      <c r="C68" s="165" t="str">
        <f>CONCATENATE(B65," ",C65)</f>
        <v>91 Doplňující práce na komunikaci</v>
      </c>
      <c r="D68" s="163"/>
      <c r="E68" s="166"/>
      <c r="F68" s="166"/>
      <c r="G68" s="167">
        <f>SUM(G65:G67)</f>
        <v>0</v>
      </c>
      <c r="O68" s="150">
        <v>4</v>
      </c>
      <c r="BA68" s="168">
        <f>SUM(BA65:BA67)</f>
        <v>0</v>
      </c>
      <c r="BB68" s="168">
        <f>SUM(BB65:BB67)</f>
        <v>0</v>
      </c>
      <c r="BC68" s="168">
        <f>SUM(BC65:BC67)</f>
        <v>0</v>
      </c>
      <c r="BD68" s="168">
        <f>SUM(BD65:BD67)</f>
        <v>0</v>
      </c>
      <c r="BE68" s="168">
        <f>SUM(BE65:BE67)</f>
        <v>0</v>
      </c>
    </row>
    <row r="69" spans="1:15" ht="12.75">
      <c r="A69" s="143" t="s">
        <v>65</v>
      </c>
      <c r="B69" s="144" t="s">
        <v>165</v>
      </c>
      <c r="C69" s="145" t="s">
        <v>166</v>
      </c>
      <c r="D69" s="146"/>
      <c r="E69" s="147"/>
      <c r="F69" s="147"/>
      <c r="G69" s="148"/>
      <c r="H69" s="149"/>
      <c r="I69" s="149"/>
      <c r="O69" s="150">
        <v>1</v>
      </c>
    </row>
    <row r="70" spans="1:104" ht="12.75">
      <c r="A70" s="151">
        <v>26</v>
      </c>
      <c r="B70" s="152" t="s">
        <v>167</v>
      </c>
      <c r="C70" s="153" t="s">
        <v>168</v>
      </c>
      <c r="D70" s="154" t="s">
        <v>79</v>
      </c>
      <c r="E70" s="155">
        <v>637.035</v>
      </c>
      <c r="F70" s="180"/>
      <c r="G70" s="156">
        <f>E70*F70</f>
        <v>0</v>
      </c>
      <c r="O70" s="150">
        <v>2</v>
      </c>
      <c r="AA70" s="128">
        <v>1</v>
      </c>
      <c r="AB70" s="128">
        <v>1</v>
      </c>
      <c r="AC70" s="128">
        <v>1</v>
      </c>
      <c r="AZ70" s="128">
        <v>1</v>
      </c>
      <c r="BA70" s="128">
        <f>IF(AZ70=1,G70,0)</f>
        <v>0</v>
      </c>
      <c r="BB70" s="128">
        <f>IF(AZ70=2,G70,0)</f>
        <v>0</v>
      </c>
      <c r="BC70" s="128">
        <f>IF(AZ70=3,G70,0)</f>
        <v>0</v>
      </c>
      <c r="BD70" s="128">
        <f>IF(AZ70=4,G70,0)</f>
        <v>0</v>
      </c>
      <c r="BE70" s="128">
        <f>IF(AZ70=5,G70,0)</f>
        <v>0</v>
      </c>
      <c r="CZ70" s="128">
        <v>0.00158</v>
      </c>
    </row>
    <row r="71" spans="1:15" ht="12.75">
      <c r="A71" s="157"/>
      <c r="B71" s="158"/>
      <c r="C71" s="201" t="s">
        <v>169</v>
      </c>
      <c r="D71" s="202"/>
      <c r="E71" s="160">
        <v>379.245</v>
      </c>
      <c r="F71" s="161"/>
      <c r="G71" s="162"/>
      <c r="M71" s="159" t="s">
        <v>169</v>
      </c>
      <c r="O71" s="150"/>
    </row>
    <row r="72" spans="1:15" ht="12.75">
      <c r="A72" s="157"/>
      <c r="B72" s="158"/>
      <c r="C72" s="201" t="s">
        <v>170</v>
      </c>
      <c r="D72" s="202"/>
      <c r="E72" s="160">
        <v>257.79</v>
      </c>
      <c r="F72" s="161"/>
      <c r="G72" s="162"/>
      <c r="M72" s="159" t="s">
        <v>170</v>
      </c>
      <c r="O72" s="150"/>
    </row>
    <row r="73" spans="1:104" ht="22.5">
      <c r="A73" s="151">
        <v>27</v>
      </c>
      <c r="B73" s="152" t="s">
        <v>171</v>
      </c>
      <c r="C73" s="153" t="s">
        <v>172</v>
      </c>
      <c r="D73" s="154" t="s">
        <v>173</v>
      </c>
      <c r="E73" s="155">
        <v>80</v>
      </c>
      <c r="F73" s="180"/>
      <c r="G73" s="156">
        <f>E73*F73</f>
        <v>0</v>
      </c>
      <c r="O73" s="150">
        <v>2</v>
      </c>
      <c r="AA73" s="128">
        <v>1</v>
      </c>
      <c r="AB73" s="128">
        <v>1</v>
      </c>
      <c r="AC73" s="128">
        <v>1</v>
      </c>
      <c r="AZ73" s="128">
        <v>1</v>
      </c>
      <c r="BA73" s="128">
        <f>IF(AZ73=1,G73,0)</f>
        <v>0</v>
      </c>
      <c r="BB73" s="128">
        <f>IF(AZ73=2,G73,0)</f>
        <v>0</v>
      </c>
      <c r="BC73" s="128">
        <f>IF(AZ73=3,G73,0)</f>
        <v>0</v>
      </c>
      <c r="BD73" s="128">
        <f>IF(AZ73=4,G73,0)</f>
        <v>0</v>
      </c>
      <c r="BE73" s="128">
        <f>IF(AZ73=5,G73,0)</f>
        <v>0</v>
      </c>
      <c r="CZ73" s="128">
        <v>0</v>
      </c>
    </row>
    <row r="74" spans="1:57" ht="12.75">
      <c r="A74" s="163"/>
      <c r="B74" s="164" t="s">
        <v>67</v>
      </c>
      <c r="C74" s="165" t="str">
        <f>CONCATENATE(B69," ",C69)</f>
        <v>94 Lešení a stavební výtahy</v>
      </c>
      <c r="D74" s="163"/>
      <c r="E74" s="166"/>
      <c r="F74" s="166"/>
      <c r="G74" s="167">
        <f>SUM(G69:G73)</f>
        <v>0</v>
      </c>
      <c r="O74" s="150">
        <v>4</v>
      </c>
      <c r="BA74" s="168">
        <f>SUM(BA69:BA73)</f>
        <v>0</v>
      </c>
      <c r="BB74" s="168">
        <f>SUM(BB69:BB73)</f>
        <v>0</v>
      </c>
      <c r="BC74" s="168">
        <f>SUM(BC69:BC73)</f>
        <v>0</v>
      </c>
      <c r="BD74" s="168">
        <f>SUM(BD69:BD73)</f>
        <v>0</v>
      </c>
      <c r="BE74" s="168">
        <f>SUM(BE69:BE73)</f>
        <v>0</v>
      </c>
    </row>
    <row r="75" spans="1:15" ht="12.75">
      <c r="A75" s="143" t="s">
        <v>65</v>
      </c>
      <c r="B75" s="144" t="s">
        <v>174</v>
      </c>
      <c r="C75" s="145" t="s">
        <v>175</v>
      </c>
      <c r="D75" s="146"/>
      <c r="E75" s="147"/>
      <c r="F75" s="147"/>
      <c r="G75" s="148"/>
      <c r="H75" s="149"/>
      <c r="I75" s="149"/>
      <c r="O75" s="150">
        <v>1</v>
      </c>
    </row>
    <row r="76" spans="1:104" ht="12.75">
      <c r="A76" s="151">
        <v>28</v>
      </c>
      <c r="B76" s="152" t="s">
        <v>176</v>
      </c>
      <c r="C76" s="153" t="s">
        <v>177</v>
      </c>
      <c r="D76" s="154" t="s">
        <v>79</v>
      </c>
      <c r="E76" s="155">
        <v>474.71</v>
      </c>
      <c r="F76" s="180"/>
      <c r="G76" s="156">
        <f>E76*F76</f>
        <v>0</v>
      </c>
      <c r="O76" s="150">
        <v>2</v>
      </c>
      <c r="AA76" s="128">
        <v>1</v>
      </c>
      <c r="AB76" s="128">
        <v>1</v>
      </c>
      <c r="AC76" s="128">
        <v>1</v>
      </c>
      <c r="AZ76" s="128">
        <v>1</v>
      </c>
      <c r="BA76" s="128">
        <f>IF(AZ76=1,G76,0)</f>
        <v>0</v>
      </c>
      <c r="BB76" s="128">
        <f>IF(AZ76=2,G76,0)</f>
        <v>0</v>
      </c>
      <c r="BC76" s="128">
        <f>IF(AZ76=3,G76,0)</f>
        <v>0</v>
      </c>
      <c r="BD76" s="128">
        <f>IF(AZ76=4,G76,0)</f>
        <v>0</v>
      </c>
      <c r="BE76" s="128">
        <f>IF(AZ76=5,G76,0)</f>
        <v>0</v>
      </c>
      <c r="CZ76" s="128">
        <v>4E-05</v>
      </c>
    </row>
    <row r="77" spans="1:15" ht="12.75">
      <c r="A77" s="157"/>
      <c r="B77" s="158"/>
      <c r="C77" s="201" t="s">
        <v>178</v>
      </c>
      <c r="D77" s="202"/>
      <c r="E77" s="160">
        <v>302.85</v>
      </c>
      <c r="F77" s="161"/>
      <c r="G77" s="162"/>
      <c r="M77" s="159" t="s">
        <v>178</v>
      </c>
      <c r="O77" s="150"/>
    </row>
    <row r="78" spans="1:15" ht="12.75">
      <c r="A78" s="157"/>
      <c r="B78" s="158"/>
      <c r="C78" s="201" t="s">
        <v>179</v>
      </c>
      <c r="D78" s="202"/>
      <c r="E78" s="160">
        <v>171.86</v>
      </c>
      <c r="F78" s="161"/>
      <c r="G78" s="162"/>
      <c r="M78" s="159" t="s">
        <v>179</v>
      </c>
      <c r="O78" s="150"/>
    </row>
    <row r="79" spans="1:104" ht="12.75">
      <c r="A79" s="151">
        <v>29</v>
      </c>
      <c r="B79" s="152" t="s">
        <v>180</v>
      </c>
      <c r="C79" s="153" t="s">
        <v>181</v>
      </c>
      <c r="D79" s="154" t="s">
        <v>79</v>
      </c>
      <c r="E79" s="155">
        <v>3000</v>
      </c>
      <c r="F79" s="180"/>
      <c r="G79" s="156">
        <f>E79*F79</f>
        <v>0</v>
      </c>
      <c r="O79" s="150">
        <v>2</v>
      </c>
      <c r="AA79" s="128">
        <v>1</v>
      </c>
      <c r="AB79" s="128">
        <v>1</v>
      </c>
      <c r="AC79" s="128">
        <v>1</v>
      </c>
      <c r="AZ79" s="128">
        <v>1</v>
      </c>
      <c r="BA79" s="128">
        <f>IF(AZ79=1,G79,0)</f>
        <v>0</v>
      </c>
      <c r="BB79" s="128">
        <f>IF(AZ79=2,G79,0)</f>
        <v>0</v>
      </c>
      <c r="BC79" s="128">
        <f>IF(AZ79=3,G79,0)</f>
        <v>0</v>
      </c>
      <c r="BD79" s="128">
        <f>IF(AZ79=4,G79,0)</f>
        <v>0</v>
      </c>
      <c r="BE79" s="128">
        <f>IF(AZ79=5,G79,0)</f>
        <v>0</v>
      </c>
      <c r="CZ79" s="128">
        <v>0</v>
      </c>
    </row>
    <row r="80" spans="1:104" ht="12.75">
      <c r="A80" s="151">
        <v>30</v>
      </c>
      <c r="B80" s="152" t="s">
        <v>182</v>
      </c>
      <c r="C80" s="153" t="s">
        <v>183</v>
      </c>
      <c r="D80" s="154" t="s">
        <v>184</v>
      </c>
      <c r="E80" s="155">
        <v>60</v>
      </c>
      <c r="F80" s="180"/>
      <c r="G80" s="156">
        <f>E80*F80</f>
        <v>0</v>
      </c>
      <c r="O80" s="150">
        <v>2</v>
      </c>
      <c r="AA80" s="128">
        <v>12</v>
      </c>
      <c r="AB80" s="128">
        <v>0</v>
      </c>
      <c r="AC80" s="128">
        <v>104</v>
      </c>
      <c r="AZ80" s="128">
        <v>1</v>
      </c>
      <c r="BA80" s="128">
        <f>IF(AZ80=1,G80,0)</f>
        <v>0</v>
      </c>
      <c r="BB80" s="128">
        <f>IF(AZ80=2,G80,0)</f>
        <v>0</v>
      </c>
      <c r="BC80" s="128">
        <f>IF(AZ80=3,G80,0)</f>
        <v>0</v>
      </c>
      <c r="BD80" s="128">
        <f>IF(AZ80=4,G80,0)</f>
        <v>0</v>
      </c>
      <c r="BE80" s="128">
        <f>IF(AZ80=5,G80,0)</f>
        <v>0</v>
      </c>
      <c r="CZ80" s="128">
        <v>0</v>
      </c>
    </row>
    <row r="81" spans="1:104" ht="12.75">
      <c r="A81" s="151">
        <v>31</v>
      </c>
      <c r="B81" s="152" t="s">
        <v>185</v>
      </c>
      <c r="C81" s="153" t="s">
        <v>186</v>
      </c>
      <c r="D81" s="154" t="s">
        <v>66</v>
      </c>
      <c r="E81" s="155">
        <v>1</v>
      </c>
      <c r="F81" s="180"/>
      <c r="G81" s="156">
        <f>E81*F81</f>
        <v>0</v>
      </c>
      <c r="O81" s="150">
        <v>2</v>
      </c>
      <c r="AA81" s="128">
        <v>12</v>
      </c>
      <c r="AB81" s="128">
        <v>0</v>
      </c>
      <c r="AC81" s="128">
        <v>138</v>
      </c>
      <c r="AZ81" s="128">
        <v>1</v>
      </c>
      <c r="BA81" s="128">
        <f>IF(AZ81=1,G81,0)</f>
        <v>0</v>
      </c>
      <c r="BB81" s="128">
        <f>IF(AZ81=2,G81,0)</f>
        <v>0</v>
      </c>
      <c r="BC81" s="128">
        <f>IF(AZ81=3,G81,0)</f>
        <v>0</v>
      </c>
      <c r="BD81" s="128">
        <f>IF(AZ81=4,G81,0)</f>
        <v>0</v>
      </c>
      <c r="BE81" s="128">
        <f>IF(AZ81=5,G81,0)</f>
        <v>0</v>
      </c>
      <c r="CZ81" s="128">
        <v>0</v>
      </c>
    </row>
    <row r="82" spans="1:104" ht="22.5">
      <c r="A82" s="151">
        <v>32</v>
      </c>
      <c r="B82" s="152" t="s">
        <v>187</v>
      </c>
      <c r="C82" s="153" t="s">
        <v>188</v>
      </c>
      <c r="D82" s="154" t="s">
        <v>79</v>
      </c>
      <c r="E82" s="155">
        <v>46.27</v>
      </c>
      <c r="F82" s="180"/>
      <c r="G82" s="156">
        <f>E82*F82</f>
        <v>0</v>
      </c>
      <c r="O82" s="150">
        <v>2</v>
      </c>
      <c r="AA82" s="128">
        <v>12</v>
      </c>
      <c r="AB82" s="128">
        <v>0</v>
      </c>
      <c r="AC82" s="128">
        <v>139</v>
      </c>
      <c r="AZ82" s="128">
        <v>1</v>
      </c>
      <c r="BA82" s="128">
        <f>IF(AZ82=1,G82,0)</f>
        <v>0</v>
      </c>
      <c r="BB82" s="128">
        <f>IF(AZ82=2,G82,0)</f>
        <v>0</v>
      </c>
      <c r="BC82" s="128">
        <f>IF(AZ82=3,G82,0)</f>
        <v>0</v>
      </c>
      <c r="BD82" s="128">
        <f>IF(AZ82=4,G82,0)</f>
        <v>0</v>
      </c>
      <c r="BE82" s="128">
        <f>IF(AZ82=5,G82,0)</f>
        <v>0</v>
      </c>
      <c r="CZ82" s="128">
        <v>0</v>
      </c>
    </row>
    <row r="83" spans="1:57" ht="12.75">
      <c r="A83" s="163"/>
      <c r="B83" s="164" t="s">
        <v>67</v>
      </c>
      <c r="C83" s="165" t="str">
        <f>CONCATENATE(B75," ",C75)</f>
        <v>95 Dokončovací konstrukce na pozemních stavbách</v>
      </c>
      <c r="D83" s="163"/>
      <c r="E83" s="166"/>
      <c r="F83" s="166"/>
      <c r="G83" s="167">
        <f>SUM(G75:G82)</f>
        <v>0</v>
      </c>
      <c r="O83" s="150">
        <v>4</v>
      </c>
      <c r="BA83" s="168">
        <f>SUM(BA75:BA82)</f>
        <v>0</v>
      </c>
      <c r="BB83" s="168">
        <f>SUM(BB75:BB82)</f>
        <v>0</v>
      </c>
      <c r="BC83" s="168">
        <f>SUM(BC75:BC82)</f>
        <v>0</v>
      </c>
      <c r="BD83" s="168">
        <f>SUM(BD75:BD82)</f>
        <v>0</v>
      </c>
      <c r="BE83" s="168">
        <f>SUM(BE75:BE82)</f>
        <v>0</v>
      </c>
    </row>
    <row r="84" spans="1:15" ht="12.75">
      <c r="A84" s="143" t="s">
        <v>65</v>
      </c>
      <c r="B84" s="144" t="s">
        <v>189</v>
      </c>
      <c r="C84" s="145" t="s">
        <v>190</v>
      </c>
      <c r="D84" s="146"/>
      <c r="E84" s="147"/>
      <c r="F84" s="147"/>
      <c r="G84" s="148"/>
      <c r="H84" s="149"/>
      <c r="I84" s="149"/>
      <c r="O84" s="150">
        <v>1</v>
      </c>
    </row>
    <row r="85" spans="1:104" ht="12.75">
      <c r="A85" s="151">
        <v>33</v>
      </c>
      <c r="B85" s="152" t="s">
        <v>191</v>
      </c>
      <c r="C85" s="153" t="s">
        <v>192</v>
      </c>
      <c r="D85" s="154" t="s">
        <v>79</v>
      </c>
      <c r="E85" s="155">
        <v>14.7225</v>
      </c>
      <c r="F85" s="180"/>
      <c r="G85" s="156">
        <f>E85*F85</f>
        <v>0</v>
      </c>
      <c r="O85" s="150">
        <v>2</v>
      </c>
      <c r="AA85" s="128">
        <v>1</v>
      </c>
      <c r="AB85" s="128">
        <v>1</v>
      </c>
      <c r="AC85" s="128">
        <v>1</v>
      </c>
      <c r="AZ85" s="128">
        <v>1</v>
      </c>
      <c r="BA85" s="128">
        <f>IF(AZ85=1,G85,0)</f>
        <v>0</v>
      </c>
      <c r="BB85" s="128">
        <f>IF(AZ85=2,G85,0)</f>
        <v>0</v>
      </c>
      <c r="BC85" s="128">
        <f>IF(AZ85=3,G85,0)</f>
        <v>0</v>
      </c>
      <c r="BD85" s="128">
        <f>IF(AZ85=4,G85,0)</f>
        <v>0</v>
      </c>
      <c r="BE85" s="128">
        <f>IF(AZ85=5,G85,0)</f>
        <v>0</v>
      </c>
      <c r="CZ85" s="128">
        <v>0.00067</v>
      </c>
    </row>
    <row r="86" spans="1:15" ht="12.75">
      <c r="A86" s="157"/>
      <c r="B86" s="158"/>
      <c r="C86" s="201" t="s">
        <v>193</v>
      </c>
      <c r="D86" s="202"/>
      <c r="E86" s="160">
        <v>5.0925</v>
      </c>
      <c r="F86" s="161"/>
      <c r="G86" s="162"/>
      <c r="M86" s="159" t="s">
        <v>193</v>
      </c>
      <c r="O86" s="150"/>
    </row>
    <row r="87" spans="1:15" ht="12.75">
      <c r="A87" s="157"/>
      <c r="B87" s="158"/>
      <c r="C87" s="201" t="s">
        <v>194</v>
      </c>
      <c r="D87" s="202"/>
      <c r="E87" s="160">
        <v>9.63</v>
      </c>
      <c r="F87" s="161"/>
      <c r="G87" s="162"/>
      <c r="M87" s="159" t="s">
        <v>194</v>
      </c>
      <c r="O87" s="150"/>
    </row>
    <row r="88" spans="1:104" ht="12.75">
      <c r="A88" s="151">
        <v>34</v>
      </c>
      <c r="B88" s="152" t="s">
        <v>195</v>
      </c>
      <c r="C88" s="153" t="s">
        <v>196</v>
      </c>
      <c r="D88" s="154" t="s">
        <v>149</v>
      </c>
      <c r="E88" s="155">
        <v>1.383</v>
      </c>
      <c r="F88" s="180"/>
      <c r="G88" s="156">
        <f>E88*F88</f>
        <v>0</v>
      </c>
      <c r="O88" s="150">
        <v>2</v>
      </c>
      <c r="AA88" s="128">
        <v>1</v>
      </c>
      <c r="AB88" s="128">
        <v>1</v>
      </c>
      <c r="AC88" s="128">
        <v>1</v>
      </c>
      <c r="AZ88" s="128">
        <v>1</v>
      </c>
      <c r="BA88" s="128">
        <f>IF(AZ88=1,G88,0)</f>
        <v>0</v>
      </c>
      <c r="BB88" s="128">
        <f>IF(AZ88=2,G88,0)</f>
        <v>0</v>
      </c>
      <c r="BC88" s="128">
        <f>IF(AZ88=3,G88,0)</f>
        <v>0</v>
      </c>
      <c r="BD88" s="128">
        <f>IF(AZ88=4,G88,0)</f>
        <v>0</v>
      </c>
      <c r="BE88" s="128">
        <f>IF(AZ88=5,G88,0)</f>
        <v>0</v>
      </c>
      <c r="CZ88" s="128">
        <v>0.00128</v>
      </c>
    </row>
    <row r="89" spans="1:15" ht="12.75">
      <c r="A89" s="157"/>
      <c r="B89" s="158"/>
      <c r="C89" s="201" t="s">
        <v>197</v>
      </c>
      <c r="D89" s="202"/>
      <c r="E89" s="160">
        <v>0.783</v>
      </c>
      <c r="F89" s="161"/>
      <c r="G89" s="162"/>
      <c r="M89" s="159" t="s">
        <v>197</v>
      </c>
      <c r="O89" s="150"/>
    </row>
    <row r="90" spans="1:15" ht="12.75">
      <c r="A90" s="157"/>
      <c r="B90" s="158"/>
      <c r="C90" s="201" t="s">
        <v>198</v>
      </c>
      <c r="D90" s="202"/>
      <c r="E90" s="160">
        <v>0.6</v>
      </c>
      <c r="F90" s="161"/>
      <c r="G90" s="162"/>
      <c r="M90" s="159" t="s">
        <v>198</v>
      </c>
      <c r="O90" s="150"/>
    </row>
    <row r="91" spans="1:104" ht="12.75">
      <c r="A91" s="151">
        <v>35</v>
      </c>
      <c r="B91" s="152" t="s">
        <v>199</v>
      </c>
      <c r="C91" s="153" t="s">
        <v>200</v>
      </c>
      <c r="D91" s="154" t="s">
        <v>79</v>
      </c>
      <c r="E91" s="155">
        <v>284.19</v>
      </c>
      <c r="F91" s="180"/>
      <c r="G91" s="156">
        <f>E91*F91</f>
        <v>0</v>
      </c>
      <c r="O91" s="150">
        <v>2</v>
      </c>
      <c r="AA91" s="128">
        <v>1</v>
      </c>
      <c r="AB91" s="128">
        <v>1</v>
      </c>
      <c r="AC91" s="128">
        <v>1</v>
      </c>
      <c r="AZ91" s="128">
        <v>1</v>
      </c>
      <c r="BA91" s="128">
        <f>IF(AZ91=1,G91,0)</f>
        <v>0</v>
      </c>
      <c r="BB91" s="128">
        <f>IF(AZ91=2,G91,0)</f>
        <v>0</v>
      </c>
      <c r="BC91" s="128">
        <f>IF(AZ91=3,G91,0)</f>
        <v>0</v>
      </c>
      <c r="BD91" s="128">
        <f>IF(AZ91=4,G91,0)</f>
        <v>0</v>
      </c>
      <c r="BE91" s="128">
        <f>IF(AZ91=5,G91,0)</f>
        <v>0</v>
      </c>
      <c r="CZ91" s="128">
        <v>0</v>
      </c>
    </row>
    <row r="92" spans="1:15" ht="12.75">
      <c r="A92" s="157"/>
      <c r="B92" s="158"/>
      <c r="C92" s="201" t="s">
        <v>201</v>
      </c>
      <c r="D92" s="202"/>
      <c r="E92" s="160">
        <v>284.19</v>
      </c>
      <c r="F92" s="161"/>
      <c r="G92" s="162"/>
      <c r="M92" s="159" t="s">
        <v>201</v>
      </c>
      <c r="O92" s="150"/>
    </row>
    <row r="93" spans="1:104" ht="12.75">
      <c r="A93" s="151">
        <v>36</v>
      </c>
      <c r="B93" s="152" t="s">
        <v>202</v>
      </c>
      <c r="C93" s="153" t="s">
        <v>203</v>
      </c>
      <c r="D93" s="154" t="s">
        <v>149</v>
      </c>
      <c r="E93" s="155">
        <v>5.6838</v>
      </c>
      <c r="F93" s="180"/>
      <c r="G93" s="156">
        <f>E93*F93</f>
        <v>0</v>
      </c>
      <c r="O93" s="150">
        <v>2</v>
      </c>
      <c r="AA93" s="128">
        <v>1</v>
      </c>
      <c r="AB93" s="128">
        <v>1</v>
      </c>
      <c r="AC93" s="128">
        <v>1</v>
      </c>
      <c r="AZ93" s="128">
        <v>1</v>
      </c>
      <c r="BA93" s="128">
        <f>IF(AZ93=1,G93,0)</f>
        <v>0</v>
      </c>
      <c r="BB93" s="128">
        <f>IF(AZ93=2,G93,0)</f>
        <v>0</v>
      </c>
      <c r="BC93" s="128">
        <f>IF(AZ93=3,G93,0)</f>
        <v>0</v>
      </c>
      <c r="BD93" s="128">
        <f>IF(AZ93=4,G93,0)</f>
        <v>0</v>
      </c>
      <c r="BE93" s="128">
        <f>IF(AZ93=5,G93,0)</f>
        <v>0</v>
      </c>
      <c r="CZ93" s="128">
        <v>0</v>
      </c>
    </row>
    <row r="94" spans="1:15" ht="12.75">
      <c r="A94" s="157"/>
      <c r="B94" s="158"/>
      <c r="C94" s="201" t="s">
        <v>204</v>
      </c>
      <c r="D94" s="202"/>
      <c r="E94" s="160">
        <v>5.3836</v>
      </c>
      <c r="F94" s="161"/>
      <c r="G94" s="162"/>
      <c r="M94" s="159" t="s">
        <v>204</v>
      </c>
      <c r="O94" s="150"/>
    </row>
    <row r="95" spans="1:15" ht="12.75">
      <c r="A95" s="157"/>
      <c r="B95" s="158"/>
      <c r="C95" s="201" t="s">
        <v>205</v>
      </c>
      <c r="D95" s="202"/>
      <c r="E95" s="160">
        <v>0.3002</v>
      </c>
      <c r="F95" s="161"/>
      <c r="G95" s="162"/>
      <c r="M95" s="159" t="s">
        <v>205</v>
      </c>
      <c r="O95" s="150"/>
    </row>
    <row r="96" spans="1:104" ht="22.5">
      <c r="A96" s="151">
        <v>37</v>
      </c>
      <c r="B96" s="152" t="s">
        <v>206</v>
      </c>
      <c r="C96" s="153" t="s">
        <v>207</v>
      </c>
      <c r="D96" s="154" t="s">
        <v>79</v>
      </c>
      <c r="E96" s="155">
        <v>284.19</v>
      </c>
      <c r="F96" s="180"/>
      <c r="G96" s="156">
        <f>E96*F96</f>
        <v>0</v>
      </c>
      <c r="O96" s="150">
        <v>2</v>
      </c>
      <c r="AA96" s="128">
        <v>1</v>
      </c>
      <c r="AB96" s="128">
        <v>1</v>
      </c>
      <c r="AC96" s="128">
        <v>1</v>
      </c>
      <c r="AZ96" s="128">
        <v>1</v>
      </c>
      <c r="BA96" s="128">
        <f>IF(AZ96=1,G96,0)</f>
        <v>0</v>
      </c>
      <c r="BB96" s="128">
        <f>IF(AZ96=2,G96,0)</f>
        <v>0</v>
      </c>
      <c r="BC96" s="128">
        <f>IF(AZ96=3,G96,0)</f>
        <v>0</v>
      </c>
      <c r="BD96" s="128">
        <f>IF(AZ96=4,G96,0)</f>
        <v>0</v>
      </c>
      <c r="BE96" s="128">
        <f>IF(AZ96=5,G96,0)</f>
        <v>0</v>
      </c>
      <c r="CZ96" s="128">
        <v>0</v>
      </c>
    </row>
    <row r="97" spans="1:15" ht="12.75">
      <c r="A97" s="157"/>
      <c r="B97" s="158"/>
      <c r="C97" s="201" t="s">
        <v>201</v>
      </c>
      <c r="D97" s="202"/>
      <c r="E97" s="160">
        <v>284.19</v>
      </c>
      <c r="F97" s="161"/>
      <c r="G97" s="162"/>
      <c r="M97" s="159" t="s">
        <v>201</v>
      </c>
      <c r="O97" s="150"/>
    </row>
    <row r="98" spans="1:104" ht="12.75">
      <c r="A98" s="151">
        <v>38</v>
      </c>
      <c r="B98" s="152" t="s">
        <v>208</v>
      </c>
      <c r="C98" s="153" t="s">
        <v>209</v>
      </c>
      <c r="D98" s="154" t="s">
        <v>149</v>
      </c>
      <c r="E98" s="155">
        <v>14.2095</v>
      </c>
      <c r="F98" s="180"/>
      <c r="G98" s="156">
        <f>E98*F98</f>
        <v>0</v>
      </c>
      <c r="O98" s="150">
        <v>2</v>
      </c>
      <c r="AA98" s="128">
        <v>1</v>
      </c>
      <c r="AB98" s="128">
        <v>1</v>
      </c>
      <c r="AC98" s="128">
        <v>1</v>
      </c>
      <c r="AZ98" s="128">
        <v>1</v>
      </c>
      <c r="BA98" s="128">
        <f>IF(AZ98=1,G98,0)</f>
        <v>0</v>
      </c>
      <c r="BB98" s="128">
        <f>IF(AZ98=2,G98,0)</f>
        <v>0</v>
      </c>
      <c r="BC98" s="128">
        <f>IF(AZ98=3,G98,0)</f>
        <v>0</v>
      </c>
      <c r="BD98" s="128">
        <f>IF(AZ98=4,G98,0)</f>
        <v>0</v>
      </c>
      <c r="BE98" s="128">
        <f>IF(AZ98=5,G98,0)</f>
        <v>0</v>
      </c>
      <c r="CZ98" s="128">
        <v>0</v>
      </c>
    </row>
    <row r="99" spans="1:15" ht="12.75">
      <c r="A99" s="157"/>
      <c r="B99" s="158"/>
      <c r="C99" s="201" t="s">
        <v>210</v>
      </c>
      <c r="D99" s="202"/>
      <c r="E99" s="160">
        <v>14.2095</v>
      </c>
      <c r="F99" s="161"/>
      <c r="G99" s="162"/>
      <c r="M99" s="159" t="s">
        <v>210</v>
      </c>
      <c r="O99" s="150"/>
    </row>
    <row r="100" spans="1:104" ht="12.75">
      <c r="A100" s="151">
        <v>39</v>
      </c>
      <c r="B100" s="152" t="s">
        <v>211</v>
      </c>
      <c r="C100" s="153" t="s">
        <v>212</v>
      </c>
      <c r="D100" s="154" t="s">
        <v>86</v>
      </c>
      <c r="E100" s="155">
        <v>7</v>
      </c>
      <c r="F100" s="180"/>
      <c r="G100" s="156">
        <f>E100*F100</f>
        <v>0</v>
      </c>
      <c r="O100" s="150">
        <v>2</v>
      </c>
      <c r="AA100" s="128">
        <v>1</v>
      </c>
      <c r="AB100" s="128">
        <v>1</v>
      </c>
      <c r="AC100" s="128">
        <v>1</v>
      </c>
      <c r="AZ100" s="128">
        <v>1</v>
      </c>
      <c r="BA100" s="128">
        <f>IF(AZ100=1,G100,0)</f>
        <v>0</v>
      </c>
      <c r="BB100" s="128">
        <f>IF(AZ100=2,G100,0)</f>
        <v>0</v>
      </c>
      <c r="BC100" s="128">
        <f>IF(AZ100=3,G100,0)</f>
        <v>0</v>
      </c>
      <c r="BD100" s="128">
        <f>IF(AZ100=4,G100,0)</f>
        <v>0</v>
      </c>
      <c r="BE100" s="128">
        <f>IF(AZ100=5,G100,0)</f>
        <v>0</v>
      </c>
      <c r="CZ100" s="128">
        <v>0</v>
      </c>
    </row>
    <row r="101" spans="1:15" ht="12.75">
      <c r="A101" s="157"/>
      <c r="B101" s="158"/>
      <c r="C101" s="201" t="s">
        <v>213</v>
      </c>
      <c r="D101" s="202"/>
      <c r="E101" s="160">
        <v>4</v>
      </c>
      <c r="F101" s="161"/>
      <c r="G101" s="162"/>
      <c r="M101" s="159" t="s">
        <v>213</v>
      </c>
      <c r="O101" s="150"/>
    </row>
    <row r="102" spans="1:15" ht="12.75">
      <c r="A102" s="157"/>
      <c r="B102" s="158"/>
      <c r="C102" s="201" t="s">
        <v>214</v>
      </c>
      <c r="D102" s="202"/>
      <c r="E102" s="160">
        <v>3</v>
      </c>
      <c r="F102" s="161"/>
      <c r="G102" s="162"/>
      <c r="M102" s="159" t="s">
        <v>214</v>
      </c>
      <c r="O102" s="150"/>
    </row>
    <row r="103" spans="1:104" ht="12.75">
      <c r="A103" s="151">
        <v>40</v>
      </c>
      <c r="B103" s="152" t="s">
        <v>215</v>
      </c>
      <c r="C103" s="153" t="s">
        <v>216</v>
      </c>
      <c r="D103" s="154" t="s">
        <v>86</v>
      </c>
      <c r="E103" s="155">
        <v>23</v>
      </c>
      <c r="F103" s="180"/>
      <c r="G103" s="156">
        <f>E103*F103</f>
        <v>0</v>
      </c>
      <c r="O103" s="150">
        <v>2</v>
      </c>
      <c r="AA103" s="128">
        <v>1</v>
      </c>
      <c r="AB103" s="128">
        <v>1</v>
      </c>
      <c r="AC103" s="128">
        <v>1</v>
      </c>
      <c r="AZ103" s="128">
        <v>1</v>
      </c>
      <c r="BA103" s="128">
        <f>IF(AZ103=1,G103,0)</f>
        <v>0</v>
      </c>
      <c r="BB103" s="128">
        <f>IF(AZ103=2,G103,0)</f>
        <v>0</v>
      </c>
      <c r="BC103" s="128">
        <f>IF(AZ103=3,G103,0)</f>
        <v>0</v>
      </c>
      <c r="BD103" s="128">
        <f>IF(AZ103=4,G103,0)</f>
        <v>0</v>
      </c>
      <c r="BE103" s="128">
        <f>IF(AZ103=5,G103,0)</f>
        <v>0</v>
      </c>
      <c r="CZ103" s="128">
        <v>0</v>
      </c>
    </row>
    <row r="104" spans="1:15" ht="12.75">
      <c r="A104" s="157"/>
      <c r="B104" s="158"/>
      <c r="C104" s="201" t="s">
        <v>217</v>
      </c>
      <c r="D104" s="202"/>
      <c r="E104" s="160">
        <v>15</v>
      </c>
      <c r="F104" s="161"/>
      <c r="G104" s="162"/>
      <c r="M104" s="159" t="s">
        <v>217</v>
      </c>
      <c r="O104" s="150"/>
    </row>
    <row r="105" spans="1:15" ht="12.75">
      <c r="A105" s="157"/>
      <c r="B105" s="158"/>
      <c r="C105" s="201" t="s">
        <v>218</v>
      </c>
      <c r="D105" s="202"/>
      <c r="E105" s="160">
        <v>8</v>
      </c>
      <c r="F105" s="161"/>
      <c r="G105" s="162"/>
      <c r="M105" s="159" t="s">
        <v>218</v>
      </c>
      <c r="O105" s="150"/>
    </row>
    <row r="106" spans="1:104" ht="12.75">
      <c r="A106" s="151">
        <v>41</v>
      </c>
      <c r="B106" s="152" t="s">
        <v>219</v>
      </c>
      <c r="C106" s="153" t="s">
        <v>220</v>
      </c>
      <c r="D106" s="154" t="s">
        <v>79</v>
      </c>
      <c r="E106" s="155">
        <v>9.2</v>
      </c>
      <c r="F106" s="180"/>
      <c r="G106" s="156">
        <f>E106*F106</f>
        <v>0</v>
      </c>
      <c r="O106" s="150">
        <v>2</v>
      </c>
      <c r="AA106" s="128">
        <v>1</v>
      </c>
      <c r="AB106" s="128">
        <v>1</v>
      </c>
      <c r="AC106" s="128">
        <v>1</v>
      </c>
      <c r="AZ106" s="128">
        <v>1</v>
      </c>
      <c r="BA106" s="128">
        <f>IF(AZ106=1,G106,0)</f>
        <v>0</v>
      </c>
      <c r="BB106" s="128">
        <f>IF(AZ106=2,G106,0)</f>
        <v>0</v>
      </c>
      <c r="BC106" s="128">
        <f>IF(AZ106=3,G106,0)</f>
        <v>0</v>
      </c>
      <c r="BD106" s="128">
        <f>IF(AZ106=4,G106,0)</f>
        <v>0</v>
      </c>
      <c r="BE106" s="128">
        <f>IF(AZ106=5,G106,0)</f>
        <v>0</v>
      </c>
      <c r="CZ106" s="128">
        <v>0.00117</v>
      </c>
    </row>
    <row r="107" spans="1:15" ht="12.75">
      <c r="A107" s="157"/>
      <c r="B107" s="158"/>
      <c r="C107" s="201" t="s">
        <v>221</v>
      </c>
      <c r="D107" s="202"/>
      <c r="E107" s="160">
        <v>5.2</v>
      </c>
      <c r="F107" s="161"/>
      <c r="G107" s="162"/>
      <c r="M107" s="159" t="s">
        <v>221</v>
      </c>
      <c r="O107" s="150"/>
    </row>
    <row r="108" spans="1:15" ht="12.75">
      <c r="A108" s="157"/>
      <c r="B108" s="158"/>
      <c r="C108" s="201" t="s">
        <v>222</v>
      </c>
      <c r="D108" s="202"/>
      <c r="E108" s="160">
        <v>4</v>
      </c>
      <c r="F108" s="161"/>
      <c r="G108" s="162"/>
      <c r="M108" s="159" t="s">
        <v>222</v>
      </c>
      <c r="O108" s="150"/>
    </row>
    <row r="109" spans="1:104" ht="12.75">
      <c r="A109" s="151">
        <v>42</v>
      </c>
      <c r="B109" s="152" t="s">
        <v>223</v>
      </c>
      <c r="C109" s="153" t="s">
        <v>224</v>
      </c>
      <c r="D109" s="154" t="s">
        <v>79</v>
      </c>
      <c r="E109" s="155">
        <v>81.2675</v>
      </c>
      <c r="F109" s="180"/>
      <c r="G109" s="156">
        <f>E109*F109</f>
        <v>0</v>
      </c>
      <c r="O109" s="150">
        <v>2</v>
      </c>
      <c r="AA109" s="128">
        <v>1</v>
      </c>
      <c r="AB109" s="128">
        <v>1</v>
      </c>
      <c r="AC109" s="128">
        <v>1</v>
      </c>
      <c r="AZ109" s="128">
        <v>1</v>
      </c>
      <c r="BA109" s="128">
        <f>IF(AZ109=1,G109,0)</f>
        <v>0</v>
      </c>
      <c r="BB109" s="128">
        <f>IF(AZ109=2,G109,0)</f>
        <v>0</v>
      </c>
      <c r="BC109" s="128">
        <f>IF(AZ109=3,G109,0)</f>
        <v>0</v>
      </c>
      <c r="BD109" s="128">
        <f>IF(AZ109=4,G109,0)</f>
        <v>0</v>
      </c>
      <c r="BE109" s="128">
        <f>IF(AZ109=5,G109,0)</f>
        <v>0</v>
      </c>
      <c r="CZ109" s="128">
        <v>0.001</v>
      </c>
    </row>
    <row r="110" spans="1:15" ht="12.75">
      <c r="A110" s="157"/>
      <c r="B110" s="158"/>
      <c r="C110" s="201" t="s">
        <v>225</v>
      </c>
      <c r="D110" s="202"/>
      <c r="E110" s="160">
        <v>56.7675</v>
      </c>
      <c r="F110" s="161"/>
      <c r="G110" s="162"/>
      <c r="M110" s="159" t="s">
        <v>225</v>
      </c>
      <c r="O110" s="150"/>
    </row>
    <row r="111" spans="1:15" ht="12.75">
      <c r="A111" s="157"/>
      <c r="B111" s="158"/>
      <c r="C111" s="201" t="s">
        <v>226</v>
      </c>
      <c r="D111" s="202"/>
      <c r="E111" s="160">
        <v>24.5</v>
      </c>
      <c r="F111" s="161"/>
      <c r="G111" s="162"/>
      <c r="M111" s="159" t="s">
        <v>226</v>
      </c>
      <c r="O111" s="150"/>
    </row>
    <row r="112" spans="1:104" ht="12.75">
      <c r="A112" s="151">
        <v>43</v>
      </c>
      <c r="B112" s="152" t="s">
        <v>227</v>
      </c>
      <c r="C112" s="153" t="s">
        <v>228</v>
      </c>
      <c r="D112" s="154" t="s">
        <v>79</v>
      </c>
      <c r="E112" s="155">
        <v>53.5422</v>
      </c>
      <c r="F112" s="180"/>
      <c r="G112" s="156">
        <f>E112*F112</f>
        <v>0</v>
      </c>
      <c r="O112" s="150">
        <v>2</v>
      </c>
      <c r="AA112" s="128">
        <v>1</v>
      </c>
      <c r="AB112" s="128">
        <v>1</v>
      </c>
      <c r="AC112" s="128">
        <v>1</v>
      </c>
      <c r="AZ112" s="128">
        <v>1</v>
      </c>
      <c r="BA112" s="128">
        <f>IF(AZ112=1,G112,0)</f>
        <v>0</v>
      </c>
      <c r="BB112" s="128">
        <f>IF(AZ112=2,G112,0)</f>
        <v>0</v>
      </c>
      <c r="BC112" s="128">
        <f>IF(AZ112=3,G112,0)</f>
        <v>0</v>
      </c>
      <c r="BD112" s="128">
        <f>IF(AZ112=4,G112,0)</f>
        <v>0</v>
      </c>
      <c r="BE112" s="128">
        <f>IF(AZ112=5,G112,0)</f>
        <v>0</v>
      </c>
      <c r="CZ112" s="128">
        <v>0.00049</v>
      </c>
    </row>
    <row r="113" spans="1:15" ht="12.75">
      <c r="A113" s="157"/>
      <c r="B113" s="158"/>
      <c r="C113" s="201" t="s">
        <v>229</v>
      </c>
      <c r="D113" s="202"/>
      <c r="E113" s="160">
        <v>23.1132</v>
      </c>
      <c r="F113" s="161"/>
      <c r="G113" s="162"/>
      <c r="M113" s="159" t="s">
        <v>229</v>
      </c>
      <c r="O113" s="150"/>
    </row>
    <row r="114" spans="1:15" ht="12.75">
      <c r="A114" s="157"/>
      <c r="B114" s="158"/>
      <c r="C114" s="201" t="s">
        <v>230</v>
      </c>
      <c r="D114" s="202"/>
      <c r="E114" s="160">
        <v>30.429</v>
      </c>
      <c r="F114" s="161"/>
      <c r="G114" s="162"/>
      <c r="M114" s="159" t="s">
        <v>230</v>
      </c>
      <c r="O114" s="150"/>
    </row>
    <row r="115" spans="1:104" ht="12.75">
      <c r="A115" s="151">
        <v>44</v>
      </c>
      <c r="B115" s="152" t="s">
        <v>231</v>
      </c>
      <c r="C115" s="153" t="s">
        <v>232</v>
      </c>
      <c r="D115" s="154" t="s">
        <v>86</v>
      </c>
      <c r="E115" s="155">
        <v>74</v>
      </c>
      <c r="F115" s="180"/>
      <c r="G115" s="156">
        <f>E115*F115</f>
        <v>0</v>
      </c>
      <c r="O115" s="150">
        <v>2</v>
      </c>
      <c r="AA115" s="128">
        <v>1</v>
      </c>
      <c r="AB115" s="128">
        <v>1</v>
      </c>
      <c r="AC115" s="128">
        <v>1</v>
      </c>
      <c r="AZ115" s="128">
        <v>1</v>
      </c>
      <c r="BA115" s="128">
        <f>IF(AZ115=1,G115,0)</f>
        <v>0</v>
      </c>
      <c r="BB115" s="128">
        <f>IF(AZ115=2,G115,0)</f>
        <v>0</v>
      </c>
      <c r="BC115" s="128">
        <f>IF(AZ115=3,G115,0)</f>
        <v>0</v>
      </c>
      <c r="BD115" s="128">
        <f>IF(AZ115=4,G115,0)</f>
        <v>0</v>
      </c>
      <c r="BE115" s="128">
        <f>IF(AZ115=5,G115,0)</f>
        <v>0</v>
      </c>
      <c r="CZ115" s="128">
        <v>0.00049</v>
      </c>
    </row>
    <row r="116" spans="1:15" ht="12.75">
      <c r="A116" s="157"/>
      <c r="B116" s="158"/>
      <c r="C116" s="201" t="s">
        <v>233</v>
      </c>
      <c r="D116" s="202"/>
      <c r="E116" s="160">
        <v>36</v>
      </c>
      <c r="F116" s="161"/>
      <c r="G116" s="162"/>
      <c r="M116" s="159" t="s">
        <v>233</v>
      </c>
      <c r="O116" s="150"/>
    </row>
    <row r="117" spans="1:15" ht="12.75">
      <c r="A117" s="157"/>
      <c r="B117" s="158"/>
      <c r="C117" s="201" t="s">
        <v>234</v>
      </c>
      <c r="D117" s="202"/>
      <c r="E117" s="160">
        <v>38</v>
      </c>
      <c r="F117" s="161"/>
      <c r="G117" s="162"/>
      <c r="M117" s="159" t="s">
        <v>234</v>
      </c>
      <c r="O117" s="150"/>
    </row>
    <row r="118" spans="1:104" ht="12.75">
      <c r="A118" s="151">
        <v>45</v>
      </c>
      <c r="B118" s="152" t="s">
        <v>235</v>
      </c>
      <c r="C118" s="153" t="s">
        <v>236</v>
      </c>
      <c r="D118" s="154" t="s">
        <v>163</v>
      </c>
      <c r="E118" s="155">
        <v>1.5</v>
      </c>
      <c r="F118" s="180"/>
      <c r="G118" s="156">
        <f>E118*F118</f>
        <v>0</v>
      </c>
      <c r="O118" s="150">
        <v>2</v>
      </c>
      <c r="AA118" s="128">
        <v>1</v>
      </c>
      <c r="AB118" s="128">
        <v>1</v>
      </c>
      <c r="AC118" s="128">
        <v>1</v>
      </c>
      <c r="AZ118" s="128">
        <v>1</v>
      </c>
      <c r="BA118" s="128">
        <f>IF(AZ118=1,G118,0)</f>
        <v>0</v>
      </c>
      <c r="BB118" s="128">
        <f>IF(AZ118=2,G118,0)</f>
        <v>0</v>
      </c>
      <c r="BC118" s="128">
        <f>IF(AZ118=3,G118,0)</f>
        <v>0</v>
      </c>
      <c r="BD118" s="128">
        <f>IF(AZ118=4,G118,0)</f>
        <v>0</v>
      </c>
      <c r="BE118" s="128">
        <f>IF(AZ118=5,G118,0)</f>
        <v>0</v>
      </c>
      <c r="CZ118" s="128">
        <v>0</v>
      </c>
    </row>
    <row r="119" spans="1:104" ht="12.75">
      <c r="A119" s="151">
        <v>46</v>
      </c>
      <c r="B119" s="152" t="s">
        <v>237</v>
      </c>
      <c r="C119" s="153" t="s">
        <v>238</v>
      </c>
      <c r="D119" s="154" t="s">
        <v>163</v>
      </c>
      <c r="E119" s="155">
        <v>2</v>
      </c>
      <c r="F119" s="180"/>
      <c r="G119" s="156">
        <f>E119*F119</f>
        <v>0</v>
      </c>
      <c r="O119" s="150">
        <v>2</v>
      </c>
      <c r="AA119" s="128">
        <v>1</v>
      </c>
      <c r="AB119" s="128">
        <v>1</v>
      </c>
      <c r="AC119" s="128">
        <v>1</v>
      </c>
      <c r="AZ119" s="128">
        <v>1</v>
      </c>
      <c r="BA119" s="128">
        <f>IF(AZ119=1,G119,0)</f>
        <v>0</v>
      </c>
      <c r="BB119" s="128">
        <f>IF(AZ119=2,G119,0)</f>
        <v>0</v>
      </c>
      <c r="BC119" s="128">
        <f>IF(AZ119=3,G119,0)</f>
        <v>0</v>
      </c>
      <c r="BD119" s="128">
        <f>IF(AZ119=4,G119,0)</f>
        <v>0</v>
      </c>
      <c r="BE119" s="128">
        <f>IF(AZ119=5,G119,0)</f>
        <v>0</v>
      </c>
      <c r="CZ119" s="128">
        <v>0.01808</v>
      </c>
    </row>
    <row r="120" spans="1:104" ht="12.75">
      <c r="A120" s="151">
        <v>47</v>
      </c>
      <c r="B120" s="152" t="s">
        <v>239</v>
      </c>
      <c r="C120" s="153" t="s">
        <v>240</v>
      </c>
      <c r="D120" s="154" t="s">
        <v>79</v>
      </c>
      <c r="E120" s="155">
        <v>736.705</v>
      </c>
      <c r="F120" s="180"/>
      <c r="G120" s="156">
        <f>E120*F120</f>
        <v>0</v>
      </c>
      <c r="O120" s="150">
        <v>2</v>
      </c>
      <c r="AA120" s="128">
        <v>1</v>
      </c>
      <c r="AB120" s="128">
        <v>1</v>
      </c>
      <c r="AC120" s="128">
        <v>1</v>
      </c>
      <c r="AZ120" s="128">
        <v>1</v>
      </c>
      <c r="BA120" s="128">
        <f>IF(AZ120=1,G120,0)</f>
        <v>0</v>
      </c>
      <c r="BB120" s="128">
        <f>IF(AZ120=2,G120,0)</f>
        <v>0</v>
      </c>
      <c r="BC120" s="128">
        <f>IF(AZ120=3,G120,0)</f>
        <v>0</v>
      </c>
      <c r="BD120" s="128">
        <f>IF(AZ120=4,G120,0)</f>
        <v>0</v>
      </c>
      <c r="BE120" s="128">
        <f>IF(AZ120=5,G120,0)</f>
        <v>0</v>
      </c>
      <c r="CZ120" s="128">
        <v>0</v>
      </c>
    </row>
    <row r="121" spans="1:15" ht="12.75">
      <c r="A121" s="157"/>
      <c r="B121" s="158"/>
      <c r="C121" s="201" t="s">
        <v>241</v>
      </c>
      <c r="D121" s="202"/>
      <c r="E121" s="160">
        <v>107.24</v>
      </c>
      <c r="F121" s="161"/>
      <c r="G121" s="162"/>
      <c r="M121" s="159" t="s">
        <v>241</v>
      </c>
      <c r="O121" s="150"/>
    </row>
    <row r="122" spans="1:15" ht="12.75">
      <c r="A122" s="157"/>
      <c r="B122" s="158"/>
      <c r="C122" s="201" t="s">
        <v>242</v>
      </c>
      <c r="D122" s="202"/>
      <c r="E122" s="160">
        <v>66.29</v>
      </c>
      <c r="F122" s="161"/>
      <c r="G122" s="162"/>
      <c r="M122" s="159" t="s">
        <v>242</v>
      </c>
      <c r="O122" s="150"/>
    </row>
    <row r="123" spans="1:15" ht="12.75">
      <c r="A123" s="157"/>
      <c r="B123" s="158"/>
      <c r="C123" s="201" t="s">
        <v>243</v>
      </c>
      <c r="D123" s="202"/>
      <c r="E123" s="160">
        <v>51.65</v>
      </c>
      <c r="F123" s="161"/>
      <c r="G123" s="162"/>
      <c r="M123" s="159" t="s">
        <v>243</v>
      </c>
      <c r="O123" s="150"/>
    </row>
    <row r="124" spans="1:15" ht="12.75">
      <c r="A124" s="157"/>
      <c r="B124" s="158"/>
      <c r="C124" s="201" t="s">
        <v>244</v>
      </c>
      <c r="D124" s="202"/>
      <c r="E124" s="160">
        <v>21</v>
      </c>
      <c r="F124" s="161"/>
      <c r="G124" s="162"/>
      <c r="M124" s="159" t="s">
        <v>244</v>
      </c>
      <c r="O124" s="150"/>
    </row>
    <row r="125" spans="1:15" ht="12.75">
      <c r="A125" s="157"/>
      <c r="B125" s="158"/>
      <c r="C125" s="201" t="s">
        <v>245</v>
      </c>
      <c r="D125" s="202"/>
      <c r="E125" s="160">
        <v>14.5</v>
      </c>
      <c r="F125" s="161"/>
      <c r="G125" s="162"/>
      <c r="M125" s="159" t="s">
        <v>245</v>
      </c>
      <c r="O125" s="150"/>
    </row>
    <row r="126" spans="1:15" ht="12.75">
      <c r="A126" s="157"/>
      <c r="B126" s="158"/>
      <c r="C126" s="201" t="s">
        <v>246</v>
      </c>
      <c r="D126" s="202"/>
      <c r="E126" s="160">
        <v>14.5</v>
      </c>
      <c r="F126" s="161"/>
      <c r="G126" s="162"/>
      <c r="M126" s="159" t="s">
        <v>246</v>
      </c>
      <c r="O126" s="150"/>
    </row>
    <row r="127" spans="1:15" ht="12.75">
      <c r="A127" s="157"/>
      <c r="B127" s="158"/>
      <c r="C127" s="201" t="s">
        <v>247</v>
      </c>
      <c r="D127" s="202"/>
      <c r="E127" s="160">
        <v>144.825</v>
      </c>
      <c r="F127" s="161"/>
      <c r="G127" s="162"/>
      <c r="M127" s="159" t="s">
        <v>247</v>
      </c>
      <c r="O127" s="150"/>
    </row>
    <row r="128" spans="1:15" ht="12.75">
      <c r="A128" s="157"/>
      <c r="B128" s="158"/>
      <c r="C128" s="201" t="s">
        <v>248</v>
      </c>
      <c r="D128" s="202"/>
      <c r="E128" s="160">
        <v>97.325</v>
      </c>
      <c r="F128" s="161"/>
      <c r="G128" s="162"/>
      <c r="M128" s="159" t="s">
        <v>248</v>
      </c>
      <c r="O128" s="150"/>
    </row>
    <row r="129" spans="1:15" ht="12.75">
      <c r="A129" s="157"/>
      <c r="B129" s="158"/>
      <c r="C129" s="201" t="s">
        <v>249</v>
      </c>
      <c r="D129" s="202"/>
      <c r="E129" s="160">
        <v>186.45</v>
      </c>
      <c r="F129" s="161"/>
      <c r="G129" s="162"/>
      <c r="M129" s="159" t="s">
        <v>249</v>
      </c>
      <c r="O129" s="150"/>
    </row>
    <row r="130" spans="1:15" ht="12.75">
      <c r="A130" s="157"/>
      <c r="B130" s="158"/>
      <c r="C130" s="201" t="s">
        <v>250</v>
      </c>
      <c r="D130" s="202"/>
      <c r="E130" s="160">
        <v>32.925</v>
      </c>
      <c r="F130" s="161"/>
      <c r="G130" s="162"/>
      <c r="M130" s="159" t="s">
        <v>250</v>
      </c>
      <c r="O130" s="150"/>
    </row>
    <row r="131" spans="1:104" ht="12.75">
      <c r="A131" s="151">
        <v>48</v>
      </c>
      <c r="B131" s="152" t="s">
        <v>251</v>
      </c>
      <c r="C131" s="153" t="s">
        <v>252</v>
      </c>
      <c r="D131" s="154" t="s">
        <v>79</v>
      </c>
      <c r="E131" s="155">
        <v>51.7</v>
      </c>
      <c r="F131" s="180"/>
      <c r="G131" s="156">
        <f>E131*F131</f>
        <v>0</v>
      </c>
      <c r="O131" s="150">
        <v>2</v>
      </c>
      <c r="AA131" s="128">
        <v>1</v>
      </c>
      <c r="AB131" s="128">
        <v>1</v>
      </c>
      <c r="AC131" s="128">
        <v>1</v>
      </c>
      <c r="AZ131" s="128">
        <v>1</v>
      </c>
      <c r="BA131" s="128">
        <f>IF(AZ131=1,G131,0)</f>
        <v>0</v>
      </c>
      <c r="BB131" s="128">
        <f>IF(AZ131=2,G131,0)</f>
        <v>0</v>
      </c>
      <c r="BC131" s="128">
        <f>IF(AZ131=3,G131,0)</f>
        <v>0</v>
      </c>
      <c r="BD131" s="128">
        <f>IF(AZ131=4,G131,0)</f>
        <v>0</v>
      </c>
      <c r="BE131" s="128">
        <f>IF(AZ131=5,G131,0)</f>
        <v>0</v>
      </c>
      <c r="CZ131" s="128">
        <v>0</v>
      </c>
    </row>
    <row r="132" spans="1:15" ht="12.75">
      <c r="A132" s="157"/>
      <c r="B132" s="158"/>
      <c r="C132" s="201" t="s">
        <v>132</v>
      </c>
      <c r="D132" s="202"/>
      <c r="E132" s="160">
        <v>24.5</v>
      </c>
      <c r="F132" s="161"/>
      <c r="G132" s="162"/>
      <c r="M132" s="159" t="s">
        <v>132</v>
      </c>
      <c r="O132" s="150"/>
    </row>
    <row r="133" spans="1:15" ht="12.75">
      <c r="A133" s="157"/>
      <c r="B133" s="158"/>
      <c r="C133" s="201" t="s">
        <v>130</v>
      </c>
      <c r="D133" s="202"/>
      <c r="E133" s="160">
        <v>24.5</v>
      </c>
      <c r="F133" s="161"/>
      <c r="G133" s="162"/>
      <c r="M133" s="159" t="s">
        <v>130</v>
      </c>
      <c r="O133" s="150"/>
    </row>
    <row r="134" spans="1:15" ht="12.75">
      <c r="A134" s="157"/>
      <c r="B134" s="158"/>
      <c r="C134" s="201" t="s">
        <v>131</v>
      </c>
      <c r="D134" s="202"/>
      <c r="E134" s="160">
        <v>2.7</v>
      </c>
      <c r="F134" s="161"/>
      <c r="G134" s="162"/>
      <c r="M134" s="159" t="s">
        <v>131</v>
      </c>
      <c r="O134" s="150"/>
    </row>
    <row r="135" spans="1:104" ht="12.75">
      <c r="A135" s="151">
        <v>49</v>
      </c>
      <c r="B135" s="152" t="s">
        <v>253</v>
      </c>
      <c r="C135" s="153" t="s">
        <v>254</v>
      </c>
      <c r="D135" s="154" t="s">
        <v>79</v>
      </c>
      <c r="E135" s="155">
        <v>114.75</v>
      </c>
      <c r="F135" s="180"/>
      <c r="G135" s="156">
        <f>E135*F135</f>
        <v>0</v>
      </c>
      <c r="O135" s="150">
        <v>2</v>
      </c>
      <c r="AA135" s="128">
        <v>12</v>
      </c>
      <c r="AB135" s="128">
        <v>0</v>
      </c>
      <c r="AC135" s="128">
        <v>38</v>
      </c>
      <c r="AZ135" s="128">
        <v>1</v>
      </c>
      <c r="BA135" s="128">
        <f>IF(AZ135=1,G135,0)</f>
        <v>0</v>
      </c>
      <c r="BB135" s="128">
        <f>IF(AZ135=2,G135,0)</f>
        <v>0</v>
      </c>
      <c r="BC135" s="128">
        <f>IF(AZ135=3,G135,0)</f>
        <v>0</v>
      </c>
      <c r="BD135" s="128">
        <f>IF(AZ135=4,G135,0)</f>
        <v>0</v>
      </c>
      <c r="BE135" s="128">
        <f>IF(AZ135=5,G135,0)</f>
        <v>0</v>
      </c>
      <c r="CZ135" s="128">
        <v>0</v>
      </c>
    </row>
    <row r="136" spans="1:15" ht="12.75">
      <c r="A136" s="157"/>
      <c r="B136" s="158"/>
      <c r="C136" s="201" t="s">
        <v>255</v>
      </c>
      <c r="D136" s="202"/>
      <c r="E136" s="160">
        <v>49.4</v>
      </c>
      <c r="F136" s="161"/>
      <c r="G136" s="162"/>
      <c r="M136" s="159" t="s">
        <v>255</v>
      </c>
      <c r="O136" s="150"/>
    </row>
    <row r="137" spans="1:15" ht="12.75">
      <c r="A137" s="157"/>
      <c r="B137" s="158"/>
      <c r="C137" s="201" t="s">
        <v>256</v>
      </c>
      <c r="D137" s="202"/>
      <c r="E137" s="160">
        <v>18</v>
      </c>
      <c r="F137" s="161"/>
      <c r="G137" s="162"/>
      <c r="M137" s="159" t="s">
        <v>256</v>
      </c>
      <c r="O137" s="150"/>
    </row>
    <row r="138" spans="1:15" ht="12.75">
      <c r="A138" s="157"/>
      <c r="B138" s="158"/>
      <c r="C138" s="201" t="s">
        <v>257</v>
      </c>
      <c r="D138" s="202"/>
      <c r="E138" s="160">
        <v>47.35</v>
      </c>
      <c r="F138" s="161"/>
      <c r="G138" s="162"/>
      <c r="M138" s="159" t="s">
        <v>257</v>
      </c>
      <c r="O138" s="150"/>
    </row>
    <row r="139" spans="1:104" ht="12.75">
      <c r="A139" s="151">
        <v>50</v>
      </c>
      <c r="B139" s="152" t="s">
        <v>258</v>
      </c>
      <c r="C139" s="153" t="s">
        <v>259</v>
      </c>
      <c r="D139" s="154" t="s">
        <v>184</v>
      </c>
      <c r="E139" s="155">
        <v>50</v>
      </c>
      <c r="F139" s="180"/>
      <c r="G139" s="156">
        <f>E139*F139</f>
        <v>0</v>
      </c>
      <c r="O139" s="150">
        <v>2</v>
      </c>
      <c r="AA139" s="128">
        <v>12</v>
      </c>
      <c r="AB139" s="128">
        <v>0</v>
      </c>
      <c r="AC139" s="128">
        <v>39</v>
      </c>
      <c r="AZ139" s="128">
        <v>1</v>
      </c>
      <c r="BA139" s="128">
        <f>IF(AZ139=1,G139,0)</f>
        <v>0</v>
      </c>
      <c r="BB139" s="128">
        <f>IF(AZ139=2,G139,0)</f>
        <v>0</v>
      </c>
      <c r="BC139" s="128">
        <f>IF(AZ139=3,G139,0)</f>
        <v>0</v>
      </c>
      <c r="BD139" s="128">
        <f>IF(AZ139=4,G139,0)</f>
        <v>0</v>
      </c>
      <c r="BE139" s="128">
        <f>IF(AZ139=5,G139,0)</f>
        <v>0</v>
      </c>
      <c r="CZ139" s="128">
        <v>0</v>
      </c>
    </row>
    <row r="140" spans="1:104" ht="12.75">
      <c r="A140" s="151">
        <v>51</v>
      </c>
      <c r="B140" s="152" t="s">
        <v>260</v>
      </c>
      <c r="C140" s="153" t="s">
        <v>261</v>
      </c>
      <c r="D140" s="154" t="s">
        <v>184</v>
      </c>
      <c r="E140" s="155">
        <v>30</v>
      </c>
      <c r="F140" s="180"/>
      <c r="G140" s="156">
        <f>E140*F140</f>
        <v>0</v>
      </c>
      <c r="O140" s="150">
        <v>2</v>
      </c>
      <c r="AA140" s="128">
        <v>12</v>
      </c>
      <c r="AB140" s="128">
        <v>0</v>
      </c>
      <c r="AC140" s="128">
        <v>65</v>
      </c>
      <c r="AZ140" s="128">
        <v>1</v>
      </c>
      <c r="BA140" s="128">
        <f>IF(AZ140=1,G140,0)</f>
        <v>0</v>
      </c>
      <c r="BB140" s="128">
        <f>IF(AZ140=2,G140,0)</f>
        <v>0</v>
      </c>
      <c r="BC140" s="128">
        <f>IF(AZ140=3,G140,0)</f>
        <v>0</v>
      </c>
      <c r="BD140" s="128">
        <f>IF(AZ140=4,G140,0)</f>
        <v>0</v>
      </c>
      <c r="BE140" s="128">
        <f>IF(AZ140=5,G140,0)</f>
        <v>0</v>
      </c>
      <c r="CZ140" s="128">
        <v>0</v>
      </c>
    </row>
    <row r="141" spans="1:104" ht="12.75">
      <c r="A141" s="151">
        <v>52</v>
      </c>
      <c r="B141" s="152" t="s">
        <v>262</v>
      </c>
      <c r="C141" s="153" t="s">
        <v>263</v>
      </c>
      <c r="D141" s="154" t="s">
        <v>79</v>
      </c>
      <c r="E141" s="155">
        <v>41.5632</v>
      </c>
      <c r="F141" s="180"/>
      <c r="G141" s="156">
        <f>E141*F141</f>
        <v>0</v>
      </c>
      <c r="O141" s="150">
        <v>2</v>
      </c>
      <c r="AA141" s="128">
        <v>12</v>
      </c>
      <c r="AB141" s="128">
        <v>0</v>
      </c>
      <c r="AC141" s="128">
        <v>68</v>
      </c>
      <c r="AZ141" s="128">
        <v>1</v>
      </c>
      <c r="BA141" s="128">
        <f>IF(AZ141=1,G141,0)</f>
        <v>0</v>
      </c>
      <c r="BB141" s="128">
        <f>IF(AZ141=2,G141,0)</f>
        <v>0</v>
      </c>
      <c r="BC141" s="128">
        <f>IF(AZ141=3,G141,0)</f>
        <v>0</v>
      </c>
      <c r="BD141" s="128">
        <f>IF(AZ141=4,G141,0)</f>
        <v>0</v>
      </c>
      <c r="BE141" s="128">
        <f>IF(AZ141=5,G141,0)</f>
        <v>0</v>
      </c>
      <c r="CZ141" s="128">
        <v>0</v>
      </c>
    </row>
    <row r="142" spans="1:15" ht="12.75">
      <c r="A142" s="157"/>
      <c r="B142" s="158"/>
      <c r="C142" s="201" t="s">
        <v>264</v>
      </c>
      <c r="D142" s="202"/>
      <c r="E142" s="160">
        <v>18.45</v>
      </c>
      <c r="F142" s="161"/>
      <c r="G142" s="162"/>
      <c r="M142" s="159" t="s">
        <v>264</v>
      </c>
      <c r="O142" s="150"/>
    </row>
    <row r="143" spans="1:15" ht="12.75">
      <c r="A143" s="157"/>
      <c r="B143" s="158"/>
      <c r="C143" s="201" t="s">
        <v>229</v>
      </c>
      <c r="D143" s="202"/>
      <c r="E143" s="160">
        <v>23.1132</v>
      </c>
      <c r="F143" s="161"/>
      <c r="G143" s="162"/>
      <c r="M143" s="159" t="s">
        <v>229</v>
      </c>
      <c r="O143" s="150"/>
    </row>
    <row r="144" spans="1:104" ht="12.75">
      <c r="A144" s="151">
        <v>53</v>
      </c>
      <c r="B144" s="152" t="s">
        <v>265</v>
      </c>
      <c r="C144" s="153" t="s">
        <v>266</v>
      </c>
      <c r="D144" s="154" t="s">
        <v>79</v>
      </c>
      <c r="E144" s="155">
        <v>300</v>
      </c>
      <c r="F144" s="180"/>
      <c r="G144" s="156">
        <f>E144*F144</f>
        <v>0</v>
      </c>
      <c r="O144" s="150">
        <v>2</v>
      </c>
      <c r="AA144" s="128">
        <v>12</v>
      </c>
      <c r="AB144" s="128">
        <v>0</v>
      </c>
      <c r="AC144" s="128">
        <v>69</v>
      </c>
      <c r="AZ144" s="128">
        <v>1</v>
      </c>
      <c r="BA144" s="128">
        <f>IF(AZ144=1,G144,0)</f>
        <v>0</v>
      </c>
      <c r="BB144" s="128">
        <f>IF(AZ144=2,G144,0)</f>
        <v>0</v>
      </c>
      <c r="BC144" s="128">
        <f>IF(AZ144=3,G144,0)</f>
        <v>0</v>
      </c>
      <c r="BD144" s="128">
        <f>IF(AZ144=4,G144,0)</f>
        <v>0</v>
      </c>
      <c r="BE144" s="128">
        <f>IF(AZ144=5,G144,0)</f>
        <v>0</v>
      </c>
      <c r="CZ144" s="128">
        <v>0</v>
      </c>
    </row>
    <row r="145" spans="1:104" ht="12.75">
      <c r="A145" s="151">
        <v>54</v>
      </c>
      <c r="B145" s="152" t="s">
        <v>267</v>
      </c>
      <c r="C145" s="153" t="s">
        <v>268</v>
      </c>
      <c r="D145" s="154" t="s">
        <v>79</v>
      </c>
      <c r="E145" s="155">
        <v>31.724</v>
      </c>
      <c r="F145" s="180"/>
      <c r="G145" s="156">
        <f>E145*F145</f>
        <v>0</v>
      </c>
      <c r="O145" s="150">
        <v>2</v>
      </c>
      <c r="AA145" s="128">
        <v>12</v>
      </c>
      <c r="AB145" s="128">
        <v>0</v>
      </c>
      <c r="AC145" s="128">
        <v>63</v>
      </c>
      <c r="AZ145" s="128">
        <v>1</v>
      </c>
      <c r="BA145" s="128">
        <f>IF(AZ145=1,G145,0)</f>
        <v>0</v>
      </c>
      <c r="BB145" s="128">
        <f>IF(AZ145=2,G145,0)</f>
        <v>0</v>
      </c>
      <c r="BC145" s="128">
        <f>IF(AZ145=3,G145,0)</f>
        <v>0</v>
      </c>
      <c r="BD145" s="128">
        <f>IF(AZ145=4,G145,0)</f>
        <v>0</v>
      </c>
      <c r="BE145" s="128">
        <f>IF(AZ145=5,G145,0)</f>
        <v>0</v>
      </c>
      <c r="CZ145" s="128">
        <v>0.00067</v>
      </c>
    </row>
    <row r="146" spans="1:15" ht="12.75">
      <c r="A146" s="157"/>
      <c r="B146" s="158"/>
      <c r="C146" s="201" t="s">
        <v>269</v>
      </c>
      <c r="D146" s="202"/>
      <c r="E146" s="160">
        <v>7.416</v>
      </c>
      <c r="F146" s="161"/>
      <c r="G146" s="162"/>
      <c r="M146" s="159" t="s">
        <v>269</v>
      </c>
      <c r="O146" s="150"/>
    </row>
    <row r="147" spans="1:15" ht="12.75">
      <c r="A147" s="157"/>
      <c r="B147" s="158"/>
      <c r="C147" s="201" t="s">
        <v>270</v>
      </c>
      <c r="D147" s="202"/>
      <c r="E147" s="160">
        <v>24.308</v>
      </c>
      <c r="F147" s="161"/>
      <c r="G147" s="162"/>
      <c r="M147" s="159" t="s">
        <v>270</v>
      </c>
      <c r="O147" s="150"/>
    </row>
    <row r="148" spans="1:57" ht="12.75">
      <c r="A148" s="163"/>
      <c r="B148" s="164" t="s">
        <v>67</v>
      </c>
      <c r="C148" s="165" t="str">
        <f>CONCATENATE(B84," ",C84)</f>
        <v>96 Bourání konstrukcí</v>
      </c>
      <c r="D148" s="163"/>
      <c r="E148" s="166"/>
      <c r="F148" s="166"/>
      <c r="G148" s="167">
        <f>SUM(G84:G147)</f>
        <v>0</v>
      </c>
      <c r="O148" s="150">
        <v>4</v>
      </c>
      <c r="BA148" s="168">
        <f>SUM(BA84:BA147)</f>
        <v>0</v>
      </c>
      <c r="BB148" s="168">
        <f>SUM(BB84:BB147)</f>
        <v>0</v>
      </c>
      <c r="BC148" s="168">
        <f>SUM(BC84:BC147)</f>
        <v>0</v>
      </c>
      <c r="BD148" s="168">
        <f>SUM(BD84:BD147)</f>
        <v>0</v>
      </c>
      <c r="BE148" s="168">
        <f>SUM(BE84:BE147)</f>
        <v>0</v>
      </c>
    </row>
    <row r="149" spans="1:15" ht="12.75">
      <c r="A149" s="143" t="s">
        <v>65</v>
      </c>
      <c r="B149" s="144" t="s">
        <v>271</v>
      </c>
      <c r="C149" s="145" t="s">
        <v>272</v>
      </c>
      <c r="D149" s="146"/>
      <c r="E149" s="147"/>
      <c r="F149" s="147"/>
      <c r="G149" s="148"/>
      <c r="H149" s="149"/>
      <c r="I149" s="149"/>
      <c r="O149" s="150">
        <v>1</v>
      </c>
    </row>
    <row r="150" spans="1:104" ht="12.75">
      <c r="A150" s="151">
        <v>55</v>
      </c>
      <c r="B150" s="152" t="s">
        <v>185</v>
      </c>
      <c r="C150" s="153" t="s">
        <v>527</v>
      </c>
      <c r="D150" s="154" t="s">
        <v>66</v>
      </c>
      <c r="E150" s="155">
        <v>10</v>
      </c>
      <c r="F150" s="180"/>
      <c r="G150" s="156">
        <f>E150*F150</f>
        <v>0</v>
      </c>
      <c r="O150" s="150">
        <v>2</v>
      </c>
      <c r="AA150" s="128">
        <v>12</v>
      </c>
      <c r="AB150" s="128">
        <v>0</v>
      </c>
      <c r="AC150" s="128">
        <v>106</v>
      </c>
      <c r="AZ150" s="128">
        <v>1</v>
      </c>
      <c r="BA150" s="128">
        <f>IF(AZ150=1,G150,0)</f>
        <v>0</v>
      </c>
      <c r="BB150" s="128">
        <f>IF(AZ150=2,G150,0)</f>
        <v>0</v>
      </c>
      <c r="BC150" s="128">
        <f>IF(AZ150=3,G150,0)</f>
        <v>0</v>
      </c>
      <c r="BD150" s="128">
        <f>IF(AZ150=4,G150,0)</f>
        <v>0</v>
      </c>
      <c r="BE150" s="128">
        <f>IF(AZ150=5,G150,0)</f>
        <v>0</v>
      </c>
      <c r="CZ150" s="128">
        <v>0</v>
      </c>
    </row>
    <row r="151" spans="1:104" ht="12.75">
      <c r="A151" s="151">
        <v>56</v>
      </c>
      <c r="B151" s="152" t="s">
        <v>273</v>
      </c>
      <c r="C151" s="153" t="s">
        <v>274</v>
      </c>
      <c r="D151" s="154" t="s">
        <v>155</v>
      </c>
      <c r="E151" s="208">
        <v>104.76</v>
      </c>
      <c r="F151" s="180"/>
      <c r="G151" s="156">
        <f>E151*F151</f>
        <v>0</v>
      </c>
      <c r="O151" s="150">
        <v>2</v>
      </c>
      <c r="AA151" s="128">
        <v>7</v>
      </c>
      <c r="AB151" s="128">
        <v>1</v>
      </c>
      <c r="AC151" s="128">
        <v>2</v>
      </c>
      <c r="AZ151" s="128">
        <v>1</v>
      </c>
      <c r="BA151" s="128">
        <f>IF(AZ151=1,G151,0)</f>
        <v>0</v>
      </c>
      <c r="BB151" s="128">
        <f>IF(AZ151=2,G151,0)</f>
        <v>0</v>
      </c>
      <c r="BC151" s="128">
        <f>IF(AZ151=3,G151,0)</f>
        <v>0</v>
      </c>
      <c r="BD151" s="128">
        <f>IF(AZ151=4,G151,0)</f>
        <v>0</v>
      </c>
      <c r="BE151" s="128">
        <f>IF(AZ151=5,G151,0)</f>
        <v>0</v>
      </c>
      <c r="CZ151" s="128">
        <v>0</v>
      </c>
    </row>
    <row r="152" spans="1:57" ht="12.75">
      <c r="A152" s="163"/>
      <c r="B152" s="164" t="s">
        <v>67</v>
      </c>
      <c r="C152" s="165" t="str">
        <f>CONCATENATE(B149," ",C149)</f>
        <v>99 Staveništní přesun hmot</v>
      </c>
      <c r="D152" s="163"/>
      <c r="E152" s="166"/>
      <c r="F152" s="166"/>
      <c r="G152" s="167">
        <f>SUM(G149:G151)</f>
        <v>0</v>
      </c>
      <c r="O152" s="150">
        <v>4</v>
      </c>
      <c r="BA152" s="168">
        <f>SUM(BA149:BA151)</f>
        <v>0</v>
      </c>
      <c r="BB152" s="168">
        <f>SUM(BB149:BB151)</f>
        <v>0</v>
      </c>
      <c r="BC152" s="168">
        <f>SUM(BC149:BC151)</f>
        <v>0</v>
      </c>
      <c r="BD152" s="168">
        <f>SUM(BD149:BD151)</f>
        <v>0</v>
      </c>
      <c r="BE152" s="168">
        <f>SUM(BE149:BE151)</f>
        <v>0</v>
      </c>
    </row>
    <row r="153" spans="1:15" ht="12.75">
      <c r="A153" s="143" t="s">
        <v>65</v>
      </c>
      <c r="B153" s="144" t="s">
        <v>275</v>
      </c>
      <c r="C153" s="145" t="s">
        <v>276</v>
      </c>
      <c r="D153" s="146"/>
      <c r="E153" s="147"/>
      <c r="F153" s="147"/>
      <c r="G153" s="148"/>
      <c r="H153" s="149"/>
      <c r="I153" s="149"/>
      <c r="O153" s="150">
        <v>1</v>
      </c>
    </row>
    <row r="154" spans="1:104" ht="12.75">
      <c r="A154" s="151">
        <v>57</v>
      </c>
      <c r="B154" s="152" t="s">
        <v>277</v>
      </c>
      <c r="C154" s="153" t="s">
        <v>278</v>
      </c>
      <c r="D154" s="154" t="s">
        <v>79</v>
      </c>
      <c r="E154" s="155">
        <v>18.24</v>
      </c>
      <c r="F154" s="180"/>
      <c r="G154" s="156">
        <f>E154*F154</f>
        <v>0</v>
      </c>
      <c r="O154" s="150">
        <v>2</v>
      </c>
      <c r="AA154" s="128">
        <v>2</v>
      </c>
      <c r="AB154" s="128">
        <v>7</v>
      </c>
      <c r="AC154" s="128">
        <v>7</v>
      </c>
      <c r="AZ154" s="128">
        <v>2</v>
      </c>
      <c r="BA154" s="128">
        <f>IF(AZ154=1,G154,0)</f>
        <v>0</v>
      </c>
      <c r="BB154" s="128">
        <f>IF(AZ154=2,G154,0)</f>
        <v>0</v>
      </c>
      <c r="BC154" s="128">
        <f>IF(AZ154=3,G154,0)</f>
        <v>0</v>
      </c>
      <c r="BD154" s="128">
        <f>IF(AZ154=4,G154,0)</f>
        <v>0</v>
      </c>
      <c r="BE154" s="128">
        <f>IF(AZ154=5,G154,0)</f>
        <v>0</v>
      </c>
      <c r="CZ154" s="128">
        <v>0.00378</v>
      </c>
    </row>
    <row r="155" spans="1:15" ht="12.75">
      <c r="A155" s="157"/>
      <c r="B155" s="158"/>
      <c r="C155" s="201" t="s">
        <v>279</v>
      </c>
      <c r="D155" s="202"/>
      <c r="E155" s="160">
        <v>18.24</v>
      </c>
      <c r="F155" s="161"/>
      <c r="G155" s="162"/>
      <c r="M155" s="159" t="s">
        <v>279</v>
      </c>
      <c r="O155" s="150"/>
    </row>
    <row r="156" spans="1:57" ht="12.75">
      <c r="A156" s="163"/>
      <c r="B156" s="164" t="s">
        <v>67</v>
      </c>
      <c r="C156" s="165" t="str">
        <f>CONCATENATE(B153," ",C153)</f>
        <v>711 Izolace proti vodě</v>
      </c>
      <c r="D156" s="163"/>
      <c r="E156" s="166"/>
      <c r="F156" s="166"/>
      <c r="G156" s="167">
        <f>SUM(G153:G155)</f>
        <v>0</v>
      </c>
      <c r="O156" s="150">
        <v>4</v>
      </c>
      <c r="BA156" s="168">
        <f>SUM(BA153:BA155)</f>
        <v>0</v>
      </c>
      <c r="BB156" s="168">
        <f>SUM(BB153:BB155)</f>
        <v>0</v>
      </c>
      <c r="BC156" s="168">
        <f>SUM(BC153:BC155)</f>
        <v>0</v>
      </c>
      <c r="BD156" s="168">
        <f>SUM(BD153:BD155)</f>
        <v>0</v>
      </c>
      <c r="BE156" s="168">
        <f>SUM(BE153:BE155)</f>
        <v>0</v>
      </c>
    </row>
    <row r="157" spans="1:15" ht="12.75">
      <c r="A157" s="143" t="s">
        <v>65</v>
      </c>
      <c r="B157" s="144" t="s">
        <v>280</v>
      </c>
      <c r="C157" s="145" t="s">
        <v>281</v>
      </c>
      <c r="D157" s="146"/>
      <c r="E157" s="147"/>
      <c r="F157" s="147"/>
      <c r="G157" s="148"/>
      <c r="H157" s="149"/>
      <c r="I157" s="149"/>
      <c r="O157" s="150">
        <v>1</v>
      </c>
    </row>
    <row r="158" spans="1:104" ht="12.75">
      <c r="A158" s="151">
        <v>58</v>
      </c>
      <c r="B158" s="152" t="s">
        <v>282</v>
      </c>
      <c r="C158" s="153" t="s">
        <v>283</v>
      </c>
      <c r="D158" s="154" t="s">
        <v>79</v>
      </c>
      <c r="E158" s="155">
        <v>306.2</v>
      </c>
      <c r="F158" s="180"/>
      <c r="G158" s="156">
        <f>E158*F158</f>
        <v>0</v>
      </c>
      <c r="O158" s="150">
        <v>2</v>
      </c>
      <c r="AA158" s="128">
        <v>1</v>
      </c>
      <c r="AB158" s="128">
        <v>7</v>
      </c>
      <c r="AC158" s="128">
        <v>7</v>
      </c>
      <c r="AZ158" s="128">
        <v>2</v>
      </c>
      <c r="BA158" s="128">
        <f>IF(AZ158=1,G158,0)</f>
        <v>0</v>
      </c>
      <c r="BB158" s="128">
        <f>IF(AZ158=2,G158,0)</f>
        <v>0</v>
      </c>
      <c r="BC158" s="128">
        <f>IF(AZ158=3,G158,0)</f>
        <v>0</v>
      </c>
      <c r="BD158" s="128">
        <f>IF(AZ158=4,G158,0)</f>
        <v>0</v>
      </c>
      <c r="BE158" s="128">
        <f>IF(AZ158=5,G158,0)</f>
        <v>0</v>
      </c>
      <c r="CZ158" s="128">
        <v>0</v>
      </c>
    </row>
    <row r="159" spans="1:15" ht="12.75">
      <c r="A159" s="157"/>
      <c r="B159" s="158"/>
      <c r="C159" s="201" t="s">
        <v>284</v>
      </c>
      <c r="D159" s="202"/>
      <c r="E159" s="160">
        <v>306.2</v>
      </c>
      <c r="F159" s="161"/>
      <c r="G159" s="162"/>
      <c r="M159" s="159" t="s">
        <v>284</v>
      </c>
      <c r="O159" s="150"/>
    </row>
    <row r="160" spans="1:104" ht="12.75">
      <c r="A160" s="151">
        <v>59</v>
      </c>
      <c r="B160" s="152" t="s">
        <v>285</v>
      </c>
      <c r="C160" s="153" t="s">
        <v>286</v>
      </c>
      <c r="D160" s="154" t="s">
        <v>163</v>
      </c>
      <c r="E160" s="155">
        <v>459.3</v>
      </c>
      <c r="F160" s="180"/>
      <c r="G160" s="156">
        <f>E160*F160</f>
        <v>0</v>
      </c>
      <c r="O160" s="150">
        <v>2</v>
      </c>
      <c r="AA160" s="128">
        <v>1</v>
      </c>
      <c r="AB160" s="128">
        <v>7</v>
      </c>
      <c r="AC160" s="128">
        <v>7</v>
      </c>
      <c r="AZ160" s="128">
        <v>2</v>
      </c>
      <c r="BA160" s="128">
        <f>IF(AZ160=1,G160,0)</f>
        <v>0</v>
      </c>
      <c r="BB160" s="128">
        <f>IF(AZ160=2,G160,0)</f>
        <v>0</v>
      </c>
      <c r="BC160" s="128">
        <f>IF(AZ160=3,G160,0)</f>
        <v>0</v>
      </c>
      <c r="BD160" s="128">
        <f>IF(AZ160=4,G160,0)</f>
        <v>0</v>
      </c>
      <c r="BE160" s="128">
        <f>IF(AZ160=5,G160,0)</f>
        <v>0</v>
      </c>
      <c r="CZ160" s="128">
        <v>0.00032</v>
      </c>
    </row>
    <row r="161" spans="1:15" ht="12.75">
      <c r="A161" s="157"/>
      <c r="B161" s="158"/>
      <c r="C161" s="201" t="s">
        <v>287</v>
      </c>
      <c r="D161" s="202"/>
      <c r="E161" s="160">
        <v>459.3</v>
      </c>
      <c r="F161" s="161"/>
      <c r="G161" s="162"/>
      <c r="M161" s="159" t="s">
        <v>287</v>
      </c>
      <c r="O161" s="150"/>
    </row>
    <row r="162" spans="1:104" ht="12.75">
      <c r="A162" s="151">
        <v>60</v>
      </c>
      <c r="B162" s="152" t="s">
        <v>288</v>
      </c>
      <c r="C162" s="153" t="s">
        <v>289</v>
      </c>
      <c r="D162" s="154" t="s">
        <v>79</v>
      </c>
      <c r="E162" s="155">
        <v>352.13</v>
      </c>
      <c r="F162" s="180"/>
      <c r="G162" s="156">
        <f>E162*F162</f>
        <v>0</v>
      </c>
      <c r="O162" s="150">
        <v>2</v>
      </c>
      <c r="AA162" s="128">
        <v>1</v>
      </c>
      <c r="AB162" s="128">
        <v>7</v>
      </c>
      <c r="AC162" s="128">
        <v>7</v>
      </c>
      <c r="AZ162" s="128">
        <v>2</v>
      </c>
      <c r="BA162" s="128">
        <f>IF(AZ162=1,G162,0)</f>
        <v>0</v>
      </c>
      <c r="BB162" s="128">
        <f>IF(AZ162=2,G162,0)</f>
        <v>0</v>
      </c>
      <c r="BC162" s="128">
        <f>IF(AZ162=3,G162,0)</f>
        <v>0</v>
      </c>
      <c r="BD162" s="128">
        <f>IF(AZ162=4,G162,0)</f>
        <v>0</v>
      </c>
      <c r="BE162" s="128">
        <f>IF(AZ162=5,G162,0)</f>
        <v>0</v>
      </c>
      <c r="CZ162" s="128">
        <v>1E-05</v>
      </c>
    </row>
    <row r="163" spans="1:15" ht="12.75">
      <c r="A163" s="157"/>
      <c r="B163" s="158"/>
      <c r="C163" s="201" t="s">
        <v>290</v>
      </c>
      <c r="D163" s="202"/>
      <c r="E163" s="160">
        <v>352.13</v>
      </c>
      <c r="F163" s="161"/>
      <c r="G163" s="162"/>
      <c r="M163" s="159" t="s">
        <v>290</v>
      </c>
      <c r="O163" s="150"/>
    </row>
    <row r="164" spans="1:104" ht="12.75">
      <c r="A164" s="151">
        <v>61</v>
      </c>
      <c r="B164" s="152" t="s">
        <v>291</v>
      </c>
      <c r="C164" s="153" t="s">
        <v>292</v>
      </c>
      <c r="D164" s="154" t="s">
        <v>149</v>
      </c>
      <c r="E164" s="155">
        <v>6.7364</v>
      </c>
      <c r="F164" s="180"/>
      <c r="G164" s="156">
        <f>E164*F164</f>
        <v>0</v>
      </c>
      <c r="O164" s="150">
        <v>2</v>
      </c>
      <c r="AA164" s="128">
        <v>3</v>
      </c>
      <c r="AB164" s="128">
        <v>7</v>
      </c>
      <c r="AC164" s="128">
        <v>28375704</v>
      </c>
      <c r="AZ164" s="128">
        <v>2</v>
      </c>
      <c r="BA164" s="128">
        <f>IF(AZ164=1,G164,0)</f>
        <v>0</v>
      </c>
      <c r="BB164" s="128">
        <f>IF(AZ164=2,G164,0)</f>
        <v>0</v>
      </c>
      <c r="BC164" s="128">
        <f>IF(AZ164=3,G164,0)</f>
        <v>0</v>
      </c>
      <c r="BD164" s="128">
        <f>IF(AZ164=4,G164,0)</f>
        <v>0</v>
      </c>
      <c r="BE164" s="128">
        <f>IF(AZ164=5,G164,0)</f>
        <v>0</v>
      </c>
      <c r="CZ164" s="128">
        <v>0.02</v>
      </c>
    </row>
    <row r="165" spans="1:15" ht="12.75">
      <c r="A165" s="157"/>
      <c r="B165" s="158"/>
      <c r="C165" s="201" t="s">
        <v>293</v>
      </c>
      <c r="D165" s="202"/>
      <c r="E165" s="160">
        <v>6.7364</v>
      </c>
      <c r="F165" s="161"/>
      <c r="G165" s="162"/>
      <c r="M165" s="159" t="s">
        <v>293</v>
      </c>
      <c r="O165" s="150"/>
    </row>
    <row r="166" spans="1:104" ht="12.75">
      <c r="A166" s="151">
        <v>62</v>
      </c>
      <c r="B166" s="152" t="s">
        <v>294</v>
      </c>
      <c r="C166" s="153" t="s">
        <v>295</v>
      </c>
      <c r="D166" s="154" t="s">
        <v>55</v>
      </c>
      <c r="E166" s="180"/>
      <c r="F166" s="180"/>
      <c r="G166" s="156">
        <f>E166*F166</f>
        <v>0</v>
      </c>
      <c r="O166" s="150">
        <v>2</v>
      </c>
      <c r="AA166" s="128">
        <v>7</v>
      </c>
      <c r="AB166" s="128">
        <v>1002</v>
      </c>
      <c r="AC166" s="128">
        <v>5</v>
      </c>
      <c r="AZ166" s="128">
        <v>2</v>
      </c>
      <c r="BA166" s="128">
        <f>IF(AZ166=1,G166,0)</f>
        <v>0</v>
      </c>
      <c r="BB166" s="128">
        <f>IF(AZ166=2,G166,0)</f>
        <v>0</v>
      </c>
      <c r="BC166" s="128">
        <f>IF(AZ166=3,G166,0)</f>
        <v>0</v>
      </c>
      <c r="BD166" s="128">
        <f>IF(AZ166=4,G166,0)</f>
        <v>0</v>
      </c>
      <c r="BE166" s="128">
        <f>IF(AZ166=5,G166,0)</f>
        <v>0</v>
      </c>
      <c r="CZ166" s="128">
        <v>0</v>
      </c>
    </row>
    <row r="167" spans="1:57" ht="12.75">
      <c r="A167" s="163"/>
      <c r="B167" s="164" t="s">
        <v>67</v>
      </c>
      <c r="C167" s="165" t="str">
        <f>CONCATENATE(B157," ",C157)</f>
        <v>713 Izolace tepelné</v>
      </c>
      <c r="D167" s="163"/>
      <c r="E167" s="166"/>
      <c r="F167" s="166"/>
      <c r="G167" s="167">
        <f>SUM(G157:G166)</f>
        <v>0</v>
      </c>
      <c r="O167" s="150">
        <v>4</v>
      </c>
      <c r="BA167" s="168">
        <f>SUM(BA157:BA166)</f>
        <v>0</v>
      </c>
      <c r="BB167" s="168">
        <f>SUM(BB157:BB166)</f>
        <v>0</v>
      </c>
      <c r="BC167" s="168">
        <f>SUM(BC157:BC166)</f>
        <v>0</v>
      </c>
      <c r="BD167" s="168">
        <f>SUM(BD157:BD166)</f>
        <v>0</v>
      </c>
      <c r="BE167" s="168">
        <f>SUM(BE157:BE166)</f>
        <v>0</v>
      </c>
    </row>
    <row r="168" spans="1:15" ht="12.75">
      <c r="A168" s="143" t="s">
        <v>65</v>
      </c>
      <c r="B168" s="144" t="s">
        <v>296</v>
      </c>
      <c r="C168" s="145" t="s">
        <v>297</v>
      </c>
      <c r="D168" s="146"/>
      <c r="E168" s="147"/>
      <c r="F168" s="147"/>
      <c r="G168" s="148"/>
      <c r="H168" s="149"/>
      <c r="I168" s="149"/>
      <c r="O168" s="150">
        <v>1</v>
      </c>
    </row>
    <row r="169" spans="1:104" ht="22.5">
      <c r="A169" s="151">
        <v>63</v>
      </c>
      <c r="B169" s="152" t="s">
        <v>298</v>
      </c>
      <c r="C169" s="153" t="s">
        <v>299</v>
      </c>
      <c r="D169" s="154" t="s">
        <v>300</v>
      </c>
      <c r="E169" s="155">
        <v>1</v>
      </c>
      <c r="F169" s="180"/>
      <c r="G169" s="156">
        <f>E169*F169</f>
        <v>0</v>
      </c>
      <c r="O169" s="150">
        <v>2</v>
      </c>
      <c r="AA169" s="128">
        <v>12</v>
      </c>
      <c r="AB169" s="128">
        <v>0</v>
      </c>
      <c r="AC169" s="128">
        <v>134</v>
      </c>
      <c r="AZ169" s="128">
        <v>2</v>
      </c>
      <c r="BA169" s="128">
        <f>IF(AZ169=1,G169,0)</f>
        <v>0</v>
      </c>
      <c r="BB169" s="128">
        <f>IF(AZ169=2,G169,0)</f>
        <v>0</v>
      </c>
      <c r="BC169" s="128">
        <f>IF(AZ169=3,G169,0)</f>
        <v>0</v>
      </c>
      <c r="BD169" s="128">
        <f>IF(AZ169=4,G169,0)</f>
        <v>0</v>
      </c>
      <c r="BE169" s="128">
        <f>IF(AZ169=5,G169,0)</f>
        <v>0</v>
      </c>
      <c r="CZ169" s="128">
        <v>0</v>
      </c>
    </row>
    <row r="170" spans="1:57" ht="12.75">
      <c r="A170" s="163"/>
      <c r="B170" s="164" t="s">
        <v>67</v>
      </c>
      <c r="C170" s="165" t="str">
        <f>CONCATENATE(B168," ",C168)</f>
        <v>720 Zdravotechnická instalace</v>
      </c>
      <c r="D170" s="163"/>
      <c r="E170" s="166"/>
      <c r="F170" s="166"/>
      <c r="G170" s="167">
        <f>SUM(G168:G169)</f>
        <v>0</v>
      </c>
      <c r="O170" s="150">
        <v>4</v>
      </c>
      <c r="BA170" s="168">
        <f>SUM(BA168:BA169)</f>
        <v>0</v>
      </c>
      <c r="BB170" s="168">
        <f>SUM(BB168:BB169)</f>
        <v>0</v>
      </c>
      <c r="BC170" s="168">
        <f>SUM(BC168:BC169)</f>
        <v>0</v>
      </c>
      <c r="BD170" s="168">
        <f>SUM(BD168:BD169)</f>
        <v>0</v>
      </c>
      <c r="BE170" s="168">
        <f>SUM(BE168:BE169)</f>
        <v>0</v>
      </c>
    </row>
    <row r="171" spans="1:15" ht="12.75">
      <c r="A171" s="143" t="s">
        <v>65</v>
      </c>
      <c r="B171" s="144" t="s">
        <v>301</v>
      </c>
      <c r="C171" s="145" t="s">
        <v>302</v>
      </c>
      <c r="D171" s="146"/>
      <c r="E171" s="147"/>
      <c r="F171" s="147"/>
      <c r="G171" s="148"/>
      <c r="H171" s="149"/>
      <c r="I171" s="149"/>
      <c r="O171" s="150">
        <v>1</v>
      </c>
    </row>
    <row r="172" spans="1:104" ht="22.5">
      <c r="A172" s="151">
        <v>64</v>
      </c>
      <c r="B172" s="152" t="s">
        <v>303</v>
      </c>
      <c r="C172" s="153" t="s">
        <v>304</v>
      </c>
      <c r="D172" s="154" t="s">
        <v>86</v>
      </c>
      <c r="E172" s="155">
        <v>18</v>
      </c>
      <c r="F172" s="180"/>
      <c r="G172" s="156">
        <f>E172*F172</f>
        <v>0</v>
      </c>
      <c r="O172" s="150">
        <v>2</v>
      </c>
      <c r="AA172" s="128">
        <v>1</v>
      </c>
      <c r="AB172" s="128">
        <v>7</v>
      </c>
      <c r="AC172" s="128">
        <v>7</v>
      </c>
      <c r="AZ172" s="128">
        <v>2</v>
      </c>
      <c r="BA172" s="128">
        <f>IF(AZ172=1,G172,0)</f>
        <v>0</v>
      </c>
      <c r="BB172" s="128">
        <f>IF(AZ172=2,G172,0)</f>
        <v>0</v>
      </c>
      <c r="BC172" s="128">
        <f>IF(AZ172=3,G172,0)</f>
        <v>0</v>
      </c>
      <c r="BD172" s="128">
        <f>IF(AZ172=4,G172,0)</f>
        <v>0</v>
      </c>
      <c r="BE172" s="128">
        <f>IF(AZ172=5,G172,0)</f>
        <v>0</v>
      </c>
      <c r="CZ172" s="128">
        <v>0</v>
      </c>
    </row>
    <row r="173" spans="1:57" ht="12.75">
      <c r="A173" s="163"/>
      <c r="B173" s="164" t="s">
        <v>67</v>
      </c>
      <c r="C173" s="165" t="str">
        <f>CONCATENATE(B171," ",C171)</f>
        <v>734 Armatury</v>
      </c>
      <c r="D173" s="163"/>
      <c r="E173" s="166"/>
      <c r="F173" s="166"/>
      <c r="G173" s="167">
        <f>SUM(G171:G172)</f>
        <v>0</v>
      </c>
      <c r="O173" s="150">
        <v>4</v>
      </c>
      <c r="BA173" s="168">
        <f>SUM(BA171:BA172)</f>
        <v>0</v>
      </c>
      <c r="BB173" s="168">
        <f>SUM(BB171:BB172)</f>
        <v>0</v>
      </c>
      <c r="BC173" s="168">
        <f>SUM(BC171:BC172)</f>
        <v>0</v>
      </c>
      <c r="BD173" s="168">
        <f>SUM(BD171:BD172)</f>
        <v>0</v>
      </c>
      <c r="BE173" s="168">
        <f>SUM(BE171:BE172)</f>
        <v>0</v>
      </c>
    </row>
    <row r="174" spans="1:15" ht="12.75">
      <c r="A174" s="143" t="s">
        <v>65</v>
      </c>
      <c r="B174" s="144" t="s">
        <v>305</v>
      </c>
      <c r="C174" s="145" t="s">
        <v>306</v>
      </c>
      <c r="D174" s="146"/>
      <c r="E174" s="147"/>
      <c r="F174" s="147"/>
      <c r="G174" s="148"/>
      <c r="H174" s="149"/>
      <c r="I174" s="149"/>
      <c r="O174" s="150">
        <v>1</v>
      </c>
    </row>
    <row r="175" spans="1:104" ht="12.75">
      <c r="A175" s="151">
        <v>65</v>
      </c>
      <c r="B175" s="152" t="s">
        <v>307</v>
      </c>
      <c r="C175" s="153" t="s">
        <v>308</v>
      </c>
      <c r="D175" s="154" t="s">
        <v>79</v>
      </c>
      <c r="E175" s="155">
        <v>46.67</v>
      </c>
      <c r="F175" s="180"/>
      <c r="G175" s="156">
        <f>E175*F175</f>
        <v>0</v>
      </c>
      <c r="O175" s="150">
        <v>2</v>
      </c>
      <c r="AA175" s="128">
        <v>1</v>
      </c>
      <c r="AB175" s="128">
        <v>7</v>
      </c>
      <c r="AC175" s="128">
        <v>7</v>
      </c>
      <c r="AZ175" s="128">
        <v>2</v>
      </c>
      <c r="BA175" s="128">
        <f>IF(AZ175=1,G175,0)</f>
        <v>0</v>
      </c>
      <c r="BB175" s="128">
        <f>IF(AZ175=2,G175,0)</f>
        <v>0</v>
      </c>
      <c r="BC175" s="128">
        <f>IF(AZ175=3,G175,0)</f>
        <v>0</v>
      </c>
      <c r="BD175" s="128">
        <f>IF(AZ175=4,G175,0)</f>
        <v>0</v>
      </c>
      <c r="BE175" s="128">
        <f>IF(AZ175=5,G175,0)</f>
        <v>0</v>
      </c>
      <c r="CZ175" s="128">
        <v>0</v>
      </c>
    </row>
    <row r="176" spans="1:104" ht="12.75">
      <c r="A176" s="151">
        <v>66</v>
      </c>
      <c r="B176" s="152" t="s">
        <v>309</v>
      </c>
      <c r="C176" s="153" t="s">
        <v>310</v>
      </c>
      <c r="D176" s="154" t="s">
        <v>79</v>
      </c>
      <c r="E176" s="155">
        <v>46.67</v>
      </c>
      <c r="F176" s="180"/>
      <c r="G176" s="156">
        <f>E176*F176</f>
        <v>0</v>
      </c>
      <c r="O176" s="150">
        <v>2</v>
      </c>
      <c r="AA176" s="128">
        <v>1</v>
      </c>
      <c r="AB176" s="128">
        <v>7</v>
      </c>
      <c r="AC176" s="128">
        <v>7</v>
      </c>
      <c r="AZ176" s="128">
        <v>2</v>
      </c>
      <c r="BA176" s="128">
        <f>IF(AZ176=1,G176,0)</f>
        <v>0</v>
      </c>
      <c r="BB176" s="128">
        <f>IF(AZ176=2,G176,0)</f>
        <v>0</v>
      </c>
      <c r="BC176" s="128">
        <f>IF(AZ176=3,G176,0)</f>
        <v>0</v>
      </c>
      <c r="BD176" s="128">
        <f>IF(AZ176=4,G176,0)</f>
        <v>0</v>
      </c>
      <c r="BE176" s="128">
        <f>IF(AZ176=5,G176,0)</f>
        <v>0</v>
      </c>
      <c r="CZ176" s="128">
        <v>0</v>
      </c>
    </row>
    <row r="177" spans="1:104" ht="12.75">
      <c r="A177" s="151">
        <v>67</v>
      </c>
      <c r="B177" s="152" t="s">
        <v>311</v>
      </c>
      <c r="C177" s="153" t="s">
        <v>312</v>
      </c>
      <c r="D177" s="154" t="s">
        <v>79</v>
      </c>
      <c r="E177" s="155">
        <v>46.67</v>
      </c>
      <c r="F177" s="180"/>
      <c r="G177" s="156">
        <f>E177*F177</f>
        <v>0</v>
      </c>
      <c r="O177" s="150">
        <v>2</v>
      </c>
      <c r="AA177" s="128">
        <v>1</v>
      </c>
      <c r="AB177" s="128">
        <v>7</v>
      </c>
      <c r="AC177" s="128">
        <v>7</v>
      </c>
      <c r="AZ177" s="128">
        <v>2</v>
      </c>
      <c r="BA177" s="128">
        <f>IF(AZ177=1,G177,0)</f>
        <v>0</v>
      </c>
      <c r="BB177" s="128">
        <f>IF(AZ177=2,G177,0)</f>
        <v>0</v>
      </c>
      <c r="BC177" s="128">
        <f>IF(AZ177=3,G177,0)</f>
        <v>0</v>
      </c>
      <c r="BD177" s="128">
        <f>IF(AZ177=4,G177,0)</f>
        <v>0</v>
      </c>
      <c r="BE177" s="128">
        <f>IF(AZ177=5,G177,0)</f>
        <v>0</v>
      </c>
      <c r="CZ177" s="128">
        <v>0.01632</v>
      </c>
    </row>
    <row r="178" spans="1:104" ht="12.75">
      <c r="A178" s="151">
        <v>68</v>
      </c>
      <c r="B178" s="152" t="s">
        <v>313</v>
      </c>
      <c r="C178" s="153" t="s">
        <v>314</v>
      </c>
      <c r="D178" s="154" t="s">
        <v>79</v>
      </c>
      <c r="E178" s="155">
        <v>46.67</v>
      </c>
      <c r="F178" s="180"/>
      <c r="G178" s="156">
        <f>E178*F178</f>
        <v>0</v>
      </c>
      <c r="O178" s="150">
        <v>2</v>
      </c>
      <c r="AA178" s="128">
        <v>1</v>
      </c>
      <c r="AB178" s="128">
        <v>7</v>
      </c>
      <c r="AC178" s="128">
        <v>7</v>
      </c>
      <c r="AZ178" s="128">
        <v>2</v>
      </c>
      <c r="BA178" s="128">
        <f>IF(AZ178=1,G178,0)</f>
        <v>0</v>
      </c>
      <c r="BB178" s="128">
        <f>IF(AZ178=2,G178,0)</f>
        <v>0</v>
      </c>
      <c r="BC178" s="128">
        <f>IF(AZ178=3,G178,0)</f>
        <v>0</v>
      </c>
      <c r="BD178" s="128">
        <f>IF(AZ178=4,G178,0)</f>
        <v>0</v>
      </c>
      <c r="BE178" s="128">
        <f>IF(AZ178=5,G178,0)</f>
        <v>0</v>
      </c>
      <c r="CZ178" s="128">
        <v>0</v>
      </c>
    </row>
    <row r="179" spans="1:57" ht="12.75">
      <c r="A179" s="163"/>
      <c r="B179" s="164" t="s">
        <v>67</v>
      </c>
      <c r="C179" s="165" t="str">
        <f>CONCATENATE(B174," ",C174)</f>
        <v>735 Otopná tělesa</v>
      </c>
      <c r="D179" s="163"/>
      <c r="E179" s="166"/>
      <c r="F179" s="166"/>
      <c r="G179" s="167">
        <f>SUM(G174:G178)</f>
        <v>0</v>
      </c>
      <c r="O179" s="150">
        <v>4</v>
      </c>
      <c r="BA179" s="168">
        <f>SUM(BA174:BA178)</f>
        <v>0</v>
      </c>
      <c r="BB179" s="168">
        <f>SUM(BB174:BB178)</f>
        <v>0</v>
      </c>
      <c r="BC179" s="168">
        <f>SUM(BC174:BC178)</f>
        <v>0</v>
      </c>
      <c r="BD179" s="168">
        <f>SUM(BD174:BD178)</f>
        <v>0</v>
      </c>
      <c r="BE179" s="168">
        <f>SUM(BE174:BE178)</f>
        <v>0</v>
      </c>
    </row>
    <row r="180" spans="1:15" ht="12.75">
      <c r="A180" s="143" t="s">
        <v>65</v>
      </c>
      <c r="B180" s="144" t="s">
        <v>315</v>
      </c>
      <c r="C180" s="145" t="s">
        <v>316</v>
      </c>
      <c r="D180" s="146"/>
      <c r="E180" s="147"/>
      <c r="F180" s="147"/>
      <c r="G180" s="148"/>
      <c r="H180" s="149"/>
      <c r="I180" s="149"/>
      <c r="O180" s="150">
        <v>1</v>
      </c>
    </row>
    <row r="181" spans="1:104" ht="12.75">
      <c r="A181" s="151">
        <v>69</v>
      </c>
      <c r="B181" s="152" t="s">
        <v>317</v>
      </c>
      <c r="C181" s="153" t="s">
        <v>318</v>
      </c>
      <c r="D181" s="154" t="s">
        <v>79</v>
      </c>
      <c r="E181" s="155">
        <v>68.91</v>
      </c>
      <c r="F181" s="180"/>
      <c r="G181" s="156">
        <f>E181*F181</f>
        <v>0</v>
      </c>
      <c r="O181" s="150">
        <v>2</v>
      </c>
      <c r="AA181" s="128">
        <v>1</v>
      </c>
      <c r="AB181" s="128">
        <v>7</v>
      </c>
      <c r="AC181" s="128">
        <v>7</v>
      </c>
      <c r="AZ181" s="128">
        <v>2</v>
      </c>
      <c r="BA181" s="128">
        <f>IF(AZ181=1,G181,0)</f>
        <v>0</v>
      </c>
      <c r="BB181" s="128">
        <f>IF(AZ181=2,G181,0)</f>
        <v>0</v>
      </c>
      <c r="BC181" s="128">
        <f>IF(AZ181=3,G181,0)</f>
        <v>0</v>
      </c>
      <c r="BD181" s="128">
        <f>IF(AZ181=4,G181,0)</f>
        <v>0</v>
      </c>
      <c r="BE181" s="128">
        <f>IF(AZ181=5,G181,0)</f>
        <v>0</v>
      </c>
      <c r="CZ181" s="128">
        <v>0</v>
      </c>
    </row>
    <row r="182" spans="1:15" ht="12.75">
      <c r="A182" s="157"/>
      <c r="B182" s="158"/>
      <c r="C182" s="201" t="s">
        <v>319</v>
      </c>
      <c r="D182" s="202"/>
      <c r="E182" s="160">
        <v>55.96</v>
      </c>
      <c r="F182" s="161"/>
      <c r="G182" s="162"/>
      <c r="M182" s="159" t="s">
        <v>319</v>
      </c>
      <c r="O182" s="150"/>
    </row>
    <row r="183" spans="1:15" ht="12.75">
      <c r="A183" s="157"/>
      <c r="B183" s="158"/>
      <c r="C183" s="201" t="s">
        <v>320</v>
      </c>
      <c r="D183" s="202"/>
      <c r="E183" s="160">
        <v>12.95</v>
      </c>
      <c r="F183" s="161"/>
      <c r="G183" s="162"/>
      <c r="M183" s="159" t="s">
        <v>320</v>
      </c>
      <c r="O183" s="150"/>
    </row>
    <row r="184" spans="1:104" ht="12.75">
      <c r="A184" s="151">
        <v>70</v>
      </c>
      <c r="B184" s="152" t="s">
        <v>321</v>
      </c>
      <c r="C184" s="153" t="s">
        <v>322</v>
      </c>
      <c r="D184" s="154" t="s">
        <v>79</v>
      </c>
      <c r="E184" s="155">
        <v>6.29</v>
      </c>
      <c r="F184" s="180"/>
      <c r="G184" s="156">
        <f>E184*F184</f>
        <v>0</v>
      </c>
      <c r="O184" s="150">
        <v>2</v>
      </c>
      <c r="AA184" s="128">
        <v>1</v>
      </c>
      <c r="AB184" s="128">
        <v>7</v>
      </c>
      <c r="AC184" s="128">
        <v>7</v>
      </c>
      <c r="AZ184" s="128">
        <v>2</v>
      </c>
      <c r="BA184" s="128">
        <f>IF(AZ184=1,G184,0)</f>
        <v>0</v>
      </c>
      <c r="BB184" s="128">
        <f>IF(AZ184=2,G184,0)</f>
        <v>0</v>
      </c>
      <c r="BC184" s="128">
        <f>IF(AZ184=3,G184,0)</f>
        <v>0</v>
      </c>
      <c r="BD184" s="128">
        <f>IF(AZ184=4,G184,0)</f>
        <v>0</v>
      </c>
      <c r="BE184" s="128">
        <f>IF(AZ184=5,G184,0)</f>
        <v>0</v>
      </c>
      <c r="CZ184" s="128">
        <v>0</v>
      </c>
    </row>
    <row r="185" spans="1:15" ht="12.75">
      <c r="A185" s="157"/>
      <c r="B185" s="158"/>
      <c r="C185" s="201" t="s">
        <v>323</v>
      </c>
      <c r="D185" s="202"/>
      <c r="E185" s="160">
        <v>6.29</v>
      </c>
      <c r="F185" s="161"/>
      <c r="G185" s="162"/>
      <c r="M185" s="159" t="s">
        <v>323</v>
      </c>
      <c r="O185" s="150"/>
    </row>
    <row r="186" spans="1:104" ht="12.75">
      <c r="A186" s="151">
        <v>71</v>
      </c>
      <c r="B186" s="152" t="s">
        <v>324</v>
      </c>
      <c r="C186" s="153" t="s">
        <v>325</v>
      </c>
      <c r="D186" s="154" t="s">
        <v>79</v>
      </c>
      <c r="E186" s="155">
        <v>6.29</v>
      </c>
      <c r="F186" s="180"/>
      <c r="G186" s="156">
        <f>E186*F186</f>
        <v>0</v>
      </c>
      <c r="O186" s="150">
        <v>2</v>
      </c>
      <c r="AA186" s="128">
        <v>1</v>
      </c>
      <c r="AB186" s="128">
        <v>7</v>
      </c>
      <c r="AC186" s="128">
        <v>7</v>
      </c>
      <c r="AZ186" s="128">
        <v>2</v>
      </c>
      <c r="BA186" s="128">
        <f>IF(AZ186=1,G186,0)</f>
        <v>0</v>
      </c>
      <c r="BB186" s="128">
        <f>IF(AZ186=2,G186,0)</f>
        <v>0</v>
      </c>
      <c r="BC186" s="128">
        <f>IF(AZ186=3,G186,0)</f>
        <v>0</v>
      </c>
      <c r="BD186" s="128">
        <f>IF(AZ186=4,G186,0)</f>
        <v>0</v>
      </c>
      <c r="BE186" s="128">
        <f>IF(AZ186=5,G186,0)</f>
        <v>0</v>
      </c>
      <c r="CZ186" s="128">
        <v>0</v>
      </c>
    </row>
    <row r="187" spans="1:104" ht="12.75">
      <c r="A187" s="151">
        <v>72</v>
      </c>
      <c r="B187" s="152" t="s">
        <v>326</v>
      </c>
      <c r="C187" s="153" t="s">
        <v>327</v>
      </c>
      <c r="D187" s="154" t="s">
        <v>86</v>
      </c>
      <c r="E187" s="155">
        <v>1</v>
      </c>
      <c r="F187" s="180"/>
      <c r="G187" s="156">
        <f>E187*F187</f>
        <v>0</v>
      </c>
      <c r="O187" s="150">
        <v>2</v>
      </c>
      <c r="AA187" s="128">
        <v>1</v>
      </c>
      <c r="AB187" s="128">
        <v>7</v>
      </c>
      <c r="AC187" s="128">
        <v>7</v>
      </c>
      <c r="AZ187" s="128">
        <v>2</v>
      </c>
      <c r="BA187" s="128">
        <f>IF(AZ187=1,G187,0)</f>
        <v>0</v>
      </c>
      <c r="BB187" s="128">
        <f>IF(AZ187=2,G187,0)</f>
        <v>0</v>
      </c>
      <c r="BC187" s="128">
        <f>IF(AZ187=3,G187,0)</f>
        <v>0</v>
      </c>
      <c r="BD187" s="128">
        <f>IF(AZ187=4,G187,0)</f>
        <v>0</v>
      </c>
      <c r="BE187" s="128">
        <f>IF(AZ187=5,G187,0)</f>
        <v>0</v>
      </c>
      <c r="CZ187" s="128">
        <v>0</v>
      </c>
    </row>
    <row r="188" spans="1:15" ht="12.75">
      <c r="A188" s="157"/>
      <c r="B188" s="158"/>
      <c r="C188" s="201" t="s">
        <v>328</v>
      </c>
      <c r="D188" s="202"/>
      <c r="E188" s="160">
        <v>1</v>
      </c>
      <c r="F188" s="161"/>
      <c r="G188" s="162"/>
      <c r="M188" s="159" t="s">
        <v>328</v>
      </c>
      <c r="O188" s="150"/>
    </row>
    <row r="189" spans="1:104" ht="12.75">
      <c r="A189" s="151">
        <v>73</v>
      </c>
      <c r="B189" s="152" t="s">
        <v>329</v>
      </c>
      <c r="C189" s="153" t="s">
        <v>330</v>
      </c>
      <c r="D189" s="154" t="s">
        <v>86</v>
      </c>
      <c r="E189" s="155">
        <v>2</v>
      </c>
      <c r="F189" s="180"/>
      <c r="G189" s="156">
        <f aca="true" t="shared" si="0" ref="G189:G204">E189*F189</f>
        <v>0</v>
      </c>
      <c r="O189" s="150">
        <v>2</v>
      </c>
      <c r="AA189" s="128">
        <v>2</v>
      </c>
      <c r="AB189" s="128">
        <v>7</v>
      </c>
      <c r="AC189" s="128">
        <v>7</v>
      </c>
      <c r="AZ189" s="128">
        <v>2</v>
      </c>
      <c r="BA189" s="128">
        <f aca="true" t="shared" si="1" ref="BA189:BA204">IF(AZ189=1,G189,0)</f>
        <v>0</v>
      </c>
      <c r="BB189" s="128">
        <f aca="true" t="shared" si="2" ref="BB189:BB204">IF(AZ189=2,G189,0)</f>
        <v>0</v>
      </c>
      <c r="BC189" s="128">
        <f aca="true" t="shared" si="3" ref="BC189:BC204">IF(AZ189=3,G189,0)</f>
        <v>0</v>
      </c>
      <c r="BD189" s="128">
        <f aca="true" t="shared" si="4" ref="BD189:BD204">IF(AZ189=4,G189,0)</f>
        <v>0</v>
      </c>
      <c r="BE189" s="128">
        <f aca="true" t="shared" si="5" ref="BE189:BE204">IF(AZ189=5,G189,0)</f>
        <v>0</v>
      </c>
      <c r="CZ189" s="128">
        <v>0.00202</v>
      </c>
    </row>
    <row r="190" spans="1:104" ht="12.75">
      <c r="A190" s="151">
        <v>74</v>
      </c>
      <c r="B190" s="152" t="s">
        <v>331</v>
      </c>
      <c r="C190" s="153" t="s">
        <v>332</v>
      </c>
      <c r="D190" s="154" t="s">
        <v>184</v>
      </c>
      <c r="E190" s="155">
        <v>20</v>
      </c>
      <c r="F190" s="180"/>
      <c r="G190" s="156">
        <f t="shared" si="0"/>
        <v>0</v>
      </c>
      <c r="O190" s="150">
        <v>2</v>
      </c>
      <c r="AA190" s="128">
        <v>12</v>
      </c>
      <c r="AB190" s="128">
        <v>0</v>
      </c>
      <c r="AC190" s="128">
        <v>48</v>
      </c>
      <c r="AZ190" s="128">
        <v>2</v>
      </c>
      <c r="BA190" s="128">
        <f t="shared" si="1"/>
        <v>0</v>
      </c>
      <c r="BB190" s="128">
        <f t="shared" si="2"/>
        <v>0</v>
      </c>
      <c r="BC190" s="128">
        <f t="shared" si="3"/>
        <v>0</v>
      </c>
      <c r="BD190" s="128">
        <f t="shared" si="4"/>
        <v>0</v>
      </c>
      <c r="BE190" s="128">
        <f t="shared" si="5"/>
        <v>0</v>
      </c>
      <c r="CZ190" s="128">
        <v>0</v>
      </c>
    </row>
    <row r="191" spans="1:104" ht="22.5">
      <c r="A191" s="151">
        <v>75</v>
      </c>
      <c r="B191" s="152" t="s">
        <v>333</v>
      </c>
      <c r="C191" s="153" t="s">
        <v>334</v>
      </c>
      <c r="D191" s="154" t="s">
        <v>184</v>
      </c>
      <c r="E191" s="155">
        <v>50</v>
      </c>
      <c r="F191" s="180"/>
      <c r="G191" s="156">
        <f t="shared" si="0"/>
        <v>0</v>
      </c>
      <c r="O191" s="150">
        <v>2</v>
      </c>
      <c r="AA191" s="128">
        <v>12</v>
      </c>
      <c r="AB191" s="128">
        <v>0</v>
      </c>
      <c r="AC191" s="128">
        <v>49</v>
      </c>
      <c r="AZ191" s="128">
        <v>2</v>
      </c>
      <c r="BA191" s="128">
        <f t="shared" si="1"/>
        <v>0</v>
      </c>
      <c r="BB191" s="128">
        <f t="shared" si="2"/>
        <v>0</v>
      </c>
      <c r="BC191" s="128">
        <f t="shared" si="3"/>
        <v>0</v>
      </c>
      <c r="BD191" s="128">
        <f t="shared" si="4"/>
        <v>0</v>
      </c>
      <c r="BE191" s="128">
        <f t="shared" si="5"/>
        <v>0</v>
      </c>
      <c r="CZ191" s="128">
        <v>0</v>
      </c>
    </row>
    <row r="192" spans="1:104" ht="22.5">
      <c r="A192" s="151">
        <v>76</v>
      </c>
      <c r="B192" s="152" t="s">
        <v>335</v>
      </c>
      <c r="C192" s="153" t="s">
        <v>336</v>
      </c>
      <c r="D192" s="154" t="s">
        <v>66</v>
      </c>
      <c r="E192" s="155">
        <v>9</v>
      </c>
      <c r="F192" s="180"/>
      <c r="G192" s="156">
        <f t="shared" si="0"/>
        <v>0</v>
      </c>
      <c r="O192" s="150">
        <v>2</v>
      </c>
      <c r="AA192" s="128">
        <v>12</v>
      </c>
      <c r="AB192" s="128">
        <v>0</v>
      </c>
      <c r="AC192" s="128">
        <v>10</v>
      </c>
      <c r="AZ192" s="128">
        <v>2</v>
      </c>
      <c r="BA192" s="128">
        <f t="shared" si="1"/>
        <v>0</v>
      </c>
      <c r="BB192" s="128">
        <f t="shared" si="2"/>
        <v>0</v>
      </c>
      <c r="BC192" s="128">
        <f t="shared" si="3"/>
        <v>0</v>
      </c>
      <c r="BD192" s="128">
        <f t="shared" si="4"/>
        <v>0</v>
      </c>
      <c r="BE192" s="128">
        <f t="shared" si="5"/>
        <v>0</v>
      </c>
      <c r="CZ192" s="128">
        <v>0</v>
      </c>
    </row>
    <row r="193" spans="1:104" ht="22.5">
      <c r="A193" s="151">
        <v>77</v>
      </c>
      <c r="B193" s="152" t="s">
        <v>337</v>
      </c>
      <c r="C193" s="153" t="s">
        <v>338</v>
      </c>
      <c r="D193" s="154" t="s">
        <v>66</v>
      </c>
      <c r="E193" s="155">
        <v>1</v>
      </c>
      <c r="F193" s="180"/>
      <c r="G193" s="156">
        <f t="shared" si="0"/>
        <v>0</v>
      </c>
      <c r="O193" s="150">
        <v>2</v>
      </c>
      <c r="AA193" s="128">
        <v>12</v>
      </c>
      <c r="AB193" s="128">
        <v>0</v>
      </c>
      <c r="AC193" s="128">
        <v>11</v>
      </c>
      <c r="AZ193" s="128">
        <v>2</v>
      </c>
      <c r="BA193" s="128">
        <f t="shared" si="1"/>
        <v>0</v>
      </c>
      <c r="BB193" s="128">
        <f t="shared" si="2"/>
        <v>0</v>
      </c>
      <c r="BC193" s="128">
        <f t="shared" si="3"/>
        <v>0</v>
      </c>
      <c r="BD193" s="128">
        <f t="shared" si="4"/>
        <v>0</v>
      </c>
      <c r="BE193" s="128">
        <f t="shared" si="5"/>
        <v>0</v>
      </c>
      <c r="CZ193" s="128">
        <v>0</v>
      </c>
    </row>
    <row r="194" spans="1:104" ht="22.5">
      <c r="A194" s="151">
        <v>78</v>
      </c>
      <c r="B194" s="152" t="s">
        <v>339</v>
      </c>
      <c r="C194" s="153" t="s">
        <v>340</v>
      </c>
      <c r="D194" s="154" t="s">
        <v>66</v>
      </c>
      <c r="E194" s="155">
        <v>2</v>
      </c>
      <c r="F194" s="180"/>
      <c r="G194" s="156">
        <f t="shared" si="0"/>
        <v>0</v>
      </c>
      <c r="O194" s="150">
        <v>2</v>
      </c>
      <c r="AA194" s="128">
        <v>12</v>
      </c>
      <c r="AB194" s="128">
        <v>0</v>
      </c>
      <c r="AC194" s="128">
        <v>12</v>
      </c>
      <c r="AZ194" s="128">
        <v>2</v>
      </c>
      <c r="BA194" s="128">
        <f t="shared" si="1"/>
        <v>0</v>
      </c>
      <c r="BB194" s="128">
        <f t="shared" si="2"/>
        <v>0</v>
      </c>
      <c r="BC194" s="128">
        <f t="shared" si="3"/>
        <v>0</v>
      </c>
      <c r="BD194" s="128">
        <f t="shared" si="4"/>
        <v>0</v>
      </c>
      <c r="BE194" s="128">
        <f t="shared" si="5"/>
        <v>0</v>
      </c>
      <c r="CZ194" s="128">
        <v>0</v>
      </c>
    </row>
    <row r="195" spans="1:104" ht="22.5">
      <c r="A195" s="151">
        <v>79</v>
      </c>
      <c r="B195" s="152" t="s">
        <v>341</v>
      </c>
      <c r="C195" s="153" t="s">
        <v>342</v>
      </c>
      <c r="D195" s="154" t="s">
        <v>66</v>
      </c>
      <c r="E195" s="155">
        <v>7</v>
      </c>
      <c r="F195" s="180"/>
      <c r="G195" s="156">
        <f t="shared" si="0"/>
        <v>0</v>
      </c>
      <c r="O195" s="150">
        <v>2</v>
      </c>
      <c r="AA195" s="128">
        <v>12</v>
      </c>
      <c r="AB195" s="128">
        <v>0</v>
      </c>
      <c r="AC195" s="128">
        <v>13</v>
      </c>
      <c r="AZ195" s="128">
        <v>2</v>
      </c>
      <c r="BA195" s="128">
        <f t="shared" si="1"/>
        <v>0</v>
      </c>
      <c r="BB195" s="128">
        <f t="shared" si="2"/>
        <v>0</v>
      </c>
      <c r="BC195" s="128">
        <f t="shared" si="3"/>
        <v>0</v>
      </c>
      <c r="BD195" s="128">
        <f t="shared" si="4"/>
        <v>0</v>
      </c>
      <c r="BE195" s="128">
        <f t="shared" si="5"/>
        <v>0</v>
      </c>
      <c r="CZ195" s="128">
        <v>0</v>
      </c>
    </row>
    <row r="196" spans="1:104" ht="22.5">
      <c r="A196" s="151">
        <v>80</v>
      </c>
      <c r="B196" s="152" t="s">
        <v>343</v>
      </c>
      <c r="C196" s="153" t="s">
        <v>344</v>
      </c>
      <c r="D196" s="154" t="s">
        <v>66</v>
      </c>
      <c r="E196" s="155">
        <v>1</v>
      </c>
      <c r="F196" s="180"/>
      <c r="G196" s="156">
        <f t="shared" si="0"/>
        <v>0</v>
      </c>
      <c r="O196" s="150">
        <v>2</v>
      </c>
      <c r="AA196" s="128">
        <v>12</v>
      </c>
      <c r="AB196" s="128">
        <v>0</v>
      </c>
      <c r="AC196" s="128">
        <v>14</v>
      </c>
      <c r="AZ196" s="128">
        <v>2</v>
      </c>
      <c r="BA196" s="128">
        <f t="shared" si="1"/>
        <v>0</v>
      </c>
      <c r="BB196" s="128">
        <f t="shared" si="2"/>
        <v>0</v>
      </c>
      <c r="BC196" s="128">
        <f t="shared" si="3"/>
        <v>0</v>
      </c>
      <c r="BD196" s="128">
        <f t="shared" si="4"/>
        <v>0</v>
      </c>
      <c r="BE196" s="128">
        <f t="shared" si="5"/>
        <v>0</v>
      </c>
      <c r="CZ196" s="128">
        <v>0</v>
      </c>
    </row>
    <row r="197" spans="1:104" ht="12.75">
      <c r="A197" s="151">
        <v>81</v>
      </c>
      <c r="B197" s="152" t="s">
        <v>345</v>
      </c>
      <c r="C197" s="153" t="s">
        <v>346</v>
      </c>
      <c r="D197" s="154" t="s">
        <v>66</v>
      </c>
      <c r="E197" s="155">
        <v>2</v>
      </c>
      <c r="F197" s="180"/>
      <c r="G197" s="156">
        <f t="shared" si="0"/>
        <v>0</v>
      </c>
      <c r="O197" s="150">
        <v>2</v>
      </c>
      <c r="AA197" s="128">
        <v>12</v>
      </c>
      <c r="AB197" s="128">
        <v>0</v>
      </c>
      <c r="AC197" s="128">
        <v>15</v>
      </c>
      <c r="AZ197" s="128">
        <v>2</v>
      </c>
      <c r="BA197" s="128">
        <f t="shared" si="1"/>
        <v>0</v>
      </c>
      <c r="BB197" s="128">
        <f t="shared" si="2"/>
        <v>0</v>
      </c>
      <c r="BC197" s="128">
        <f t="shared" si="3"/>
        <v>0</v>
      </c>
      <c r="BD197" s="128">
        <f t="shared" si="4"/>
        <v>0</v>
      </c>
      <c r="BE197" s="128">
        <f t="shared" si="5"/>
        <v>0</v>
      </c>
      <c r="CZ197" s="128">
        <v>0</v>
      </c>
    </row>
    <row r="198" spans="1:104" ht="12.75">
      <c r="A198" s="151">
        <v>82</v>
      </c>
      <c r="B198" s="152" t="s">
        <v>347</v>
      </c>
      <c r="C198" s="153" t="s">
        <v>348</v>
      </c>
      <c r="D198" s="154" t="s">
        <v>66</v>
      </c>
      <c r="E198" s="155">
        <v>1</v>
      </c>
      <c r="F198" s="180"/>
      <c r="G198" s="156">
        <f t="shared" si="0"/>
        <v>0</v>
      </c>
      <c r="O198" s="150">
        <v>2</v>
      </c>
      <c r="AA198" s="128">
        <v>12</v>
      </c>
      <c r="AB198" s="128">
        <v>0</v>
      </c>
      <c r="AC198" s="128">
        <v>16</v>
      </c>
      <c r="AZ198" s="128">
        <v>2</v>
      </c>
      <c r="BA198" s="128">
        <f t="shared" si="1"/>
        <v>0</v>
      </c>
      <c r="BB198" s="128">
        <f t="shared" si="2"/>
        <v>0</v>
      </c>
      <c r="BC198" s="128">
        <f t="shared" si="3"/>
        <v>0</v>
      </c>
      <c r="BD198" s="128">
        <f t="shared" si="4"/>
        <v>0</v>
      </c>
      <c r="BE198" s="128">
        <f t="shared" si="5"/>
        <v>0</v>
      </c>
      <c r="CZ198" s="128">
        <v>0</v>
      </c>
    </row>
    <row r="199" spans="1:104" ht="12.75">
      <c r="A199" s="151">
        <v>83</v>
      </c>
      <c r="B199" s="152" t="s">
        <v>349</v>
      </c>
      <c r="C199" s="153" t="s">
        <v>350</v>
      </c>
      <c r="D199" s="154" t="s">
        <v>66</v>
      </c>
      <c r="E199" s="155">
        <v>1</v>
      </c>
      <c r="F199" s="180"/>
      <c r="G199" s="156">
        <f t="shared" si="0"/>
        <v>0</v>
      </c>
      <c r="O199" s="150">
        <v>2</v>
      </c>
      <c r="AA199" s="128">
        <v>12</v>
      </c>
      <c r="AB199" s="128">
        <v>0</v>
      </c>
      <c r="AC199" s="128">
        <v>17</v>
      </c>
      <c r="AZ199" s="128">
        <v>2</v>
      </c>
      <c r="BA199" s="128">
        <f t="shared" si="1"/>
        <v>0</v>
      </c>
      <c r="BB199" s="128">
        <f t="shared" si="2"/>
        <v>0</v>
      </c>
      <c r="BC199" s="128">
        <f t="shared" si="3"/>
        <v>0</v>
      </c>
      <c r="BD199" s="128">
        <f t="shared" si="4"/>
        <v>0</v>
      </c>
      <c r="BE199" s="128">
        <f t="shared" si="5"/>
        <v>0</v>
      </c>
      <c r="CZ199" s="128">
        <v>0</v>
      </c>
    </row>
    <row r="200" spans="1:104" ht="22.5">
      <c r="A200" s="151">
        <v>84</v>
      </c>
      <c r="B200" s="152" t="s">
        <v>351</v>
      </c>
      <c r="C200" s="153" t="s">
        <v>352</v>
      </c>
      <c r="D200" s="154" t="s">
        <v>66</v>
      </c>
      <c r="E200" s="155">
        <v>1</v>
      </c>
      <c r="F200" s="180"/>
      <c r="G200" s="156">
        <f t="shared" si="0"/>
        <v>0</v>
      </c>
      <c r="O200" s="150">
        <v>2</v>
      </c>
      <c r="AA200" s="128">
        <v>12</v>
      </c>
      <c r="AB200" s="128">
        <v>0</v>
      </c>
      <c r="AC200" s="128">
        <v>18</v>
      </c>
      <c r="AZ200" s="128">
        <v>2</v>
      </c>
      <c r="BA200" s="128">
        <f t="shared" si="1"/>
        <v>0</v>
      </c>
      <c r="BB200" s="128">
        <f t="shared" si="2"/>
        <v>0</v>
      </c>
      <c r="BC200" s="128">
        <f t="shared" si="3"/>
        <v>0</v>
      </c>
      <c r="BD200" s="128">
        <f t="shared" si="4"/>
        <v>0</v>
      </c>
      <c r="BE200" s="128">
        <f t="shared" si="5"/>
        <v>0</v>
      </c>
      <c r="CZ200" s="128">
        <v>0</v>
      </c>
    </row>
    <row r="201" spans="1:104" ht="22.5">
      <c r="A201" s="151">
        <v>85</v>
      </c>
      <c r="B201" s="152" t="s">
        <v>353</v>
      </c>
      <c r="C201" s="153" t="s">
        <v>354</v>
      </c>
      <c r="D201" s="154" t="s">
        <v>66</v>
      </c>
      <c r="E201" s="155">
        <v>1</v>
      </c>
      <c r="F201" s="180"/>
      <c r="G201" s="156">
        <f t="shared" si="0"/>
        <v>0</v>
      </c>
      <c r="O201" s="150">
        <v>2</v>
      </c>
      <c r="AA201" s="128">
        <v>12</v>
      </c>
      <c r="AB201" s="128">
        <v>0</v>
      </c>
      <c r="AC201" s="128">
        <v>21</v>
      </c>
      <c r="AZ201" s="128">
        <v>2</v>
      </c>
      <c r="BA201" s="128">
        <f t="shared" si="1"/>
        <v>0</v>
      </c>
      <c r="BB201" s="128">
        <f t="shared" si="2"/>
        <v>0</v>
      </c>
      <c r="BC201" s="128">
        <f t="shared" si="3"/>
        <v>0</v>
      </c>
      <c r="BD201" s="128">
        <f t="shared" si="4"/>
        <v>0</v>
      </c>
      <c r="BE201" s="128">
        <f t="shared" si="5"/>
        <v>0</v>
      </c>
      <c r="CZ201" s="128">
        <v>0</v>
      </c>
    </row>
    <row r="202" spans="1:104" ht="12.75">
      <c r="A202" s="151">
        <v>86</v>
      </c>
      <c r="B202" s="152" t="s">
        <v>355</v>
      </c>
      <c r="C202" s="153" t="s">
        <v>530</v>
      </c>
      <c r="D202" s="154" t="s">
        <v>66</v>
      </c>
      <c r="E202" s="155">
        <v>1</v>
      </c>
      <c r="F202" s="180"/>
      <c r="G202" s="156">
        <f t="shared" si="0"/>
        <v>0</v>
      </c>
      <c r="O202" s="150">
        <v>2</v>
      </c>
      <c r="AA202" s="128">
        <v>12</v>
      </c>
      <c r="AB202" s="128">
        <v>0</v>
      </c>
      <c r="AC202" s="128">
        <v>148</v>
      </c>
      <c r="AZ202" s="128">
        <v>2</v>
      </c>
      <c r="BA202" s="128">
        <f t="shared" si="1"/>
        <v>0</v>
      </c>
      <c r="BB202" s="128">
        <f t="shared" si="2"/>
        <v>0</v>
      </c>
      <c r="BC202" s="128">
        <f t="shared" si="3"/>
        <v>0</v>
      </c>
      <c r="BD202" s="128">
        <f t="shared" si="4"/>
        <v>0</v>
      </c>
      <c r="BE202" s="128">
        <f t="shared" si="5"/>
        <v>0</v>
      </c>
      <c r="CZ202" s="128">
        <v>0</v>
      </c>
    </row>
    <row r="203" spans="1:104" ht="12.75">
      <c r="A203" s="151">
        <v>87</v>
      </c>
      <c r="B203" s="152" t="s">
        <v>356</v>
      </c>
      <c r="C203" s="153" t="s">
        <v>357</v>
      </c>
      <c r="D203" s="154" t="s">
        <v>66</v>
      </c>
      <c r="E203" s="155">
        <v>1</v>
      </c>
      <c r="F203" s="180"/>
      <c r="G203" s="156">
        <f t="shared" si="0"/>
        <v>0</v>
      </c>
      <c r="O203" s="150">
        <v>2</v>
      </c>
      <c r="AA203" s="128">
        <v>12</v>
      </c>
      <c r="AB203" s="128">
        <v>0</v>
      </c>
      <c r="AC203" s="128">
        <v>149</v>
      </c>
      <c r="AZ203" s="128">
        <v>2</v>
      </c>
      <c r="BA203" s="128">
        <f t="shared" si="1"/>
        <v>0</v>
      </c>
      <c r="BB203" s="128">
        <f t="shared" si="2"/>
        <v>0</v>
      </c>
      <c r="BC203" s="128">
        <f t="shared" si="3"/>
        <v>0</v>
      </c>
      <c r="BD203" s="128">
        <f t="shared" si="4"/>
        <v>0</v>
      </c>
      <c r="BE203" s="128">
        <f t="shared" si="5"/>
        <v>0</v>
      </c>
      <c r="CZ203" s="128">
        <v>0</v>
      </c>
    </row>
    <row r="204" spans="1:104" ht="22.5">
      <c r="A204" s="151">
        <v>88</v>
      </c>
      <c r="B204" s="152" t="s">
        <v>358</v>
      </c>
      <c r="C204" s="153" t="s">
        <v>359</v>
      </c>
      <c r="D204" s="154" t="s">
        <v>86</v>
      </c>
      <c r="E204" s="155">
        <v>20</v>
      </c>
      <c r="F204" s="180"/>
      <c r="G204" s="156">
        <f t="shared" si="0"/>
        <v>0</v>
      </c>
      <c r="O204" s="150">
        <v>2</v>
      </c>
      <c r="AA204" s="128">
        <v>12</v>
      </c>
      <c r="AB204" s="128">
        <v>0</v>
      </c>
      <c r="AC204" s="128">
        <v>23</v>
      </c>
      <c r="AZ204" s="128">
        <v>2</v>
      </c>
      <c r="BA204" s="128">
        <f t="shared" si="1"/>
        <v>0</v>
      </c>
      <c r="BB204" s="128">
        <f t="shared" si="2"/>
        <v>0</v>
      </c>
      <c r="BC204" s="128">
        <f t="shared" si="3"/>
        <v>0</v>
      </c>
      <c r="BD204" s="128">
        <f t="shared" si="4"/>
        <v>0</v>
      </c>
      <c r="BE204" s="128">
        <f t="shared" si="5"/>
        <v>0</v>
      </c>
      <c r="CZ204" s="128">
        <v>0.00304</v>
      </c>
    </row>
    <row r="205" spans="1:15" ht="12.75">
      <c r="A205" s="157"/>
      <c r="B205" s="158"/>
      <c r="C205" s="201" t="s">
        <v>360</v>
      </c>
      <c r="D205" s="202"/>
      <c r="E205" s="160">
        <v>20</v>
      </c>
      <c r="F205" s="161"/>
      <c r="G205" s="162"/>
      <c r="M205" s="159" t="s">
        <v>360</v>
      </c>
      <c r="O205" s="150"/>
    </row>
    <row r="206" spans="1:104" ht="12.75">
      <c r="A206" s="151">
        <v>89</v>
      </c>
      <c r="B206" s="152" t="s">
        <v>361</v>
      </c>
      <c r="C206" s="153" t="s">
        <v>362</v>
      </c>
      <c r="D206" s="154" t="s">
        <v>55</v>
      </c>
      <c r="E206" s="180"/>
      <c r="F206" s="180"/>
      <c r="G206" s="156">
        <f>E206*F206</f>
        <v>0</v>
      </c>
      <c r="O206" s="150">
        <v>2</v>
      </c>
      <c r="AA206" s="128">
        <v>7</v>
      </c>
      <c r="AB206" s="128">
        <v>1002</v>
      </c>
      <c r="AC206" s="128">
        <v>5</v>
      </c>
      <c r="AZ206" s="128">
        <v>2</v>
      </c>
      <c r="BA206" s="128">
        <f>IF(AZ206=1,G206,0)</f>
        <v>0</v>
      </c>
      <c r="BB206" s="128">
        <f>IF(AZ206=2,G206,0)</f>
        <v>0</v>
      </c>
      <c r="BC206" s="128">
        <f>IF(AZ206=3,G206,0)</f>
        <v>0</v>
      </c>
      <c r="BD206" s="128">
        <f>IF(AZ206=4,G206,0)</f>
        <v>0</v>
      </c>
      <c r="BE206" s="128">
        <f>IF(AZ206=5,G206,0)</f>
        <v>0</v>
      </c>
      <c r="CZ206" s="128">
        <v>0</v>
      </c>
    </row>
    <row r="207" spans="1:57" ht="12.75">
      <c r="A207" s="163"/>
      <c r="B207" s="164" t="s">
        <v>67</v>
      </c>
      <c r="C207" s="165" t="str">
        <f>CONCATENATE(B180," ",C180)</f>
        <v>766 Konstrukce truhlářské</v>
      </c>
      <c r="D207" s="163"/>
      <c r="E207" s="166"/>
      <c r="F207" s="166"/>
      <c r="G207" s="167">
        <f>SUM(G180:G206)</f>
        <v>0</v>
      </c>
      <c r="O207" s="150">
        <v>4</v>
      </c>
      <c r="BA207" s="168">
        <f>SUM(BA180:BA206)</f>
        <v>0</v>
      </c>
      <c r="BB207" s="168">
        <f>SUM(BB180:BB206)</f>
        <v>0</v>
      </c>
      <c r="BC207" s="168">
        <f>SUM(BC180:BC206)</f>
        <v>0</v>
      </c>
      <c r="BD207" s="168">
        <f>SUM(BD180:BD206)</f>
        <v>0</v>
      </c>
      <c r="BE207" s="168">
        <f>SUM(BE180:BE206)</f>
        <v>0</v>
      </c>
    </row>
    <row r="208" spans="1:15" ht="12.75">
      <c r="A208" s="143" t="s">
        <v>65</v>
      </c>
      <c r="B208" s="144" t="s">
        <v>363</v>
      </c>
      <c r="C208" s="145" t="s">
        <v>364</v>
      </c>
      <c r="D208" s="146"/>
      <c r="E208" s="147"/>
      <c r="F208" s="147"/>
      <c r="G208" s="148"/>
      <c r="H208" s="149"/>
      <c r="I208" s="149"/>
      <c r="O208" s="150">
        <v>1</v>
      </c>
    </row>
    <row r="209" spans="1:104" ht="12.75">
      <c r="A209" s="151">
        <v>90</v>
      </c>
      <c r="B209" s="152" t="s">
        <v>365</v>
      </c>
      <c r="C209" s="153" t="s">
        <v>366</v>
      </c>
      <c r="D209" s="154" t="s">
        <v>79</v>
      </c>
      <c r="E209" s="155">
        <v>129.44</v>
      </c>
      <c r="F209" s="180"/>
      <c r="G209" s="156">
        <f>E209*F209</f>
        <v>0</v>
      </c>
      <c r="O209" s="150">
        <v>2</v>
      </c>
      <c r="AA209" s="128">
        <v>1</v>
      </c>
      <c r="AB209" s="128">
        <v>7</v>
      </c>
      <c r="AC209" s="128">
        <v>7</v>
      </c>
      <c r="AZ209" s="128">
        <v>2</v>
      </c>
      <c r="BA209" s="128">
        <f>IF(AZ209=1,G209,0)</f>
        <v>0</v>
      </c>
      <c r="BB209" s="128">
        <f>IF(AZ209=2,G209,0)</f>
        <v>0</v>
      </c>
      <c r="BC209" s="128">
        <f>IF(AZ209=3,G209,0)</f>
        <v>0</v>
      </c>
      <c r="BD209" s="128">
        <f>IF(AZ209=4,G209,0)</f>
        <v>0</v>
      </c>
      <c r="BE209" s="128">
        <f>IF(AZ209=5,G209,0)</f>
        <v>0</v>
      </c>
      <c r="CZ209" s="128">
        <v>0</v>
      </c>
    </row>
    <row r="210" spans="1:15" ht="12.75">
      <c r="A210" s="157"/>
      <c r="B210" s="158"/>
      <c r="C210" s="201" t="s">
        <v>367</v>
      </c>
      <c r="D210" s="202"/>
      <c r="E210" s="160">
        <v>129.44</v>
      </c>
      <c r="F210" s="161"/>
      <c r="G210" s="162"/>
      <c r="M210" s="159" t="s">
        <v>367</v>
      </c>
      <c r="O210" s="150"/>
    </row>
    <row r="211" spans="1:104" ht="12.75">
      <c r="A211" s="151">
        <v>91</v>
      </c>
      <c r="B211" s="152" t="s">
        <v>368</v>
      </c>
      <c r="C211" s="153" t="s">
        <v>369</v>
      </c>
      <c r="D211" s="154" t="s">
        <v>79</v>
      </c>
      <c r="E211" s="155">
        <v>129.44</v>
      </c>
      <c r="F211" s="180"/>
      <c r="G211" s="156">
        <f aca="true" t="shared" si="6" ref="G211:G226">E211*F211</f>
        <v>0</v>
      </c>
      <c r="O211" s="150">
        <v>2</v>
      </c>
      <c r="AA211" s="128">
        <v>1</v>
      </c>
      <c r="AB211" s="128">
        <v>7</v>
      </c>
      <c r="AC211" s="128">
        <v>7</v>
      </c>
      <c r="AZ211" s="128">
        <v>2</v>
      </c>
      <c r="BA211" s="128">
        <f aca="true" t="shared" si="7" ref="BA211:BA226">IF(AZ211=1,G211,0)</f>
        <v>0</v>
      </c>
      <c r="BB211" s="128">
        <f aca="true" t="shared" si="8" ref="BB211:BB226">IF(AZ211=2,G211,0)</f>
        <v>0</v>
      </c>
      <c r="BC211" s="128">
        <f aca="true" t="shared" si="9" ref="BC211:BC226">IF(AZ211=3,G211,0)</f>
        <v>0</v>
      </c>
      <c r="BD211" s="128">
        <f aca="true" t="shared" si="10" ref="BD211:BD226">IF(AZ211=4,G211,0)</f>
        <v>0</v>
      </c>
      <c r="BE211" s="128">
        <f aca="true" t="shared" si="11" ref="BE211:BE226">IF(AZ211=5,G211,0)</f>
        <v>0</v>
      </c>
      <c r="CZ211" s="128">
        <v>0</v>
      </c>
    </row>
    <row r="212" spans="1:104" ht="12.75">
      <c r="A212" s="151">
        <v>92</v>
      </c>
      <c r="B212" s="152" t="s">
        <v>370</v>
      </c>
      <c r="C212" s="153" t="s">
        <v>371</v>
      </c>
      <c r="D212" s="154" t="s">
        <v>66</v>
      </c>
      <c r="E212" s="155">
        <v>8</v>
      </c>
      <c r="F212" s="180"/>
      <c r="G212" s="156">
        <f t="shared" si="6"/>
        <v>0</v>
      </c>
      <c r="O212" s="150">
        <v>2</v>
      </c>
      <c r="AA212" s="128">
        <v>12</v>
      </c>
      <c r="AB212" s="128">
        <v>0</v>
      </c>
      <c r="AC212" s="128">
        <v>147</v>
      </c>
      <c r="AZ212" s="128">
        <v>2</v>
      </c>
      <c r="BA212" s="128">
        <f t="shared" si="7"/>
        <v>0</v>
      </c>
      <c r="BB212" s="128">
        <f t="shared" si="8"/>
        <v>0</v>
      </c>
      <c r="BC212" s="128">
        <f t="shared" si="9"/>
        <v>0</v>
      </c>
      <c r="BD212" s="128">
        <f t="shared" si="10"/>
        <v>0</v>
      </c>
      <c r="BE212" s="128">
        <f t="shared" si="11"/>
        <v>0</v>
      </c>
      <c r="CZ212" s="128">
        <v>0</v>
      </c>
    </row>
    <row r="213" spans="1:104" ht="12.75">
      <c r="A213" s="151">
        <v>93</v>
      </c>
      <c r="B213" s="152" t="s">
        <v>372</v>
      </c>
      <c r="C213" s="153" t="s">
        <v>528</v>
      </c>
      <c r="D213" s="154" t="s">
        <v>66</v>
      </c>
      <c r="E213" s="155">
        <v>1</v>
      </c>
      <c r="F213" s="180"/>
      <c r="G213" s="156">
        <f t="shared" si="6"/>
        <v>0</v>
      </c>
      <c r="O213" s="150">
        <v>2</v>
      </c>
      <c r="AA213" s="128">
        <v>12</v>
      </c>
      <c r="AB213" s="128">
        <v>0</v>
      </c>
      <c r="AC213" s="128">
        <v>141</v>
      </c>
      <c r="AZ213" s="128">
        <v>2</v>
      </c>
      <c r="BA213" s="128">
        <f t="shared" si="7"/>
        <v>0</v>
      </c>
      <c r="BB213" s="128">
        <f t="shared" si="8"/>
        <v>0</v>
      </c>
      <c r="BC213" s="128">
        <f t="shared" si="9"/>
        <v>0</v>
      </c>
      <c r="BD213" s="128">
        <f t="shared" si="10"/>
        <v>0</v>
      </c>
      <c r="BE213" s="128">
        <f t="shared" si="11"/>
        <v>0</v>
      </c>
      <c r="CZ213" s="128">
        <v>0</v>
      </c>
    </row>
    <row r="214" spans="1:104" ht="12.75">
      <c r="A214" s="151">
        <v>94</v>
      </c>
      <c r="B214" s="152" t="s">
        <v>373</v>
      </c>
      <c r="C214" s="153" t="s">
        <v>374</v>
      </c>
      <c r="D214" s="154" t="s">
        <v>66</v>
      </c>
      <c r="E214" s="155">
        <v>3</v>
      </c>
      <c r="F214" s="180"/>
      <c r="G214" s="156">
        <f t="shared" si="6"/>
        <v>0</v>
      </c>
      <c r="O214" s="150">
        <v>2</v>
      </c>
      <c r="AA214" s="128">
        <v>12</v>
      </c>
      <c r="AB214" s="128">
        <v>0</v>
      </c>
      <c r="AC214" s="128">
        <v>45</v>
      </c>
      <c r="AZ214" s="128">
        <v>2</v>
      </c>
      <c r="BA214" s="128">
        <f t="shared" si="7"/>
        <v>0</v>
      </c>
      <c r="BB214" s="128">
        <f t="shared" si="8"/>
        <v>0</v>
      </c>
      <c r="BC214" s="128">
        <f t="shared" si="9"/>
        <v>0</v>
      </c>
      <c r="BD214" s="128">
        <f t="shared" si="10"/>
        <v>0</v>
      </c>
      <c r="BE214" s="128">
        <f t="shared" si="11"/>
        <v>0</v>
      </c>
      <c r="CZ214" s="128">
        <v>0</v>
      </c>
    </row>
    <row r="215" spans="1:104" ht="22.5">
      <c r="A215" s="151">
        <v>95</v>
      </c>
      <c r="B215" s="152" t="s">
        <v>375</v>
      </c>
      <c r="C215" s="153" t="s">
        <v>376</v>
      </c>
      <c r="D215" s="154" t="s">
        <v>66</v>
      </c>
      <c r="E215" s="155">
        <v>2</v>
      </c>
      <c r="F215" s="180"/>
      <c r="G215" s="156">
        <f t="shared" si="6"/>
        <v>0</v>
      </c>
      <c r="O215" s="150">
        <v>2</v>
      </c>
      <c r="AA215" s="128">
        <v>12</v>
      </c>
      <c r="AB215" s="128">
        <v>0</v>
      </c>
      <c r="AC215" s="128">
        <v>142</v>
      </c>
      <c r="AZ215" s="128">
        <v>2</v>
      </c>
      <c r="BA215" s="128">
        <f t="shared" si="7"/>
        <v>0</v>
      </c>
      <c r="BB215" s="128">
        <f t="shared" si="8"/>
        <v>0</v>
      </c>
      <c r="BC215" s="128">
        <f t="shared" si="9"/>
        <v>0</v>
      </c>
      <c r="BD215" s="128">
        <f t="shared" si="10"/>
        <v>0</v>
      </c>
      <c r="BE215" s="128">
        <f t="shared" si="11"/>
        <v>0</v>
      </c>
      <c r="CZ215" s="128">
        <v>0</v>
      </c>
    </row>
    <row r="216" spans="1:104" ht="12.75">
      <c r="A216" s="151">
        <v>96</v>
      </c>
      <c r="B216" s="152" t="s">
        <v>377</v>
      </c>
      <c r="C216" s="153" t="s">
        <v>378</v>
      </c>
      <c r="D216" s="154" t="s">
        <v>66</v>
      </c>
      <c r="E216" s="155">
        <v>2</v>
      </c>
      <c r="F216" s="180"/>
      <c r="G216" s="156">
        <f t="shared" si="6"/>
        <v>0</v>
      </c>
      <c r="O216" s="150">
        <v>2</v>
      </c>
      <c r="AA216" s="128">
        <v>12</v>
      </c>
      <c r="AB216" s="128">
        <v>0</v>
      </c>
      <c r="AC216" s="128">
        <v>143</v>
      </c>
      <c r="AZ216" s="128">
        <v>2</v>
      </c>
      <c r="BA216" s="128">
        <f t="shared" si="7"/>
        <v>0</v>
      </c>
      <c r="BB216" s="128">
        <f t="shared" si="8"/>
        <v>0</v>
      </c>
      <c r="BC216" s="128">
        <f t="shared" si="9"/>
        <v>0</v>
      </c>
      <c r="BD216" s="128">
        <f t="shared" si="10"/>
        <v>0</v>
      </c>
      <c r="BE216" s="128">
        <f t="shared" si="11"/>
        <v>0</v>
      </c>
      <c r="CZ216" s="128">
        <v>0</v>
      </c>
    </row>
    <row r="217" spans="1:104" ht="12.75">
      <c r="A217" s="151">
        <v>97</v>
      </c>
      <c r="B217" s="152" t="s">
        <v>379</v>
      </c>
      <c r="C217" s="153" t="s">
        <v>380</v>
      </c>
      <c r="D217" s="154" t="s">
        <v>66</v>
      </c>
      <c r="E217" s="155">
        <v>4</v>
      </c>
      <c r="F217" s="180"/>
      <c r="G217" s="156">
        <f t="shared" si="6"/>
        <v>0</v>
      </c>
      <c r="O217" s="150">
        <v>2</v>
      </c>
      <c r="AA217" s="128">
        <v>12</v>
      </c>
      <c r="AB217" s="128">
        <v>0</v>
      </c>
      <c r="AC217" s="128">
        <v>144</v>
      </c>
      <c r="AZ217" s="128">
        <v>2</v>
      </c>
      <c r="BA217" s="128">
        <f t="shared" si="7"/>
        <v>0</v>
      </c>
      <c r="BB217" s="128">
        <f t="shared" si="8"/>
        <v>0</v>
      </c>
      <c r="BC217" s="128">
        <f t="shared" si="9"/>
        <v>0</v>
      </c>
      <c r="BD217" s="128">
        <f t="shared" si="10"/>
        <v>0</v>
      </c>
      <c r="BE217" s="128">
        <f t="shared" si="11"/>
        <v>0</v>
      </c>
      <c r="CZ217" s="128">
        <v>0</v>
      </c>
    </row>
    <row r="218" spans="1:104" ht="12.75">
      <c r="A218" s="151">
        <v>98</v>
      </c>
      <c r="B218" s="152" t="s">
        <v>381</v>
      </c>
      <c r="C218" s="153" t="s">
        <v>382</v>
      </c>
      <c r="D218" s="154" t="s">
        <v>66</v>
      </c>
      <c r="E218" s="155">
        <v>4</v>
      </c>
      <c r="F218" s="180"/>
      <c r="G218" s="156">
        <f t="shared" si="6"/>
        <v>0</v>
      </c>
      <c r="O218" s="150">
        <v>2</v>
      </c>
      <c r="AA218" s="128">
        <v>12</v>
      </c>
      <c r="AB218" s="128">
        <v>0</v>
      </c>
      <c r="AC218" s="128">
        <v>145</v>
      </c>
      <c r="AZ218" s="128">
        <v>2</v>
      </c>
      <c r="BA218" s="128">
        <f t="shared" si="7"/>
        <v>0</v>
      </c>
      <c r="BB218" s="128">
        <f t="shared" si="8"/>
        <v>0</v>
      </c>
      <c r="BC218" s="128">
        <f t="shared" si="9"/>
        <v>0</v>
      </c>
      <c r="BD218" s="128">
        <f t="shared" si="10"/>
        <v>0</v>
      </c>
      <c r="BE218" s="128">
        <f t="shared" si="11"/>
        <v>0</v>
      </c>
      <c r="CZ218" s="128">
        <v>0</v>
      </c>
    </row>
    <row r="219" spans="1:104" ht="12.75">
      <c r="A219" s="151">
        <v>99</v>
      </c>
      <c r="B219" s="152" t="s">
        <v>525</v>
      </c>
      <c r="C219" s="153" t="s">
        <v>383</v>
      </c>
      <c r="D219" s="154" t="s">
        <v>66</v>
      </c>
      <c r="E219" s="155">
        <v>1</v>
      </c>
      <c r="F219" s="180"/>
      <c r="G219" s="156">
        <f t="shared" si="6"/>
        <v>0</v>
      </c>
      <c r="O219" s="150">
        <v>2</v>
      </c>
      <c r="AA219" s="128">
        <v>12</v>
      </c>
      <c r="AB219" s="128">
        <v>0</v>
      </c>
      <c r="AC219" s="128">
        <v>33</v>
      </c>
      <c r="AZ219" s="128">
        <v>2</v>
      </c>
      <c r="BA219" s="128">
        <f t="shared" si="7"/>
        <v>0</v>
      </c>
      <c r="BB219" s="128">
        <f t="shared" si="8"/>
        <v>0</v>
      </c>
      <c r="BC219" s="128">
        <f t="shared" si="9"/>
        <v>0</v>
      </c>
      <c r="BD219" s="128">
        <f t="shared" si="10"/>
        <v>0</v>
      </c>
      <c r="BE219" s="128">
        <f t="shared" si="11"/>
        <v>0</v>
      </c>
      <c r="CZ219" s="128">
        <v>0</v>
      </c>
    </row>
    <row r="220" spans="1:104" ht="12.75">
      <c r="A220" s="151">
        <v>100</v>
      </c>
      <c r="B220" s="152" t="s">
        <v>384</v>
      </c>
      <c r="C220" s="153" t="s">
        <v>385</v>
      </c>
      <c r="D220" s="154" t="s">
        <v>66</v>
      </c>
      <c r="E220" s="155">
        <v>62</v>
      </c>
      <c r="F220" s="180"/>
      <c r="G220" s="156">
        <f t="shared" si="6"/>
        <v>0</v>
      </c>
      <c r="O220" s="150">
        <v>2</v>
      </c>
      <c r="AA220" s="128">
        <v>12</v>
      </c>
      <c r="AB220" s="128">
        <v>0</v>
      </c>
      <c r="AC220" s="128">
        <v>26</v>
      </c>
      <c r="AZ220" s="128">
        <v>2</v>
      </c>
      <c r="BA220" s="128">
        <f t="shared" si="7"/>
        <v>0</v>
      </c>
      <c r="BB220" s="128">
        <f t="shared" si="8"/>
        <v>0</v>
      </c>
      <c r="BC220" s="128">
        <f t="shared" si="9"/>
        <v>0</v>
      </c>
      <c r="BD220" s="128">
        <f t="shared" si="10"/>
        <v>0</v>
      </c>
      <c r="BE220" s="128">
        <f t="shared" si="11"/>
        <v>0</v>
      </c>
      <c r="CZ220" s="128">
        <v>0</v>
      </c>
    </row>
    <row r="221" spans="1:104" ht="22.5">
      <c r="A221" s="151">
        <v>101</v>
      </c>
      <c r="B221" s="152" t="s">
        <v>386</v>
      </c>
      <c r="C221" s="153" t="s">
        <v>387</v>
      </c>
      <c r="D221" s="154" t="s">
        <v>66</v>
      </c>
      <c r="E221" s="155">
        <v>1</v>
      </c>
      <c r="F221" s="180"/>
      <c r="G221" s="156">
        <f t="shared" si="6"/>
        <v>0</v>
      </c>
      <c r="O221" s="150">
        <v>2</v>
      </c>
      <c r="AA221" s="128">
        <v>12</v>
      </c>
      <c r="AB221" s="128">
        <v>0</v>
      </c>
      <c r="AC221" s="128">
        <v>27</v>
      </c>
      <c r="AZ221" s="128">
        <v>2</v>
      </c>
      <c r="BA221" s="128">
        <f t="shared" si="7"/>
        <v>0</v>
      </c>
      <c r="BB221" s="128">
        <f t="shared" si="8"/>
        <v>0</v>
      </c>
      <c r="BC221" s="128">
        <f t="shared" si="9"/>
        <v>0</v>
      </c>
      <c r="BD221" s="128">
        <f t="shared" si="10"/>
        <v>0</v>
      </c>
      <c r="BE221" s="128">
        <f t="shared" si="11"/>
        <v>0</v>
      </c>
      <c r="CZ221" s="128">
        <v>0</v>
      </c>
    </row>
    <row r="222" spans="1:104" ht="22.5">
      <c r="A222" s="151">
        <v>102</v>
      </c>
      <c r="B222" s="152" t="s">
        <v>388</v>
      </c>
      <c r="C222" s="153" t="s">
        <v>389</v>
      </c>
      <c r="D222" s="154" t="s">
        <v>66</v>
      </c>
      <c r="E222" s="155">
        <v>1</v>
      </c>
      <c r="F222" s="180"/>
      <c r="G222" s="156">
        <f t="shared" si="6"/>
        <v>0</v>
      </c>
      <c r="O222" s="150">
        <v>2</v>
      </c>
      <c r="AA222" s="128">
        <v>12</v>
      </c>
      <c r="AB222" s="128">
        <v>0</v>
      </c>
      <c r="AC222" s="128">
        <v>28</v>
      </c>
      <c r="AZ222" s="128">
        <v>2</v>
      </c>
      <c r="BA222" s="128">
        <f t="shared" si="7"/>
        <v>0</v>
      </c>
      <c r="BB222" s="128">
        <f t="shared" si="8"/>
        <v>0</v>
      </c>
      <c r="BC222" s="128">
        <f t="shared" si="9"/>
        <v>0</v>
      </c>
      <c r="BD222" s="128">
        <f t="shared" si="10"/>
        <v>0</v>
      </c>
      <c r="BE222" s="128">
        <f t="shared" si="11"/>
        <v>0</v>
      </c>
      <c r="CZ222" s="128">
        <v>0</v>
      </c>
    </row>
    <row r="223" spans="1:104" ht="22.5">
      <c r="A223" s="151">
        <v>103</v>
      </c>
      <c r="B223" s="152" t="s">
        <v>390</v>
      </c>
      <c r="C223" s="153" t="s">
        <v>391</v>
      </c>
      <c r="D223" s="154" t="s">
        <v>66</v>
      </c>
      <c r="E223" s="155">
        <v>1</v>
      </c>
      <c r="F223" s="180"/>
      <c r="G223" s="156">
        <f t="shared" si="6"/>
        <v>0</v>
      </c>
      <c r="O223" s="150">
        <v>2</v>
      </c>
      <c r="AA223" s="128">
        <v>12</v>
      </c>
      <c r="AB223" s="128">
        <v>0</v>
      </c>
      <c r="AC223" s="128">
        <v>29</v>
      </c>
      <c r="AZ223" s="128">
        <v>2</v>
      </c>
      <c r="BA223" s="128">
        <f t="shared" si="7"/>
        <v>0</v>
      </c>
      <c r="BB223" s="128">
        <f t="shared" si="8"/>
        <v>0</v>
      </c>
      <c r="BC223" s="128">
        <f t="shared" si="9"/>
        <v>0</v>
      </c>
      <c r="BD223" s="128">
        <f t="shared" si="10"/>
        <v>0</v>
      </c>
      <c r="BE223" s="128">
        <f t="shared" si="11"/>
        <v>0</v>
      </c>
      <c r="CZ223" s="128">
        <v>0</v>
      </c>
    </row>
    <row r="224" spans="1:104" ht="22.5">
      <c r="A224" s="151">
        <v>104</v>
      </c>
      <c r="B224" s="152" t="s">
        <v>392</v>
      </c>
      <c r="C224" s="153" t="s">
        <v>393</v>
      </c>
      <c r="D224" s="154" t="s">
        <v>66</v>
      </c>
      <c r="E224" s="155">
        <v>1</v>
      </c>
      <c r="F224" s="180"/>
      <c r="G224" s="156">
        <f t="shared" si="6"/>
        <v>0</v>
      </c>
      <c r="O224" s="150">
        <v>2</v>
      </c>
      <c r="AA224" s="128">
        <v>12</v>
      </c>
      <c r="AB224" s="128">
        <v>0</v>
      </c>
      <c r="AC224" s="128">
        <v>30</v>
      </c>
      <c r="AZ224" s="128">
        <v>2</v>
      </c>
      <c r="BA224" s="128">
        <f t="shared" si="7"/>
        <v>0</v>
      </c>
      <c r="BB224" s="128">
        <f t="shared" si="8"/>
        <v>0</v>
      </c>
      <c r="BC224" s="128">
        <f t="shared" si="9"/>
        <v>0</v>
      </c>
      <c r="BD224" s="128">
        <f t="shared" si="10"/>
        <v>0</v>
      </c>
      <c r="BE224" s="128">
        <f t="shared" si="11"/>
        <v>0</v>
      </c>
      <c r="CZ224" s="128">
        <v>0</v>
      </c>
    </row>
    <row r="225" spans="1:104" ht="22.5">
      <c r="A225" s="151">
        <v>105</v>
      </c>
      <c r="B225" s="152" t="s">
        <v>394</v>
      </c>
      <c r="C225" s="153" t="s">
        <v>395</v>
      </c>
      <c r="D225" s="154" t="s">
        <v>66</v>
      </c>
      <c r="E225" s="155">
        <v>3</v>
      </c>
      <c r="F225" s="180"/>
      <c r="G225" s="156">
        <f t="shared" si="6"/>
        <v>0</v>
      </c>
      <c r="O225" s="150">
        <v>2</v>
      </c>
      <c r="AA225" s="128">
        <v>12</v>
      </c>
      <c r="AB225" s="128">
        <v>0</v>
      </c>
      <c r="AC225" s="128">
        <v>31</v>
      </c>
      <c r="AZ225" s="128">
        <v>2</v>
      </c>
      <c r="BA225" s="128">
        <f t="shared" si="7"/>
        <v>0</v>
      </c>
      <c r="BB225" s="128">
        <f t="shared" si="8"/>
        <v>0</v>
      </c>
      <c r="BC225" s="128">
        <f t="shared" si="9"/>
        <v>0</v>
      </c>
      <c r="BD225" s="128">
        <f t="shared" si="10"/>
        <v>0</v>
      </c>
      <c r="BE225" s="128">
        <f t="shared" si="11"/>
        <v>0</v>
      </c>
      <c r="CZ225" s="128">
        <v>0</v>
      </c>
    </row>
    <row r="226" spans="1:104" ht="12.75">
      <c r="A226" s="151">
        <v>106</v>
      </c>
      <c r="B226" s="152" t="s">
        <v>396</v>
      </c>
      <c r="C226" s="153" t="s">
        <v>397</v>
      </c>
      <c r="D226" s="154" t="s">
        <v>163</v>
      </c>
      <c r="E226" s="155">
        <v>33.803</v>
      </c>
      <c r="F226" s="180"/>
      <c r="G226" s="156">
        <f t="shared" si="6"/>
        <v>0</v>
      </c>
      <c r="O226" s="150">
        <v>2</v>
      </c>
      <c r="AA226" s="128">
        <v>12</v>
      </c>
      <c r="AB226" s="128">
        <v>0</v>
      </c>
      <c r="AC226" s="128">
        <v>32</v>
      </c>
      <c r="AZ226" s="128">
        <v>2</v>
      </c>
      <c r="BA226" s="128">
        <f t="shared" si="7"/>
        <v>0</v>
      </c>
      <c r="BB226" s="128">
        <f t="shared" si="8"/>
        <v>0</v>
      </c>
      <c r="BC226" s="128">
        <f t="shared" si="9"/>
        <v>0</v>
      </c>
      <c r="BD226" s="128">
        <f t="shared" si="10"/>
        <v>0</v>
      </c>
      <c r="BE226" s="128">
        <f t="shared" si="11"/>
        <v>0</v>
      </c>
      <c r="CZ226" s="128">
        <v>0</v>
      </c>
    </row>
    <row r="227" spans="1:15" ht="12.75">
      <c r="A227" s="157"/>
      <c r="B227" s="158"/>
      <c r="C227" s="201" t="s">
        <v>398</v>
      </c>
      <c r="D227" s="202"/>
      <c r="E227" s="160">
        <v>33.803</v>
      </c>
      <c r="F227" s="161"/>
      <c r="G227" s="162"/>
      <c r="M227" s="159" t="s">
        <v>398</v>
      </c>
      <c r="O227" s="150"/>
    </row>
    <row r="228" spans="1:104" ht="12.75">
      <c r="A228" s="151">
        <v>107</v>
      </c>
      <c r="B228" s="152" t="s">
        <v>399</v>
      </c>
      <c r="C228" s="153" t="s">
        <v>400</v>
      </c>
      <c r="D228" s="154" t="s">
        <v>66</v>
      </c>
      <c r="E228" s="155">
        <v>3</v>
      </c>
      <c r="F228" s="180"/>
      <c r="G228" s="156">
        <f>E228*F228</f>
        <v>0</v>
      </c>
      <c r="O228" s="150">
        <v>2</v>
      </c>
      <c r="AA228" s="128">
        <v>12</v>
      </c>
      <c r="AB228" s="128">
        <v>0</v>
      </c>
      <c r="AC228" s="128">
        <v>146</v>
      </c>
      <c r="AZ228" s="128">
        <v>2</v>
      </c>
      <c r="BA228" s="128">
        <f>IF(AZ228=1,G228,0)</f>
        <v>0</v>
      </c>
      <c r="BB228" s="128">
        <f>IF(AZ228=2,G228,0)</f>
        <v>0</v>
      </c>
      <c r="BC228" s="128">
        <f>IF(AZ228=3,G228,0)</f>
        <v>0</v>
      </c>
      <c r="BD228" s="128">
        <f>IF(AZ228=4,G228,0)</f>
        <v>0</v>
      </c>
      <c r="BE228" s="128">
        <f>IF(AZ228=5,G228,0)</f>
        <v>0</v>
      </c>
      <c r="CZ228" s="128">
        <v>0</v>
      </c>
    </row>
    <row r="229" spans="1:104" ht="12.75">
      <c r="A229" s="151">
        <v>108</v>
      </c>
      <c r="B229" s="152" t="s">
        <v>401</v>
      </c>
      <c r="C229" s="153" t="s">
        <v>402</v>
      </c>
      <c r="D229" s="154" t="s">
        <v>79</v>
      </c>
      <c r="E229" s="155">
        <v>19.992</v>
      </c>
      <c r="F229" s="180"/>
      <c r="G229" s="156">
        <f>E229*F229</f>
        <v>0</v>
      </c>
      <c r="O229" s="150">
        <v>2</v>
      </c>
      <c r="AA229" s="128">
        <v>12</v>
      </c>
      <c r="AB229" s="128">
        <v>0</v>
      </c>
      <c r="AC229" s="128">
        <v>37</v>
      </c>
      <c r="AZ229" s="128">
        <v>2</v>
      </c>
      <c r="BA229" s="128">
        <f>IF(AZ229=1,G229,0)</f>
        <v>0</v>
      </c>
      <c r="BB229" s="128">
        <f>IF(AZ229=2,G229,0)</f>
        <v>0</v>
      </c>
      <c r="BC229" s="128">
        <f>IF(AZ229=3,G229,0)</f>
        <v>0</v>
      </c>
      <c r="BD229" s="128">
        <f>IF(AZ229=4,G229,0)</f>
        <v>0</v>
      </c>
      <c r="BE229" s="128">
        <f>IF(AZ229=5,G229,0)</f>
        <v>0</v>
      </c>
      <c r="CZ229" s="128">
        <v>0</v>
      </c>
    </row>
    <row r="230" spans="1:15" ht="12.75">
      <c r="A230" s="157"/>
      <c r="B230" s="158"/>
      <c r="C230" s="201" t="s">
        <v>403</v>
      </c>
      <c r="D230" s="202"/>
      <c r="E230" s="160">
        <v>12.789</v>
      </c>
      <c r="F230" s="161"/>
      <c r="G230" s="162"/>
      <c r="M230" s="159" t="s">
        <v>403</v>
      </c>
      <c r="O230" s="150"/>
    </row>
    <row r="231" spans="1:15" ht="12.75">
      <c r="A231" s="157"/>
      <c r="B231" s="158"/>
      <c r="C231" s="201" t="s">
        <v>404</v>
      </c>
      <c r="D231" s="202"/>
      <c r="E231" s="160">
        <v>7.203</v>
      </c>
      <c r="F231" s="161"/>
      <c r="G231" s="162"/>
      <c r="M231" s="159" t="s">
        <v>404</v>
      </c>
      <c r="O231" s="150"/>
    </row>
    <row r="232" spans="1:104" ht="12.75">
      <c r="A232" s="151">
        <v>109</v>
      </c>
      <c r="B232" s="152" t="s">
        <v>405</v>
      </c>
      <c r="C232" s="153" t="s">
        <v>406</v>
      </c>
      <c r="D232" s="154" t="s">
        <v>79</v>
      </c>
      <c r="E232" s="155">
        <v>223.7</v>
      </c>
      <c r="F232" s="180"/>
      <c r="G232" s="156">
        <f>E232*F232</f>
        <v>0</v>
      </c>
      <c r="O232" s="150">
        <v>2</v>
      </c>
      <c r="AA232" s="128">
        <v>12</v>
      </c>
      <c r="AB232" s="128">
        <v>0</v>
      </c>
      <c r="AC232" s="128">
        <v>120</v>
      </c>
      <c r="AZ232" s="128">
        <v>2</v>
      </c>
      <c r="BA232" s="128">
        <f>IF(AZ232=1,G232,0)</f>
        <v>0</v>
      </c>
      <c r="BB232" s="128">
        <f>IF(AZ232=2,G232,0)</f>
        <v>0</v>
      </c>
      <c r="BC232" s="128">
        <f>IF(AZ232=3,G232,0)</f>
        <v>0</v>
      </c>
      <c r="BD232" s="128">
        <f>IF(AZ232=4,G232,0)</f>
        <v>0</v>
      </c>
      <c r="BE232" s="128">
        <f>IF(AZ232=5,G232,0)</f>
        <v>0</v>
      </c>
      <c r="CZ232" s="128">
        <v>0.007</v>
      </c>
    </row>
    <row r="233" spans="1:15" ht="12.75">
      <c r="A233" s="157"/>
      <c r="B233" s="158"/>
      <c r="C233" s="201" t="s">
        <v>407</v>
      </c>
      <c r="D233" s="202"/>
      <c r="E233" s="160">
        <v>208.5</v>
      </c>
      <c r="F233" s="161"/>
      <c r="G233" s="162"/>
      <c r="M233" s="159" t="s">
        <v>407</v>
      </c>
      <c r="O233" s="150"/>
    </row>
    <row r="234" spans="1:15" ht="12.75">
      <c r="A234" s="157"/>
      <c r="B234" s="158"/>
      <c r="C234" s="201" t="s">
        <v>408</v>
      </c>
      <c r="D234" s="202"/>
      <c r="E234" s="160">
        <v>15.2</v>
      </c>
      <c r="F234" s="161"/>
      <c r="G234" s="162"/>
      <c r="M234" s="159" t="s">
        <v>408</v>
      </c>
      <c r="O234" s="150"/>
    </row>
    <row r="235" spans="1:104" ht="12.75">
      <c r="A235" s="151">
        <v>110</v>
      </c>
      <c r="B235" s="152" t="s">
        <v>409</v>
      </c>
      <c r="C235" s="153" t="s">
        <v>410</v>
      </c>
      <c r="D235" s="154" t="s">
        <v>79</v>
      </c>
      <c r="E235" s="155">
        <v>91.6</v>
      </c>
      <c r="F235" s="180"/>
      <c r="G235" s="156">
        <f>E235*F235</f>
        <v>0</v>
      </c>
      <c r="O235" s="150">
        <v>2</v>
      </c>
      <c r="AA235" s="128">
        <v>12</v>
      </c>
      <c r="AB235" s="128">
        <v>0</v>
      </c>
      <c r="AC235" s="128">
        <v>150</v>
      </c>
      <c r="AZ235" s="128">
        <v>2</v>
      </c>
      <c r="BA235" s="128">
        <f>IF(AZ235=1,G235,0)</f>
        <v>0</v>
      </c>
      <c r="BB235" s="128">
        <f>IF(AZ235=2,G235,0)</f>
        <v>0</v>
      </c>
      <c r="BC235" s="128">
        <f>IF(AZ235=3,G235,0)</f>
        <v>0</v>
      </c>
      <c r="BD235" s="128">
        <f>IF(AZ235=4,G235,0)</f>
        <v>0</v>
      </c>
      <c r="BE235" s="128">
        <f>IF(AZ235=5,G235,0)</f>
        <v>0</v>
      </c>
      <c r="CZ235" s="128">
        <v>0</v>
      </c>
    </row>
    <row r="236" spans="1:104" ht="12.75">
      <c r="A236" s="151">
        <v>111</v>
      </c>
      <c r="B236" s="152" t="s">
        <v>411</v>
      </c>
      <c r="C236" s="153" t="s">
        <v>412</v>
      </c>
      <c r="D236" s="154" t="s">
        <v>55</v>
      </c>
      <c r="E236" s="180"/>
      <c r="F236" s="180"/>
      <c r="G236" s="156">
        <f>E236*F236</f>
        <v>0</v>
      </c>
      <c r="O236" s="150">
        <v>2</v>
      </c>
      <c r="AA236" s="128">
        <v>7</v>
      </c>
      <c r="AB236" s="128">
        <v>1002</v>
      </c>
      <c r="AC236" s="128">
        <v>5</v>
      </c>
      <c r="AZ236" s="128">
        <v>2</v>
      </c>
      <c r="BA236" s="128">
        <f>IF(AZ236=1,G236,0)</f>
        <v>0</v>
      </c>
      <c r="BB236" s="128">
        <f>IF(AZ236=2,G236,0)</f>
        <v>0</v>
      </c>
      <c r="BC236" s="128">
        <f>IF(AZ236=3,G236,0)</f>
        <v>0</v>
      </c>
      <c r="BD236" s="128">
        <f>IF(AZ236=4,G236,0)</f>
        <v>0</v>
      </c>
      <c r="BE236" s="128">
        <f>IF(AZ236=5,G236,0)</f>
        <v>0</v>
      </c>
      <c r="CZ236" s="128">
        <v>0</v>
      </c>
    </row>
    <row r="237" spans="1:57" ht="12.75">
      <c r="A237" s="163"/>
      <c r="B237" s="164" t="s">
        <v>67</v>
      </c>
      <c r="C237" s="165" t="str">
        <f>CONCATENATE(B208," ",C208)</f>
        <v>767 Konstrukce zámečnické</v>
      </c>
      <c r="D237" s="163"/>
      <c r="E237" s="166"/>
      <c r="F237" s="166"/>
      <c r="G237" s="167">
        <f>SUM(G208:G236)</f>
        <v>0</v>
      </c>
      <c r="O237" s="150">
        <v>4</v>
      </c>
      <c r="BA237" s="168">
        <f>SUM(BA208:BA236)</f>
        <v>0</v>
      </c>
      <c r="BB237" s="168">
        <f>SUM(BB208:BB236)</f>
        <v>0</v>
      </c>
      <c r="BC237" s="168">
        <f>SUM(BC208:BC236)</f>
        <v>0</v>
      </c>
      <c r="BD237" s="168">
        <f>SUM(BD208:BD236)</f>
        <v>0</v>
      </c>
      <c r="BE237" s="168">
        <f>SUM(BE208:BE236)</f>
        <v>0</v>
      </c>
    </row>
    <row r="238" spans="1:15" ht="12.75">
      <c r="A238" s="143" t="s">
        <v>65</v>
      </c>
      <c r="B238" s="144" t="s">
        <v>413</v>
      </c>
      <c r="C238" s="145" t="s">
        <v>414</v>
      </c>
      <c r="D238" s="146"/>
      <c r="E238" s="147"/>
      <c r="F238" s="147"/>
      <c r="G238" s="148"/>
      <c r="H238" s="149"/>
      <c r="I238" s="149"/>
      <c r="O238" s="150">
        <v>1</v>
      </c>
    </row>
    <row r="239" spans="1:104" ht="12.75">
      <c r="A239" s="151">
        <v>112</v>
      </c>
      <c r="B239" s="152" t="s">
        <v>415</v>
      </c>
      <c r="C239" s="153" t="s">
        <v>416</v>
      </c>
      <c r="D239" s="154" t="s">
        <v>79</v>
      </c>
      <c r="E239" s="155">
        <v>288</v>
      </c>
      <c r="F239" s="180"/>
      <c r="G239" s="156">
        <f>E239*F239</f>
        <v>0</v>
      </c>
      <c r="O239" s="150">
        <v>2</v>
      </c>
      <c r="AA239" s="128">
        <v>2</v>
      </c>
      <c r="AB239" s="128">
        <v>7</v>
      </c>
      <c r="AC239" s="128">
        <v>7</v>
      </c>
      <c r="AZ239" s="128">
        <v>2</v>
      </c>
      <c r="BA239" s="128">
        <f>IF(AZ239=1,G239,0)</f>
        <v>0</v>
      </c>
      <c r="BB239" s="128">
        <f>IF(AZ239=2,G239,0)</f>
        <v>0</v>
      </c>
      <c r="BC239" s="128">
        <f>IF(AZ239=3,G239,0)</f>
        <v>0</v>
      </c>
      <c r="BD239" s="128">
        <f>IF(AZ239=4,G239,0)</f>
        <v>0</v>
      </c>
      <c r="BE239" s="128">
        <f>IF(AZ239=5,G239,0)</f>
        <v>0</v>
      </c>
      <c r="CZ239" s="128">
        <v>0.00304</v>
      </c>
    </row>
    <row r="240" spans="1:15" ht="12.75">
      <c r="A240" s="157"/>
      <c r="B240" s="158"/>
      <c r="C240" s="201" t="s">
        <v>417</v>
      </c>
      <c r="D240" s="202"/>
      <c r="E240" s="160">
        <v>288</v>
      </c>
      <c r="F240" s="161"/>
      <c r="G240" s="162"/>
      <c r="M240" s="159" t="s">
        <v>417</v>
      </c>
      <c r="O240" s="150"/>
    </row>
    <row r="241" spans="1:104" ht="22.5">
      <c r="A241" s="151">
        <v>113</v>
      </c>
      <c r="B241" s="152" t="s">
        <v>418</v>
      </c>
      <c r="C241" s="153" t="s">
        <v>529</v>
      </c>
      <c r="D241" s="154" t="s">
        <v>79</v>
      </c>
      <c r="E241" s="155">
        <v>18.2</v>
      </c>
      <c r="F241" s="180"/>
      <c r="G241" s="156">
        <f>E241*F241</f>
        <v>0</v>
      </c>
      <c r="O241" s="150">
        <v>2</v>
      </c>
      <c r="AA241" s="128">
        <v>2</v>
      </c>
      <c r="AB241" s="128">
        <v>7</v>
      </c>
      <c r="AC241" s="128">
        <v>7</v>
      </c>
      <c r="AZ241" s="128">
        <v>2</v>
      </c>
      <c r="BA241" s="128">
        <f>IF(AZ241=1,G241,0)</f>
        <v>0</v>
      </c>
      <c r="BB241" s="128">
        <f>IF(AZ241=2,G241,0)</f>
        <v>0</v>
      </c>
      <c r="BC241" s="128">
        <f>IF(AZ241=3,G241,0)</f>
        <v>0</v>
      </c>
      <c r="BD241" s="128">
        <f>IF(AZ241=4,G241,0)</f>
        <v>0</v>
      </c>
      <c r="BE241" s="128">
        <f>IF(AZ241=5,G241,0)</f>
        <v>0</v>
      </c>
      <c r="CZ241" s="128">
        <v>0.00361</v>
      </c>
    </row>
    <row r="242" spans="1:15" ht="12.75">
      <c r="A242" s="157"/>
      <c r="B242" s="158"/>
      <c r="C242" s="201" t="s">
        <v>419</v>
      </c>
      <c r="D242" s="202"/>
      <c r="E242" s="160">
        <v>18.2</v>
      </c>
      <c r="F242" s="161"/>
      <c r="G242" s="162"/>
      <c r="M242" s="159" t="s">
        <v>419</v>
      </c>
      <c r="O242" s="150"/>
    </row>
    <row r="243" spans="1:104" ht="12.75">
      <c r="A243" s="151">
        <v>114</v>
      </c>
      <c r="B243" s="152" t="s">
        <v>420</v>
      </c>
      <c r="C243" s="153" t="s">
        <v>421</v>
      </c>
      <c r="D243" s="154" t="s">
        <v>163</v>
      </c>
      <c r="E243" s="155">
        <v>459</v>
      </c>
      <c r="F243" s="180"/>
      <c r="G243" s="156">
        <f>E243*F243</f>
        <v>0</v>
      </c>
      <c r="O243" s="150">
        <v>2</v>
      </c>
      <c r="AA243" s="128">
        <v>12</v>
      </c>
      <c r="AB243" s="128">
        <v>0</v>
      </c>
      <c r="AC243" s="128">
        <v>116</v>
      </c>
      <c r="AZ243" s="128">
        <v>2</v>
      </c>
      <c r="BA243" s="128">
        <f>IF(AZ243=1,G243,0)</f>
        <v>0</v>
      </c>
      <c r="BB243" s="128">
        <f>IF(AZ243=2,G243,0)</f>
        <v>0</v>
      </c>
      <c r="BC243" s="128">
        <f>IF(AZ243=3,G243,0)</f>
        <v>0</v>
      </c>
      <c r="BD243" s="128">
        <f>IF(AZ243=4,G243,0)</f>
        <v>0</v>
      </c>
      <c r="BE243" s="128">
        <f>IF(AZ243=5,G243,0)</f>
        <v>0</v>
      </c>
      <c r="CZ243" s="128">
        <v>0</v>
      </c>
    </row>
    <row r="244" spans="1:104" ht="12.75">
      <c r="A244" s="151">
        <v>115</v>
      </c>
      <c r="B244" s="152" t="s">
        <v>422</v>
      </c>
      <c r="C244" s="153" t="s">
        <v>423</v>
      </c>
      <c r="D244" s="154" t="s">
        <v>163</v>
      </c>
      <c r="E244" s="155">
        <v>481.95</v>
      </c>
      <c r="F244" s="180"/>
      <c r="G244" s="156">
        <f>E244*F244</f>
        <v>0</v>
      </c>
      <c r="O244" s="150">
        <v>2</v>
      </c>
      <c r="AA244" s="128">
        <v>12</v>
      </c>
      <c r="AB244" s="128">
        <v>0</v>
      </c>
      <c r="AC244" s="128">
        <v>117</v>
      </c>
      <c r="AZ244" s="128">
        <v>2</v>
      </c>
      <c r="BA244" s="128">
        <f>IF(AZ244=1,G244,0)</f>
        <v>0</v>
      </c>
      <c r="BB244" s="128">
        <f>IF(AZ244=2,G244,0)</f>
        <v>0</v>
      </c>
      <c r="BC244" s="128">
        <f>IF(AZ244=3,G244,0)</f>
        <v>0</v>
      </c>
      <c r="BD244" s="128">
        <f>IF(AZ244=4,G244,0)</f>
        <v>0</v>
      </c>
      <c r="BE244" s="128">
        <f>IF(AZ244=5,G244,0)</f>
        <v>0</v>
      </c>
      <c r="CZ244" s="128">
        <v>0</v>
      </c>
    </row>
    <row r="245" spans="1:15" ht="12.75">
      <c r="A245" s="157"/>
      <c r="B245" s="158"/>
      <c r="C245" s="201" t="s">
        <v>424</v>
      </c>
      <c r="D245" s="202"/>
      <c r="E245" s="160">
        <v>481.95</v>
      </c>
      <c r="F245" s="161"/>
      <c r="G245" s="162"/>
      <c r="M245" s="159" t="s">
        <v>424</v>
      </c>
      <c r="O245" s="150"/>
    </row>
    <row r="246" spans="1:104" ht="12.75">
      <c r="A246" s="151">
        <v>116</v>
      </c>
      <c r="B246" s="152" t="s">
        <v>425</v>
      </c>
      <c r="C246" s="153" t="s">
        <v>426</v>
      </c>
      <c r="D246" s="154" t="s">
        <v>79</v>
      </c>
      <c r="E246" s="155">
        <v>397.4171</v>
      </c>
      <c r="F246" s="180"/>
      <c r="G246" s="156">
        <f>E246*F246</f>
        <v>0</v>
      </c>
      <c r="O246" s="150">
        <v>2</v>
      </c>
      <c r="AA246" s="128">
        <v>12</v>
      </c>
      <c r="AB246" s="128">
        <v>0</v>
      </c>
      <c r="AC246" s="128">
        <v>118</v>
      </c>
      <c r="AZ246" s="128">
        <v>2</v>
      </c>
      <c r="BA246" s="128">
        <f>IF(AZ246=1,G246,0)</f>
        <v>0</v>
      </c>
      <c r="BB246" s="128">
        <f>IF(AZ246=2,G246,0)</f>
        <v>0</v>
      </c>
      <c r="BC246" s="128">
        <f>IF(AZ246=3,G246,0)</f>
        <v>0</v>
      </c>
      <c r="BD246" s="128">
        <f>IF(AZ246=4,G246,0)</f>
        <v>0</v>
      </c>
      <c r="BE246" s="128">
        <f>IF(AZ246=5,G246,0)</f>
        <v>0</v>
      </c>
      <c r="CZ246" s="128">
        <v>0</v>
      </c>
    </row>
    <row r="247" spans="1:15" ht="12.75">
      <c r="A247" s="157"/>
      <c r="B247" s="158"/>
      <c r="C247" s="201" t="s">
        <v>427</v>
      </c>
      <c r="D247" s="202"/>
      <c r="E247" s="160">
        <v>397.4171</v>
      </c>
      <c r="F247" s="161"/>
      <c r="G247" s="162"/>
      <c r="M247" s="159" t="s">
        <v>427</v>
      </c>
      <c r="O247" s="150"/>
    </row>
    <row r="248" spans="1:104" ht="12.75">
      <c r="A248" s="151">
        <v>117</v>
      </c>
      <c r="B248" s="152" t="s">
        <v>428</v>
      </c>
      <c r="C248" s="153" t="s">
        <v>429</v>
      </c>
      <c r="D248" s="154" t="s">
        <v>55</v>
      </c>
      <c r="E248" s="180"/>
      <c r="F248" s="180"/>
      <c r="G248" s="156">
        <f>E248*F248</f>
        <v>0</v>
      </c>
      <c r="O248" s="150">
        <v>2</v>
      </c>
      <c r="AA248" s="128">
        <v>7</v>
      </c>
      <c r="AB248" s="128">
        <v>1002</v>
      </c>
      <c r="AC248" s="128">
        <v>5</v>
      </c>
      <c r="AZ248" s="128">
        <v>2</v>
      </c>
      <c r="BA248" s="128">
        <f>IF(AZ248=1,G248,0)</f>
        <v>0</v>
      </c>
      <c r="BB248" s="128">
        <f>IF(AZ248=2,G248,0)</f>
        <v>0</v>
      </c>
      <c r="BC248" s="128">
        <f>IF(AZ248=3,G248,0)</f>
        <v>0</v>
      </c>
      <c r="BD248" s="128">
        <f>IF(AZ248=4,G248,0)</f>
        <v>0</v>
      </c>
      <c r="BE248" s="128">
        <f>IF(AZ248=5,G248,0)</f>
        <v>0</v>
      </c>
      <c r="CZ248" s="128">
        <v>0</v>
      </c>
    </row>
    <row r="249" spans="1:57" ht="12.75">
      <c r="A249" s="163"/>
      <c r="B249" s="164" t="s">
        <v>67</v>
      </c>
      <c r="C249" s="165" t="str">
        <f>CONCATENATE(B238," ",C238)</f>
        <v>771 Podlahy z dlaždic a obklady</v>
      </c>
      <c r="D249" s="163"/>
      <c r="E249" s="166"/>
      <c r="F249" s="166"/>
      <c r="G249" s="167">
        <f>SUM(G238:G248)</f>
        <v>0</v>
      </c>
      <c r="O249" s="150">
        <v>4</v>
      </c>
      <c r="BA249" s="168">
        <f>SUM(BA238:BA248)</f>
        <v>0</v>
      </c>
      <c r="BB249" s="168">
        <f>SUM(BB238:BB248)</f>
        <v>0</v>
      </c>
      <c r="BC249" s="168">
        <f>SUM(BC238:BC248)</f>
        <v>0</v>
      </c>
      <c r="BD249" s="168">
        <f>SUM(BD238:BD248)</f>
        <v>0</v>
      </c>
      <c r="BE249" s="168">
        <f>SUM(BE238:BE248)</f>
        <v>0</v>
      </c>
    </row>
    <row r="250" spans="1:15" ht="12.75">
      <c r="A250" s="143" t="s">
        <v>65</v>
      </c>
      <c r="B250" s="144" t="s">
        <v>430</v>
      </c>
      <c r="C250" s="145" t="s">
        <v>431</v>
      </c>
      <c r="D250" s="146"/>
      <c r="E250" s="147"/>
      <c r="F250" s="147"/>
      <c r="G250" s="148"/>
      <c r="H250" s="149"/>
      <c r="I250" s="149"/>
      <c r="O250" s="150">
        <v>1</v>
      </c>
    </row>
    <row r="251" spans="1:104" ht="12.75">
      <c r="A251" s="151">
        <v>118</v>
      </c>
      <c r="B251" s="152" t="s">
        <v>432</v>
      </c>
      <c r="C251" s="153" t="s">
        <v>433</v>
      </c>
      <c r="D251" s="154" t="s">
        <v>79</v>
      </c>
      <c r="E251" s="155">
        <v>538.36</v>
      </c>
      <c r="F251" s="180"/>
      <c r="G251" s="156">
        <f>E251*F251</f>
        <v>0</v>
      </c>
      <c r="O251" s="150">
        <v>2</v>
      </c>
      <c r="AA251" s="128">
        <v>1</v>
      </c>
      <c r="AB251" s="128">
        <v>7</v>
      </c>
      <c r="AC251" s="128">
        <v>7</v>
      </c>
      <c r="AZ251" s="128">
        <v>2</v>
      </c>
      <c r="BA251" s="128">
        <f>IF(AZ251=1,G251,0)</f>
        <v>0</v>
      </c>
      <c r="BB251" s="128">
        <f>IF(AZ251=2,G251,0)</f>
        <v>0</v>
      </c>
      <c r="BC251" s="128">
        <f>IF(AZ251=3,G251,0)</f>
        <v>0</v>
      </c>
      <c r="BD251" s="128">
        <f>IF(AZ251=4,G251,0)</f>
        <v>0</v>
      </c>
      <c r="BE251" s="128">
        <f>IF(AZ251=5,G251,0)</f>
        <v>0</v>
      </c>
      <c r="CZ251" s="128">
        <v>0</v>
      </c>
    </row>
    <row r="252" spans="1:15" ht="12.75">
      <c r="A252" s="157"/>
      <c r="B252" s="158"/>
      <c r="C252" s="201" t="s">
        <v>434</v>
      </c>
      <c r="D252" s="202"/>
      <c r="E252" s="160">
        <v>538.36</v>
      </c>
      <c r="F252" s="161"/>
      <c r="G252" s="162"/>
      <c r="M252" s="159" t="s">
        <v>434</v>
      </c>
      <c r="O252" s="150"/>
    </row>
    <row r="253" spans="1:104" ht="22.5">
      <c r="A253" s="151">
        <v>119</v>
      </c>
      <c r="B253" s="152" t="s">
        <v>435</v>
      </c>
      <c r="C253" s="153" t="s">
        <v>436</v>
      </c>
      <c r="D253" s="154" t="s">
        <v>79</v>
      </c>
      <c r="E253" s="155">
        <v>15.75</v>
      </c>
      <c r="F253" s="180"/>
      <c r="G253" s="156">
        <f>E253*F253</f>
        <v>0</v>
      </c>
      <c r="O253" s="150">
        <v>2</v>
      </c>
      <c r="AA253" s="128">
        <v>1</v>
      </c>
      <c r="AB253" s="128">
        <v>7</v>
      </c>
      <c r="AC253" s="128">
        <v>7</v>
      </c>
      <c r="AZ253" s="128">
        <v>2</v>
      </c>
      <c r="BA253" s="128">
        <f>IF(AZ253=1,G253,0)</f>
        <v>0</v>
      </c>
      <c r="BB253" s="128">
        <f>IF(AZ253=2,G253,0)</f>
        <v>0</v>
      </c>
      <c r="BC253" s="128">
        <f>IF(AZ253=3,G253,0)</f>
        <v>0</v>
      </c>
      <c r="BD253" s="128">
        <f>IF(AZ253=4,G253,0)</f>
        <v>0</v>
      </c>
      <c r="BE253" s="128">
        <f>IF(AZ253=5,G253,0)</f>
        <v>0</v>
      </c>
      <c r="CZ253" s="128">
        <v>0</v>
      </c>
    </row>
    <row r="254" spans="1:15" ht="12.75">
      <c r="A254" s="157"/>
      <c r="B254" s="158"/>
      <c r="C254" s="201" t="s">
        <v>437</v>
      </c>
      <c r="D254" s="202"/>
      <c r="E254" s="160">
        <v>15.75</v>
      </c>
      <c r="F254" s="161"/>
      <c r="G254" s="162"/>
      <c r="M254" s="159" t="s">
        <v>437</v>
      </c>
      <c r="O254" s="150"/>
    </row>
    <row r="255" spans="1:104" ht="22.5">
      <c r="A255" s="151">
        <v>120</v>
      </c>
      <c r="B255" s="152" t="s">
        <v>438</v>
      </c>
      <c r="C255" s="153" t="s">
        <v>439</v>
      </c>
      <c r="D255" s="154" t="s">
        <v>79</v>
      </c>
      <c r="E255" s="155">
        <v>17.908</v>
      </c>
      <c r="F255" s="180"/>
      <c r="G255" s="156">
        <f>E255*F255</f>
        <v>0</v>
      </c>
      <c r="O255" s="150">
        <v>2</v>
      </c>
      <c r="AA255" s="128">
        <v>2</v>
      </c>
      <c r="AB255" s="128">
        <v>7</v>
      </c>
      <c r="AC255" s="128">
        <v>7</v>
      </c>
      <c r="AZ255" s="128">
        <v>2</v>
      </c>
      <c r="BA255" s="128">
        <f>IF(AZ255=1,G255,0)</f>
        <v>0</v>
      </c>
      <c r="BB255" s="128">
        <f>IF(AZ255=2,G255,0)</f>
        <v>0</v>
      </c>
      <c r="BC255" s="128">
        <f>IF(AZ255=3,G255,0)</f>
        <v>0</v>
      </c>
      <c r="BD255" s="128">
        <f>IF(AZ255=4,G255,0)</f>
        <v>0</v>
      </c>
      <c r="BE255" s="128">
        <f>IF(AZ255=5,G255,0)</f>
        <v>0</v>
      </c>
      <c r="CZ255" s="128">
        <v>0.00409</v>
      </c>
    </row>
    <row r="256" spans="1:15" ht="12.75">
      <c r="A256" s="157"/>
      <c r="B256" s="158"/>
      <c r="C256" s="201" t="s">
        <v>440</v>
      </c>
      <c r="D256" s="202"/>
      <c r="E256" s="160">
        <v>17.908</v>
      </c>
      <c r="F256" s="161"/>
      <c r="G256" s="162"/>
      <c r="M256" s="159" t="s">
        <v>440</v>
      </c>
      <c r="O256" s="150"/>
    </row>
    <row r="257" spans="1:104" ht="12.75">
      <c r="A257" s="151">
        <v>121</v>
      </c>
      <c r="B257" s="152" t="s">
        <v>441</v>
      </c>
      <c r="C257" s="153" t="s">
        <v>442</v>
      </c>
      <c r="D257" s="154" t="s">
        <v>55</v>
      </c>
      <c r="E257" s="180"/>
      <c r="F257" s="180"/>
      <c r="G257" s="156">
        <f>E257*F257</f>
        <v>0</v>
      </c>
      <c r="O257" s="150">
        <v>2</v>
      </c>
      <c r="AA257" s="128">
        <v>7</v>
      </c>
      <c r="AB257" s="128">
        <v>1002</v>
      </c>
      <c r="AC257" s="128">
        <v>5</v>
      </c>
      <c r="AZ257" s="128">
        <v>2</v>
      </c>
      <c r="BA257" s="128">
        <f>IF(AZ257=1,G257,0)</f>
        <v>0</v>
      </c>
      <c r="BB257" s="128">
        <f>IF(AZ257=2,G257,0)</f>
        <v>0</v>
      </c>
      <c r="BC257" s="128">
        <f>IF(AZ257=3,G257,0)</f>
        <v>0</v>
      </c>
      <c r="BD257" s="128">
        <f>IF(AZ257=4,G257,0)</f>
        <v>0</v>
      </c>
      <c r="BE257" s="128">
        <f>IF(AZ257=5,G257,0)</f>
        <v>0</v>
      </c>
      <c r="CZ257" s="128">
        <v>0</v>
      </c>
    </row>
    <row r="258" spans="1:57" ht="12.75">
      <c r="A258" s="163"/>
      <c r="B258" s="164" t="s">
        <v>67</v>
      </c>
      <c r="C258" s="165" t="str">
        <f>CONCATENATE(B250," ",C250)</f>
        <v>776 Podlahy povlakové</v>
      </c>
      <c r="D258" s="163"/>
      <c r="E258" s="166"/>
      <c r="F258" s="166"/>
      <c r="G258" s="167">
        <f>SUM(G250:G257)</f>
        <v>0</v>
      </c>
      <c r="O258" s="150">
        <v>4</v>
      </c>
      <c r="BA258" s="168">
        <f>SUM(BA250:BA257)</f>
        <v>0</v>
      </c>
      <c r="BB258" s="168">
        <f>SUM(BB250:BB257)</f>
        <v>0</v>
      </c>
      <c r="BC258" s="168">
        <f>SUM(BC250:BC257)</f>
        <v>0</v>
      </c>
      <c r="BD258" s="168">
        <f>SUM(BD250:BD257)</f>
        <v>0</v>
      </c>
      <c r="BE258" s="168">
        <f>SUM(BE250:BE257)</f>
        <v>0</v>
      </c>
    </row>
    <row r="259" spans="1:15" ht="12.75">
      <c r="A259" s="143" t="s">
        <v>65</v>
      </c>
      <c r="B259" s="144" t="s">
        <v>443</v>
      </c>
      <c r="C259" s="145" t="s">
        <v>444</v>
      </c>
      <c r="D259" s="146"/>
      <c r="E259" s="147"/>
      <c r="F259" s="147"/>
      <c r="G259" s="148"/>
      <c r="H259" s="149"/>
      <c r="I259" s="149"/>
      <c r="O259" s="150">
        <v>1</v>
      </c>
    </row>
    <row r="260" spans="1:104" ht="12.75">
      <c r="A260" s="151">
        <v>122</v>
      </c>
      <c r="B260" s="152" t="s">
        <v>445</v>
      </c>
      <c r="C260" s="153" t="s">
        <v>446</v>
      </c>
      <c r="D260" s="154" t="s">
        <v>79</v>
      </c>
      <c r="E260" s="155">
        <v>306.2</v>
      </c>
      <c r="F260" s="180"/>
      <c r="G260" s="156">
        <f>E260*F260</f>
        <v>0</v>
      </c>
      <c r="O260" s="150">
        <v>2</v>
      </c>
      <c r="AA260" s="128">
        <v>1</v>
      </c>
      <c r="AB260" s="128">
        <v>7</v>
      </c>
      <c r="AC260" s="128">
        <v>7</v>
      </c>
      <c r="AZ260" s="128">
        <v>2</v>
      </c>
      <c r="BA260" s="128">
        <f>IF(AZ260=1,G260,0)</f>
        <v>0</v>
      </c>
      <c r="BB260" s="128">
        <f>IF(AZ260=2,G260,0)</f>
        <v>0</v>
      </c>
      <c r="BC260" s="128">
        <f>IF(AZ260=3,G260,0)</f>
        <v>0</v>
      </c>
      <c r="BD260" s="128">
        <f>IF(AZ260=4,G260,0)</f>
        <v>0</v>
      </c>
      <c r="BE260" s="128">
        <f>IF(AZ260=5,G260,0)</f>
        <v>0</v>
      </c>
      <c r="CZ260" s="128">
        <v>0.0002</v>
      </c>
    </row>
    <row r="261" spans="1:15" ht="12.75">
      <c r="A261" s="157"/>
      <c r="B261" s="158"/>
      <c r="C261" s="201" t="s">
        <v>447</v>
      </c>
      <c r="D261" s="202"/>
      <c r="E261" s="160">
        <v>306.2</v>
      </c>
      <c r="F261" s="161"/>
      <c r="G261" s="162"/>
      <c r="M261" s="159" t="s">
        <v>447</v>
      </c>
      <c r="O261" s="150"/>
    </row>
    <row r="262" spans="1:104" ht="12.75">
      <c r="A262" s="151">
        <v>123</v>
      </c>
      <c r="B262" s="152" t="s">
        <v>448</v>
      </c>
      <c r="C262" s="153" t="s">
        <v>449</v>
      </c>
      <c r="D262" s="154" t="s">
        <v>79</v>
      </c>
      <c r="E262" s="155">
        <v>612.4</v>
      </c>
      <c r="F262" s="180"/>
      <c r="G262" s="156">
        <f>E262*F262</f>
        <v>0</v>
      </c>
      <c r="O262" s="150">
        <v>2</v>
      </c>
      <c r="AA262" s="128">
        <v>1</v>
      </c>
      <c r="AB262" s="128">
        <v>7</v>
      </c>
      <c r="AC262" s="128">
        <v>7</v>
      </c>
      <c r="AZ262" s="128">
        <v>2</v>
      </c>
      <c r="BA262" s="128">
        <f>IF(AZ262=1,G262,0)</f>
        <v>0</v>
      </c>
      <c r="BB262" s="128">
        <f>IF(AZ262=2,G262,0)</f>
        <v>0</v>
      </c>
      <c r="BC262" s="128">
        <f>IF(AZ262=3,G262,0)</f>
        <v>0</v>
      </c>
      <c r="BD262" s="128">
        <f>IF(AZ262=4,G262,0)</f>
        <v>0</v>
      </c>
      <c r="BE262" s="128">
        <f>IF(AZ262=5,G262,0)</f>
        <v>0</v>
      </c>
      <c r="CZ262" s="128">
        <v>0.0022</v>
      </c>
    </row>
    <row r="263" spans="1:15" ht="12.75">
      <c r="A263" s="157"/>
      <c r="B263" s="158"/>
      <c r="C263" s="201" t="s">
        <v>450</v>
      </c>
      <c r="D263" s="202"/>
      <c r="E263" s="160">
        <v>612.4</v>
      </c>
      <c r="F263" s="161"/>
      <c r="G263" s="162"/>
      <c r="M263" s="159" t="s">
        <v>450</v>
      </c>
      <c r="O263" s="150"/>
    </row>
    <row r="264" spans="1:104" ht="12.75">
      <c r="A264" s="151">
        <v>124</v>
      </c>
      <c r="B264" s="152" t="s">
        <v>451</v>
      </c>
      <c r="C264" s="153" t="s">
        <v>452</v>
      </c>
      <c r="D264" s="154" t="s">
        <v>55</v>
      </c>
      <c r="E264" s="180"/>
      <c r="F264" s="180"/>
      <c r="G264" s="156">
        <f>E264*F264</f>
        <v>0</v>
      </c>
      <c r="O264" s="150">
        <v>2</v>
      </c>
      <c r="AA264" s="128">
        <v>7</v>
      </c>
      <c r="AB264" s="128">
        <v>1002</v>
      </c>
      <c r="AC264" s="128">
        <v>5</v>
      </c>
      <c r="AZ264" s="128">
        <v>2</v>
      </c>
      <c r="BA264" s="128">
        <f>IF(AZ264=1,G264,0)</f>
        <v>0</v>
      </c>
      <c r="BB264" s="128">
        <f>IF(AZ264=2,G264,0)</f>
        <v>0</v>
      </c>
      <c r="BC264" s="128">
        <f>IF(AZ264=3,G264,0)</f>
        <v>0</v>
      </c>
      <c r="BD264" s="128">
        <f>IF(AZ264=4,G264,0)</f>
        <v>0</v>
      </c>
      <c r="BE264" s="128">
        <f>IF(AZ264=5,G264,0)</f>
        <v>0</v>
      </c>
      <c r="CZ264" s="128">
        <v>0</v>
      </c>
    </row>
    <row r="265" spans="1:57" ht="12.75">
      <c r="A265" s="163"/>
      <c r="B265" s="164" t="s">
        <v>67</v>
      </c>
      <c r="C265" s="165" t="str">
        <f>CONCATENATE(B259," ",C259)</f>
        <v>777 Podlahy ze syntetických hmot</v>
      </c>
      <c r="D265" s="163"/>
      <c r="E265" s="166"/>
      <c r="F265" s="166"/>
      <c r="G265" s="167">
        <f>SUM(G259:G264)</f>
        <v>0</v>
      </c>
      <c r="O265" s="150">
        <v>4</v>
      </c>
      <c r="BA265" s="168">
        <f>SUM(BA259:BA264)</f>
        <v>0</v>
      </c>
      <c r="BB265" s="168">
        <f>SUM(BB259:BB264)</f>
        <v>0</v>
      </c>
      <c r="BC265" s="168">
        <f>SUM(BC259:BC264)</f>
        <v>0</v>
      </c>
      <c r="BD265" s="168">
        <f>SUM(BD259:BD264)</f>
        <v>0</v>
      </c>
      <c r="BE265" s="168">
        <f>SUM(BE259:BE264)</f>
        <v>0</v>
      </c>
    </row>
    <row r="266" spans="1:15" ht="12.75">
      <c r="A266" s="143" t="s">
        <v>65</v>
      </c>
      <c r="B266" s="144" t="s">
        <v>453</v>
      </c>
      <c r="C266" s="145" t="s">
        <v>454</v>
      </c>
      <c r="D266" s="146"/>
      <c r="E266" s="147"/>
      <c r="F266" s="147"/>
      <c r="G266" s="148"/>
      <c r="H266" s="149"/>
      <c r="I266" s="149"/>
      <c r="O266" s="150">
        <v>1</v>
      </c>
    </row>
    <row r="267" spans="1:104" ht="22.5">
      <c r="A267" s="151">
        <v>125</v>
      </c>
      <c r="B267" s="152" t="s">
        <v>455</v>
      </c>
      <c r="C267" s="153" t="s">
        <v>456</v>
      </c>
      <c r="D267" s="154" t="s">
        <v>79</v>
      </c>
      <c r="E267" s="155">
        <v>53.95</v>
      </c>
      <c r="F267" s="180"/>
      <c r="G267" s="156">
        <f>E267*F267</f>
        <v>0</v>
      </c>
      <c r="O267" s="150">
        <v>2</v>
      </c>
      <c r="AA267" s="128">
        <v>2</v>
      </c>
      <c r="AB267" s="128">
        <v>7</v>
      </c>
      <c r="AC267" s="128">
        <v>7</v>
      </c>
      <c r="AZ267" s="128">
        <v>2</v>
      </c>
      <c r="BA267" s="128">
        <f>IF(AZ267=1,G267,0)</f>
        <v>0</v>
      </c>
      <c r="BB267" s="128">
        <f>IF(AZ267=2,G267,0)</f>
        <v>0</v>
      </c>
      <c r="BC267" s="128">
        <f>IF(AZ267=3,G267,0)</f>
        <v>0</v>
      </c>
      <c r="BD267" s="128">
        <f>IF(AZ267=4,G267,0)</f>
        <v>0</v>
      </c>
      <c r="BE267" s="128">
        <f>IF(AZ267=5,G267,0)</f>
        <v>0</v>
      </c>
      <c r="CZ267" s="128">
        <v>0.06695</v>
      </c>
    </row>
    <row r="268" spans="1:104" ht="12.75">
      <c r="A268" s="151">
        <v>126</v>
      </c>
      <c r="B268" s="152" t="s">
        <v>457</v>
      </c>
      <c r="C268" s="153" t="s">
        <v>458</v>
      </c>
      <c r="D268" s="154" t="s">
        <v>163</v>
      </c>
      <c r="E268" s="155">
        <v>71.8</v>
      </c>
      <c r="F268" s="180"/>
      <c r="G268" s="156">
        <f>E268*F268</f>
        <v>0</v>
      </c>
      <c r="O268" s="150">
        <v>2</v>
      </c>
      <c r="AA268" s="128">
        <v>12</v>
      </c>
      <c r="AB268" s="128">
        <v>0</v>
      </c>
      <c r="AC268" s="128">
        <v>125</v>
      </c>
      <c r="AZ268" s="128">
        <v>2</v>
      </c>
      <c r="BA268" s="128">
        <f>IF(AZ268=1,G268,0)</f>
        <v>0</v>
      </c>
      <c r="BB268" s="128">
        <f>IF(AZ268=2,G268,0)</f>
        <v>0</v>
      </c>
      <c r="BC268" s="128">
        <f>IF(AZ268=3,G268,0)</f>
        <v>0</v>
      </c>
      <c r="BD268" s="128">
        <f>IF(AZ268=4,G268,0)</f>
        <v>0</v>
      </c>
      <c r="BE268" s="128">
        <f>IF(AZ268=5,G268,0)</f>
        <v>0</v>
      </c>
      <c r="CZ268" s="128">
        <v>0</v>
      </c>
    </row>
    <row r="269" spans="1:15" ht="12.75">
      <c r="A269" s="157"/>
      <c r="B269" s="158"/>
      <c r="C269" s="201" t="s">
        <v>459</v>
      </c>
      <c r="D269" s="202"/>
      <c r="E269" s="160">
        <v>71.8</v>
      </c>
      <c r="F269" s="161"/>
      <c r="G269" s="162"/>
      <c r="M269" s="159" t="s">
        <v>459</v>
      </c>
      <c r="O269" s="150"/>
    </row>
    <row r="270" spans="1:104" ht="12.75">
      <c r="A270" s="151">
        <v>127</v>
      </c>
      <c r="B270" s="152" t="s">
        <v>460</v>
      </c>
      <c r="C270" s="153" t="s">
        <v>461</v>
      </c>
      <c r="D270" s="154" t="s">
        <v>79</v>
      </c>
      <c r="E270" s="155">
        <v>59.345</v>
      </c>
      <c r="F270" s="180"/>
      <c r="G270" s="156">
        <f>E270*F270</f>
        <v>0</v>
      </c>
      <c r="O270" s="150">
        <v>2</v>
      </c>
      <c r="AA270" s="128">
        <v>12</v>
      </c>
      <c r="AB270" s="128">
        <v>0</v>
      </c>
      <c r="AC270" s="128">
        <v>126</v>
      </c>
      <c r="AZ270" s="128">
        <v>2</v>
      </c>
      <c r="BA270" s="128">
        <f>IF(AZ270=1,G270,0)</f>
        <v>0</v>
      </c>
      <c r="BB270" s="128">
        <f>IF(AZ270=2,G270,0)</f>
        <v>0</v>
      </c>
      <c r="BC270" s="128">
        <f>IF(AZ270=3,G270,0)</f>
        <v>0</v>
      </c>
      <c r="BD270" s="128">
        <f>IF(AZ270=4,G270,0)</f>
        <v>0</v>
      </c>
      <c r="BE270" s="128">
        <f>IF(AZ270=5,G270,0)</f>
        <v>0</v>
      </c>
      <c r="CZ270" s="128">
        <v>0</v>
      </c>
    </row>
    <row r="271" spans="1:15" ht="12.75">
      <c r="A271" s="157"/>
      <c r="B271" s="158"/>
      <c r="C271" s="201" t="s">
        <v>462</v>
      </c>
      <c r="D271" s="202"/>
      <c r="E271" s="160">
        <v>59.345</v>
      </c>
      <c r="F271" s="161"/>
      <c r="G271" s="162"/>
      <c r="M271" s="159" t="s">
        <v>462</v>
      </c>
      <c r="O271" s="150"/>
    </row>
    <row r="272" spans="1:104" ht="12.75">
      <c r="A272" s="151">
        <v>128</v>
      </c>
      <c r="B272" s="152" t="s">
        <v>463</v>
      </c>
      <c r="C272" s="153" t="s">
        <v>464</v>
      </c>
      <c r="D272" s="154" t="s">
        <v>55</v>
      </c>
      <c r="E272" s="180"/>
      <c r="F272" s="180"/>
      <c r="G272" s="156">
        <f>E272*F272</f>
        <v>0</v>
      </c>
      <c r="O272" s="150">
        <v>2</v>
      </c>
      <c r="AA272" s="128">
        <v>7</v>
      </c>
      <c r="AB272" s="128">
        <v>1002</v>
      </c>
      <c r="AC272" s="128">
        <v>5</v>
      </c>
      <c r="AZ272" s="128">
        <v>2</v>
      </c>
      <c r="BA272" s="128">
        <f>IF(AZ272=1,G272,0)</f>
        <v>0</v>
      </c>
      <c r="BB272" s="128">
        <f>IF(AZ272=2,G272,0)</f>
        <v>0</v>
      </c>
      <c r="BC272" s="128">
        <f>IF(AZ272=3,G272,0)</f>
        <v>0</v>
      </c>
      <c r="BD272" s="128">
        <f>IF(AZ272=4,G272,0)</f>
        <v>0</v>
      </c>
      <c r="BE272" s="128">
        <f>IF(AZ272=5,G272,0)</f>
        <v>0</v>
      </c>
      <c r="CZ272" s="128">
        <v>0</v>
      </c>
    </row>
    <row r="273" spans="1:57" ht="12.75">
      <c r="A273" s="163"/>
      <c r="B273" s="164" t="s">
        <v>67</v>
      </c>
      <c r="C273" s="165" t="str">
        <f>CONCATENATE(B266," ",C266)</f>
        <v>781 Obklady keramické</v>
      </c>
      <c r="D273" s="163"/>
      <c r="E273" s="166"/>
      <c r="F273" s="166"/>
      <c r="G273" s="167">
        <f>SUM(G266:G272)</f>
        <v>0</v>
      </c>
      <c r="O273" s="150">
        <v>4</v>
      </c>
      <c r="BA273" s="168">
        <f>SUM(BA266:BA272)</f>
        <v>0</v>
      </c>
      <c r="BB273" s="168">
        <f>SUM(BB266:BB272)</f>
        <v>0</v>
      </c>
      <c r="BC273" s="168">
        <f>SUM(BC266:BC272)</f>
        <v>0</v>
      </c>
      <c r="BD273" s="168">
        <f>SUM(BD266:BD272)</f>
        <v>0</v>
      </c>
      <c r="BE273" s="168">
        <f>SUM(BE266:BE272)</f>
        <v>0</v>
      </c>
    </row>
    <row r="274" spans="1:15" ht="12.75">
      <c r="A274" s="143" t="s">
        <v>65</v>
      </c>
      <c r="B274" s="144" t="s">
        <v>465</v>
      </c>
      <c r="C274" s="145" t="s">
        <v>466</v>
      </c>
      <c r="D274" s="146"/>
      <c r="E274" s="147"/>
      <c r="F274" s="147"/>
      <c r="G274" s="148"/>
      <c r="H274" s="149"/>
      <c r="I274" s="149"/>
      <c r="O274" s="150">
        <v>1</v>
      </c>
    </row>
    <row r="275" spans="1:104" ht="12.75">
      <c r="A275" s="151">
        <v>129</v>
      </c>
      <c r="B275" s="152" t="s">
        <v>467</v>
      </c>
      <c r="C275" s="153" t="s">
        <v>468</v>
      </c>
      <c r="D275" s="154" t="s">
        <v>79</v>
      </c>
      <c r="E275" s="155">
        <v>46.67</v>
      </c>
      <c r="F275" s="180"/>
      <c r="G275" s="156">
        <f>E275*F275</f>
        <v>0</v>
      </c>
      <c r="O275" s="150">
        <v>2</v>
      </c>
      <c r="AA275" s="128">
        <v>1</v>
      </c>
      <c r="AB275" s="128">
        <v>7</v>
      </c>
      <c r="AC275" s="128">
        <v>7</v>
      </c>
      <c r="AZ275" s="128">
        <v>2</v>
      </c>
      <c r="BA275" s="128">
        <f>IF(AZ275=1,G275,0)</f>
        <v>0</v>
      </c>
      <c r="BB275" s="128">
        <f>IF(AZ275=2,G275,0)</f>
        <v>0</v>
      </c>
      <c r="BC275" s="128">
        <f>IF(AZ275=3,G275,0)</f>
        <v>0</v>
      </c>
      <c r="BD275" s="128">
        <f>IF(AZ275=4,G275,0)</f>
        <v>0</v>
      </c>
      <c r="BE275" s="128">
        <f>IF(AZ275=5,G275,0)</f>
        <v>0</v>
      </c>
      <c r="CZ275" s="128">
        <v>0.00049</v>
      </c>
    </row>
    <row r="276" spans="1:104" ht="12.75">
      <c r="A276" s="151">
        <v>130</v>
      </c>
      <c r="B276" s="152" t="s">
        <v>469</v>
      </c>
      <c r="C276" s="153" t="s">
        <v>470</v>
      </c>
      <c r="D276" s="154" t="s">
        <v>163</v>
      </c>
      <c r="E276" s="155">
        <v>163</v>
      </c>
      <c r="F276" s="180"/>
      <c r="G276" s="156">
        <f>E276*F276</f>
        <v>0</v>
      </c>
      <c r="O276" s="150">
        <v>2</v>
      </c>
      <c r="AA276" s="128">
        <v>1</v>
      </c>
      <c r="AB276" s="128">
        <v>7</v>
      </c>
      <c r="AC276" s="128">
        <v>7</v>
      </c>
      <c r="AZ276" s="128">
        <v>2</v>
      </c>
      <c r="BA276" s="128">
        <f>IF(AZ276=1,G276,0)</f>
        <v>0</v>
      </c>
      <c r="BB276" s="128">
        <f>IF(AZ276=2,G276,0)</f>
        <v>0</v>
      </c>
      <c r="BC276" s="128">
        <f>IF(AZ276=3,G276,0)</f>
        <v>0</v>
      </c>
      <c r="BD276" s="128">
        <f>IF(AZ276=4,G276,0)</f>
        <v>0</v>
      </c>
      <c r="BE276" s="128">
        <f>IF(AZ276=5,G276,0)</f>
        <v>0</v>
      </c>
      <c r="CZ276" s="128">
        <v>0</v>
      </c>
    </row>
    <row r="277" spans="1:104" ht="12.75">
      <c r="A277" s="151">
        <v>131</v>
      </c>
      <c r="B277" s="152" t="s">
        <v>471</v>
      </c>
      <c r="C277" s="153" t="s">
        <v>472</v>
      </c>
      <c r="D277" s="154" t="s">
        <v>163</v>
      </c>
      <c r="E277" s="155">
        <v>163</v>
      </c>
      <c r="F277" s="180"/>
      <c r="G277" s="156">
        <f>E277*F277</f>
        <v>0</v>
      </c>
      <c r="O277" s="150">
        <v>2</v>
      </c>
      <c r="AA277" s="128">
        <v>1</v>
      </c>
      <c r="AB277" s="128">
        <v>7</v>
      </c>
      <c r="AC277" s="128">
        <v>7</v>
      </c>
      <c r="AZ277" s="128">
        <v>2</v>
      </c>
      <c r="BA277" s="128">
        <f>IF(AZ277=1,G277,0)</f>
        <v>0</v>
      </c>
      <c r="BB277" s="128">
        <f>IF(AZ277=2,G277,0)</f>
        <v>0</v>
      </c>
      <c r="BC277" s="128">
        <f>IF(AZ277=3,G277,0)</f>
        <v>0</v>
      </c>
      <c r="BD277" s="128">
        <f>IF(AZ277=4,G277,0)</f>
        <v>0</v>
      </c>
      <c r="BE277" s="128">
        <f>IF(AZ277=5,G277,0)</f>
        <v>0</v>
      </c>
      <c r="CZ277" s="128">
        <v>7E-05</v>
      </c>
    </row>
    <row r="278" spans="1:104" ht="12.75">
      <c r="A278" s="151">
        <v>132</v>
      </c>
      <c r="B278" s="152" t="s">
        <v>473</v>
      </c>
      <c r="C278" s="153" t="s">
        <v>474</v>
      </c>
      <c r="D278" s="154" t="s">
        <v>79</v>
      </c>
      <c r="E278" s="155">
        <v>46.67</v>
      </c>
      <c r="F278" s="180"/>
      <c r="G278" s="156">
        <f>E278*F278</f>
        <v>0</v>
      </c>
      <c r="O278" s="150">
        <v>2</v>
      </c>
      <c r="AA278" s="128">
        <v>1</v>
      </c>
      <c r="AB278" s="128">
        <v>7</v>
      </c>
      <c r="AC278" s="128">
        <v>7</v>
      </c>
      <c r="AZ278" s="128">
        <v>2</v>
      </c>
      <c r="BA278" s="128">
        <f>IF(AZ278=1,G278,0)</f>
        <v>0</v>
      </c>
      <c r="BB278" s="128">
        <f>IF(AZ278=2,G278,0)</f>
        <v>0</v>
      </c>
      <c r="BC278" s="128">
        <f>IF(AZ278=3,G278,0)</f>
        <v>0</v>
      </c>
      <c r="BD278" s="128">
        <f>IF(AZ278=4,G278,0)</f>
        <v>0</v>
      </c>
      <c r="BE278" s="128">
        <f>IF(AZ278=5,G278,0)</f>
        <v>0</v>
      </c>
      <c r="CZ278" s="128">
        <v>7E-05</v>
      </c>
    </row>
    <row r="279" spans="1:57" ht="12.75">
      <c r="A279" s="163"/>
      <c r="B279" s="164" t="s">
        <v>67</v>
      </c>
      <c r="C279" s="165" t="str">
        <f>CONCATENATE(B274," ",C274)</f>
        <v>783 Nátěry</v>
      </c>
      <c r="D279" s="163"/>
      <c r="E279" s="166"/>
      <c r="F279" s="166"/>
      <c r="G279" s="167">
        <f>SUM(G274:G278)</f>
        <v>0</v>
      </c>
      <c r="O279" s="150">
        <v>4</v>
      </c>
      <c r="BA279" s="168">
        <f>SUM(BA274:BA278)</f>
        <v>0</v>
      </c>
      <c r="BB279" s="168">
        <f>SUM(BB274:BB278)</f>
        <v>0</v>
      </c>
      <c r="BC279" s="168">
        <f>SUM(BC274:BC278)</f>
        <v>0</v>
      </c>
      <c r="BD279" s="168">
        <f>SUM(BD274:BD278)</f>
        <v>0</v>
      </c>
      <c r="BE279" s="168">
        <f>SUM(BE274:BE278)</f>
        <v>0</v>
      </c>
    </row>
    <row r="280" spans="1:15" ht="12.75">
      <c r="A280" s="143" t="s">
        <v>65</v>
      </c>
      <c r="B280" s="144" t="s">
        <v>475</v>
      </c>
      <c r="C280" s="145" t="s">
        <v>476</v>
      </c>
      <c r="D280" s="146"/>
      <c r="E280" s="147"/>
      <c r="F280" s="147"/>
      <c r="G280" s="148"/>
      <c r="H280" s="149"/>
      <c r="I280" s="149"/>
      <c r="O280" s="150">
        <v>1</v>
      </c>
    </row>
    <row r="281" spans="1:104" ht="22.5">
      <c r="A281" s="151">
        <v>133</v>
      </c>
      <c r="B281" s="152" t="s">
        <v>477</v>
      </c>
      <c r="C281" s="153" t="s">
        <v>478</v>
      </c>
      <c r="D281" s="154" t="s">
        <v>79</v>
      </c>
      <c r="E281" s="155">
        <v>1023</v>
      </c>
      <c r="F281" s="180"/>
      <c r="G281" s="156">
        <f>E281*F281</f>
        <v>0</v>
      </c>
      <c r="O281" s="150">
        <v>2</v>
      </c>
      <c r="AA281" s="128">
        <v>2</v>
      </c>
      <c r="AB281" s="128">
        <v>7</v>
      </c>
      <c r="AC281" s="128">
        <v>7</v>
      </c>
      <c r="AZ281" s="128">
        <v>2</v>
      </c>
      <c r="BA281" s="128">
        <f>IF(AZ281=1,G281,0)</f>
        <v>0</v>
      </c>
      <c r="BB281" s="128">
        <f>IF(AZ281=2,G281,0)</f>
        <v>0</v>
      </c>
      <c r="BC281" s="128">
        <f>IF(AZ281=3,G281,0)</f>
        <v>0</v>
      </c>
      <c r="BD281" s="128">
        <f>IF(AZ281=4,G281,0)</f>
        <v>0</v>
      </c>
      <c r="BE281" s="128">
        <f>IF(AZ281=5,G281,0)</f>
        <v>0</v>
      </c>
      <c r="CZ281" s="128">
        <v>0.00017</v>
      </c>
    </row>
    <row r="282" spans="1:15" ht="12.75">
      <c r="A282" s="157"/>
      <c r="B282" s="158"/>
      <c r="C282" s="201" t="s">
        <v>479</v>
      </c>
      <c r="D282" s="202"/>
      <c r="E282" s="160">
        <v>1023</v>
      </c>
      <c r="F282" s="161"/>
      <c r="G282" s="162"/>
      <c r="M282" s="159" t="s">
        <v>479</v>
      </c>
      <c r="O282" s="150"/>
    </row>
    <row r="283" spans="1:104" ht="22.5">
      <c r="A283" s="151">
        <v>134</v>
      </c>
      <c r="B283" s="152" t="s">
        <v>480</v>
      </c>
      <c r="C283" s="153" t="s">
        <v>481</v>
      </c>
      <c r="D283" s="154" t="s">
        <v>79</v>
      </c>
      <c r="E283" s="155">
        <v>268.1</v>
      </c>
      <c r="F283" s="180"/>
      <c r="G283" s="156">
        <f>E283*F283</f>
        <v>0</v>
      </c>
      <c r="O283" s="150">
        <v>2</v>
      </c>
      <c r="AA283" s="128">
        <v>2</v>
      </c>
      <c r="AB283" s="128">
        <v>7</v>
      </c>
      <c r="AC283" s="128">
        <v>7</v>
      </c>
      <c r="AZ283" s="128">
        <v>2</v>
      </c>
      <c r="BA283" s="128">
        <f>IF(AZ283=1,G283,0)</f>
        <v>0</v>
      </c>
      <c r="BB283" s="128">
        <f>IF(AZ283=2,G283,0)</f>
        <v>0</v>
      </c>
      <c r="BC283" s="128">
        <f>IF(AZ283=3,G283,0)</f>
        <v>0</v>
      </c>
      <c r="BD283" s="128">
        <f>IF(AZ283=4,G283,0)</f>
        <v>0</v>
      </c>
      <c r="BE283" s="128">
        <f>IF(AZ283=5,G283,0)</f>
        <v>0</v>
      </c>
      <c r="CZ283" s="128">
        <v>0.00026</v>
      </c>
    </row>
    <row r="284" spans="1:15" ht="12.75">
      <c r="A284" s="157"/>
      <c r="B284" s="158"/>
      <c r="C284" s="201" t="s">
        <v>482</v>
      </c>
      <c r="D284" s="202"/>
      <c r="E284" s="160">
        <v>136.15</v>
      </c>
      <c r="F284" s="161"/>
      <c r="G284" s="162"/>
      <c r="M284" s="159" t="s">
        <v>482</v>
      </c>
      <c r="O284" s="150"/>
    </row>
    <row r="285" spans="1:15" ht="12.75">
      <c r="A285" s="157"/>
      <c r="B285" s="158"/>
      <c r="C285" s="201" t="s">
        <v>483</v>
      </c>
      <c r="D285" s="202"/>
      <c r="E285" s="160">
        <v>131.95</v>
      </c>
      <c r="F285" s="161"/>
      <c r="G285" s="162"/>
      <c r="M285" s="159" t="s">
        <v>483</v>
      </c>
      <c r="O285" s="150"/>
    </row>
    <row r="286" spans="1:104" ht="12.75">
      <c r="A286" s="151">
        <v>135</v>
      </c>
      <c r="B286" s="152" t="s">
        <v>484</v>
      </c>
      <c r="C286" s="153" t="s">
        <v>485</v>
      </c>
      <c r="D286" s="154" t="s">
        <v>79</v>
      </c>
      <c r="E286" s="155">
        <v>961</v>
      </c>
      <c r="F286" s="180"/>
      <c r="G286" s="156">
        <f>E286*F286</f>
        <v>0</v>
      </c>
      <c r="O286" s="150">
        <v>2</v>
      </c>
      <c r="AA286" s="128">
        <v>12</v>
      </c>
      <c r="AB286" s="128">
        <v>0</v>
      </c>
      <c r="AC286" s="128">
        <v>129</v>
      </c>
      <c r="AZ286" s="128">
        <v>2</v>
      </c>
      <c r="BA286" s="128">
        <f>IF(AZ286=1,G286,0)</f>
        <v>0</v>
      </c>
      <c r="BB286" s="128">
        <f>IF(AZ286=2,G286,0)</f>
        <v>0</v>
      </c>
      <c r="BC286" s="128">
        <f>IF(AZ286=3,G286,0)</f>
        <v>0</v>
      </c>
      <c r="BD286" s="128">
        <f>IF(AZ286=4,G286,0)</f>
        <v>0</v>
      </c>
      <c r="BE286" s="128">
        <f>IF(AZ286=5,G286,0)</f>
        <v>0</v>
      </c>
      <c r="CZ286" s="128">
        <v>0.00032</v>
      </c>
    </row>
    <row r="287" spans="1:15" ht="12.75">
      <c r="A287" s="157"/>
      <c r="B287" s="158"/>
      <c r="C287" s="201" t="s">
        <v>486</v>
      </c>
      <c r="D287" s="202"/>
      <c r="E287" s="160">
        <v>961</v>
      </c>
      <c r="F287" s="161"/>
      <c r="G287" s="162"/>
      <c r="M287" s="159" t="s">
        <v>486</v>
      </c>
      <c r="O287" s="150"/>
    </row>
    <row r="288" spans="1:104" ht="22.5">
      <c r="A288" s="151">
        <v>136</v>
      </c>
      <c r="B288" s="152" t="s">
        <v>487</v>
      </c>
      <c r="C288" s="153" t="s">
        <v>488</v>
      </c>
      <c r="D288" s="154" t="s">
        <v>79</v>
      </c>
      <c r="E288" s="155">
        <v>62</v>
      </c>
      <c r="F288" s="180"/>
      <c r="G288" s="156">
        <f>E288*F288</f>
        <v>0</v>
      </c>
      <c r="O288" s="150">
        <v>2</v>
      </c>
      <c r="AA288" s="128">
        <v>12</v>
      </c>
      <c r="AB288" s="128">
        <v>0</v>
      </c>
      <c r="AC288" s="128">
        <v>130</v>
      </c>
      <c r="AZ288" s="128">
        <v>2</v>
      </c>
      <c r="BA288" s="128">
        <f>IF(AZ288=1,G288,0)</f>
        <v>0</v>
      </c>
      <c r="BB288" s="128">
        <f>IF(AZ288=2,G288,0)</f>
        <v>0</v>
      </c>
      <c r="BC288" s="128">
        <f>IF(AZ288=3,G288,0)</f>
        <v>0</v>
      </c>
      <c r="BD288" s="128">
        <f>IF(AZ288=4,G288,0)</f>
        <v>0</v>
      </c>
      <c r="BE288" s="128">
        <f>IF(AZ288=5,G288,0)</f>
        <v>0</v>
      </c>
      <c r="CZ288" s="128">
        <v>0.00035</v>
      </c>
    </row>
    <row r="289" spans="1:57" ht="12.75">
      <c r="A289" s="163"/>
      <c r="B289" s="164" t="s">
        <v>67</v>
      </c>
      <c r="C289" s="165" t="str">
        <f>CONCATENATE(B280," ",C280)</f>
        <v>784 Malby</v>
      </c>
      <c r="D289" s="163"/>
      <c r="E289" s="166"/>
      <c r="F289" s="166"/>
      <c r="G289" s="167">
        <f>SUM(G280:G288)</f>
        <v>0</v>
      </c>
      <c r="O289" s="150">
        <v>4</v>
      </c>
      <c r="BA289" s="168">
        <f>SUM(BA280:BA288)</f>
        <v>0</v>
      </c>
      <c r="BB289" s="168">
        <f>SUM(BB280:BB288)</f>
        <v>0</v>
      </c>
      <c r="BC289" s="168">
        <f>SUM(BC280:BC288)</f>
        <v>0</v>
      </c>
      <c r="BD289" s="168">
        <f>SUM(BD280:BD288)</f>
        <v>0</v>
      </c>
      <c r="BE289" s="168">
        <f>SUM(BE280:BE288)</f>
        <v>0</v>
      </c>
    </row>
    <row r="290" spans="1:15" ht="12.75">
      <c r="A290" s="143" t="s">
        <v>65</v>
      </c>
      <c r="B290" s="144" t="s">
        <v>489</v>
      </c>
      <c r="C290" s="145" t="s">
        <v>490</v>
      </c>
      <c r="D290" s="146"/>
      <c r="E290" s="147"/>
      <c r="F290" s="147"/>
      <c r="G290" s="148"/>
      <c r="H290" s="149"/>
      <c r="I290" s="149"/>
      <c r="O290" s="150">
        <v>1</v>
      </c>
    </row>
    <row r="291" spans="1:104" ht="12.75">
      <c r="A291" s="151">
        <v>137</v>
      </c>
      <c r="B291" s="152" t="s">
        <v>491</v>
      </c>
      <c r="C291" s="153" t="s">
        <v>492</v>
      </c>
      <c r="D291" s="154" t="s">
        <v>300</v>
      </c>
      <c r="E291" s="155">
        <v>1</v>
      </c>
      <c r="F291" s="180"/>
      <c r="G291" s="156">
        <f>E291*F291</f>
        <v>0</v>
      </c>
      <c r="O291" s="150">
        <v>2</v>
      </c>
      <c r="AA291" s="128">
        <v>12</v>
      </c>
      <c r="AB291" s="128">
        <v>0</v>
      </c>
      <c r="AC291" s="128">
        <v>132</v>
      </c>
      <c r="AZ291" s="128">
        <v>4</v>
      </c>
      <c r="BA291" s="128">
        <f>IF(AZ291=1,G291,0)</f>
        <v>0</v>
      </c>
      <c r="BB291" s="128">
        <f>IF(AZ291=2,G291,0)</f>
        <v>0</v>
      </c>
      <c r="BC291" s="128">
        <f>IF(AZ291=3,G291,0)</f>
        <v>0</v>
      </c>
      <c r="BD291" s="128">
        <f>IF(AZ291=4,G291,0)</f>
        <v>0</v>
      </c>
      <c r="BE291" s="128">
        <f>IF(AZ291=5,G291,0)</f>
        <v>0</v>
      </c>
      <c r="CZ291" s="128">
        <v>0</v>
      </c>
    </row>
    <row r="292" spans="1:57" ht="12.75">
      <c r="A292" s="163"/>
      <c r="B292" s="164" t="s">
        <v>67</v>
      </c>
      <c r="C292" s="165" t="str">
        <f>CONCATENATE(B290," ",C290)</f>
        <v>M21 Elektromontáže</v>
      </c>
      <c r="D292" s="163"/>
      <c r="E292" s="166"/>
      <c r="F292" s="166"/>
      <c r="G292" s="167">
        <f>SUM(G290:G291)</f>
        <v>0</v>
      </c>
      <c r="O292" s="150">
        <v>4</v>
      </c>
      <c r="BA292" s="168">
        <f>SUM(BA290:BA291)</f>
        <v>0</v>
      </c>
      <c r="BC292" s="168">
        <f>SUM(BC290:BC291)</f>
        <v>0</v>
      </c>
      <c r="BD292" s="168">
        <f>SUM(BD290:BD291)</f>
        <v>0</v>
      </c>
      <c r="BE292" s="168">
        <f>SUM(BE290:BE291)</f>
        <v>0</v>
      </c>
    </row>
    <row r="293" spans="1:15" ht="12.75">
      <c r="A293" s="143" t="s">
        <v>65</v>
      </c>
      <c r="B293" s="144" t="s">
        <v>493</v>
      </c>
      <c r="C293" s="145" t="s">
        <v>494</v>
      </c>
      <c r="D293" s="146"/>
      <c r="E293" s="147"/>
      <c r="F293" s="147"/>
      <c r="G293" s="148"/>
      <c r="H293" s="149"/>
      <c r="I293" s="149"/>
      <c r="O293" s="150">
        <v>1</v>
      </c>
    </row>
    <row r="294" spans="1:104" ht="12.75">
      <c r="A294" s="151">
        <v>138</v>
      </c>
      <c r="B294" s="152" t="s">
        <v>495</v>
      </c>
      <c r="C294" s="153" t="s">
        <v>496</v>
      </c>
      <c r="D294" s="154" t="s">
        <v>300</v>
      </c>
      <c r="E294" s="155">
        <v>1</v>
      </c>
      <c r="F294" s="180"/>
      <c r="G294" s="156">
        <f>E294*F294</f>
        <v>0</v>
      </c>
      <c r="O294" s="150">
        <v>2</v>
      </c>
      <c r="AA294" s="128">
        <v>12</v>
      </c>
      <c r="AB294" s="128">
        <v>0</v>
      </c>
      <c r="AC294" s="128">
        <v>133</v>
      </c>
      <c r="AZ294" s="128">
        <v>4</v>
      </c>
      <c r="BA294" s="128">
        <f>IF(AZ294=1,G294,0)</f>
        <v>0</v>
      </c>
      <c r="BB294" s="128">
        <f>IF(AZ294=2,G294,0)</f>
        <v>0</v>
      </c>
      <c r="BC294" s="128">
        <f>IF(AZ294=3,G294,0)</f>
        <v>0</v>
      </c>
      <c r="BD294" s="128">
        <f>IF(AZ294=4,G294,0)</f>
        <v>0</v>
      </c>
      <c r="BE294" s="128">
        <f>IF(AZ294=5,G294,0)</f>
        <v>0</v>
      </c>
      <c r="CZ294" s="128">
        <v>0</v>
      </c>
    </row>
    <row r="295" spans="1:57" ht="12.75">
      <c r="A295" s="163"/>
      <c r="B295" s="164" t="s">
        <v>67</v>
      </c>
      <c r="C295" s="165" t="str">
        <f>CONCATENATE(B293," ",C293)</f>
        <v>M22 Montáž sdělovací a zabezp. techniky</v>
      </c>
      <c r="D295" s="163"/>
      <c r="E295" s="166"/>
      <c r="F295" s="166"/>
      <c r="G295" s="167">
        <f>SUM(G293:G294)</f>
        <v>0</v>
      </c>
      <c r="O295" s="150">
        <v>4</v>
      </c>
      <c r="BA295" s="168">
        <f>SUM(BA293:BA294)</f>
        <v>0</v>
      </c>
      <c r="BB295" s="168">
        <f>SUM(BB293:BB294)</f>
        <v>0</v>
      </c>
      <c r="BC295" s="168">
        <f>SUM(BC293:BC294)</f>
        <v>0</v>
      </c>
      <c r="BD295" s="168">
        <f>SUM(BD293:BD294)</f>
        <v>0</v>
      </c>
      <c r="BE295" s="168">
        <f>SUM(BE293:BE294)</f>
        <v>0</v>
      </c>
    </row>
    <row r="296" spans="1:15" ht="12.75">
      <c r="A296" s="143" t="s">
        <v>65</v>
      </c>
      <c r="B296" s="144" t="s">
        <v>497</v>
      </c>
      <c r="C296" s="145" t="s">
        <v>498</v>
      </c>
      <c r="D296" s="146"/>
      <c r="E296" s="147"/>
      <c r="F296" s="147"/>
      <c r="G296" s="148"/>
      <c r="H296" s="149"/>
      <c r="I296" s="149"/>
      <c r="O296" s="150">
        <v>1</v>
      </c>
    </row>
    <row r="297" spans="1:104" ht="12.75">
      <c r="A297" s="151">
        <v>139</v>
      </c>
      <c r="B297" s="152" t="s">
        <v>499</v>
      </c>
      <c r="C297" s="153" t="s">
        <v>500</v>
      </c>
      <c r="D297" s="154" t="s">
        <v>155</v>
      </c>
      <c r="E297" s="155">
        <v>110.7921877</v>
      </c>
      <c r="F297" s="180"/>
      <c r="G297" s="156">
        <f aca="true" t="shared" si="12" ref="G297:G305">E297*F297</f>
        <v>0</v>
      </c>
      <c r="O297" s="150">
        <v>2</v>
      </c>
      <c r="AA297" s="128">
        <v>8</v>
      </c>
      <c r="AB297" s="128">
        <v>0</v>
      </c>
      <c r="AC297" s="128">
        <v>3</v>
      </c>
      <c r="AZ297" s="128">
        <v>1</v>
      </c>
      <c r="BA297" s="128">
        <f aca="true" t="shared" si="13" ref="BA297:BA305">IF(AZ297=1,G297,0)</f>
        <v>0</v>
      </c>
      <c r="BB297" s="128">
        <f aca="true" t="shared" si="14" ref="BB297:BB305">IF(AZ297=2,G297,0)</f>
        <v>0</v>
      </c>
      <c r="BC297" s="128">
        <f aca="true" t="shared" si="15" ref="BC297:BC305">IF(AZ297=3,G297,0)</f>
        <v>0</v>
      </c>
      <c r="BD297" s="128">
        <f aca="true" t="shared" si="16" ref="BD297:BD305">IF(AZ297=4,G297,0)</f>
        <v>0</v>
      </c>
      <c r="BE297" s="128">
        <f aca="true" t="shared" si="17" ref="BE297:BE305">IF(AZ297=5,G297,0)</f>
        <v>0</v>
      </c>
      <c r="CZ297" s="128">
        <v>0</v>
      </c>
    </row>
    <row r="298" spans="1:104" ht="12.75">
      <c r="A298" s="151">
        <v>140</v>
      </c>
      <c r="B298" s="152" t="s">
        <v>501</v>
      </c>
      <c r="C298" s="153" t="s">
        <v>502</v>
      </c>
      <c r="D298" s="154" t="s">
        <v>155</v>
      </c>
      <c r="E298" s="155">
        <v>443.1687508</v>
      </c>
      <c r="F298" s="180"/>
      <c r="G298" s="156">
        <f t="shared" si="12"/>
        <v>0</v>
      </c>
      <c r="O298" s="150">
        <v>2</v>
      </c>
      <c r="AA298" s="128">
        <v>8</v>
      </c>
      <c r="AB298" s="128">
        <v>0</v>
      </c>
      <c r="AC298" s="128">
        <v>3</v>
      </c>
      <c r="AZ298" s="128">
        <v>1</v>
      </c>
      <c r="BA298" s="128">
        <f t="shared" si="13"/>
        <v>0</v>
      </c>
      <c r="BB298" s="128">
        <f t="shared" si="14"/>
        <v>0</v>
      </c>
      <c r="BC298" s="128">
        <f t="shared" si="15"/>
        <v>0</v>
      </c>
      <c r="BD298" s="128">
        <f t="shared" si="16"/>
        <v>0</v>
      </c>
      <c r="BE298" s="128">
        <f t="shared" si="17"/>
        <v>0</v>
      </c>
      <c r="CZ298" s="128">
        <v>0</v>
      </c>
    </row>
    <row r="299" spans="1:104" ht="12.75">
      <c r="A299" s="151">
        <v>141</v>
      </c>
      <c r="B299" s="152" t="s">
        <v>503</v>
      </c>
      <c r="C299" s="153" t="s">
        <v>504</v>
      </c>
      <c r="D299" s="154" t="s">
        <v>155</v>
      </c>
      <c r="E299" s="155">
        <v>110.7921877</v>
      </c>
      <c r="F299" s="180"/>
      <c r="G299" s="156">
        <f t="shared" si="12"/>
        <v>0</v>
      </c>
      <c r="O299" s="150">
        <v>2</v>
      </c>
      <c r="AA299" s="128">
        <v>8</v>
      </c>
      <c r="AB299" s="128">
        <v>0</v>
      </c>
      <c r="AC299" s="128">
        <v>3</v>
      </c>
      <c r="AZ299" s="128">
        <v>1</v>
      </c>
      <c r="BA299" s="128">
        <f t="shared" si="13"/>
        <v>0</v>
      </c>
      <c r="BB299" s="128">
        <f t="shared" si="14"/>
        <v>0</v>
      </c>
      <c r="BC299" s="128">
        <f t="shared" si="15"/>
        <v>0</v>
      </c>
      <c r="BD299" s="128">
        <f t="shared" si="16"/>
        <v>0</v>
      </c>
      <c r="BE299" s="128">
        <f t="shared" si="17"/>
        <v>0</v>
      </c>
      <c r="CZ299" s="128">
        <v>0</v>
      </c>
    </row>
    <row r="300" spans="1:104" ht="12.75">
      <c r="A300" s="151">
        <v>142</v>
      </c>
      <c r="B300" s="152" t="s">
        <v>505</v>
      </c>
      <c r="C300" s="153" t="s">
        <v>506</v>
      </c>
      <c r="D300" s="154" t="s">
        <v>155</v>
      </c>
      <c r="E300" s="155">
        <v>1551.0906278</v>
      </c>
      <c r="F300" s="180"/>
      <c r="G300" s="156">
        <f t="shared" si="12"/>
        <v>0</v>
      </c>
      <c r="O300" s="150">
        <v>2</v>
      </c>
      <c r="AA300" s="128">
        <v>8</v>
      </c>
      <c r="AB300" s="128">
        <v>0</v>
      </c>
      <c r="AC300" s="128">
        <v>3</v>
      </c>
      <c r="AZ300" s="128">
        <v>1</v>
      </c>
      <c r="BA300" s="128">
        <f t="shared" si="13"/>
        <v>0</v>
      </c>
      <c r="BB300" s="128">
        <f t="shared" si="14"/>
        <v>0</v>
      </c>
      <c r="BC300" s="128">
        <f t="shared" si="15"/>
        <v>0</v>
      </c>
      <c r="BD300" s="128">
        <f t="shared" si="16"/>
        <v>0</v>
      </c>
      <c r="BE300" s="128">
        <f t="shared" si="17"/>
        <v>0</v>
      </c>
      <c r="CZ300" s="128">
        <v>0</v>
      </c>
    </row>
    <row r="301" spans="1:104" ht="12.75">
      <c r="A301" s="151">
        <v>143</v>
      </c>
      <c r="B301" s="152" t="s">
        <v>507</v>
      </c>
      <c r="C301" s="153" t="s">
        <v>508</v>
      </c>
      <c r="D301" s="154" t="s">
        <v>155</v>
      </c>
      <c r="E301" s="155">
        <v>110.7921877</v>
      </c>
      <c r="F301" s="180"/>
      <c r="G301" s="156">
        <f t="shared" si="12"/>
        <v>0</v>
      </c>
      <c r="O301" s="150">
        <v>2</v>
      </c>
      <c r="AA301" s="128">
        <v>8</v>
      </c>
      <c r="AB301" s="128">
        <v>0</v>
      </c>
      <c r="AC301" s="128">
        <v>3</v>
      </c>
      <c r="AZ301" s="128">
        <v>1</v>
      </c>
      <c r="BA301" s="128">
        <f t="shared" si="13"/>
        <v>0</v>
      </c>
      <c r="BB301" s="128">
        <f t="shared" si="14"/>
        <v>0</v>
      </c>
      <c r="BC301" s="128">
        <f t="shared" si="15"/>
        <v>0</v>
      </c>
      <c r="BD301" s="128">
        <f t="shared" si="16"/>
        <v>0</v>
      </c>
      <c r="BE301" s="128">
        <f t="shared" si="17"/>
        <v>0</v>
      </c>
      <c r="CZ301" s="128">
        <v>0</v>
      </c>
    </row>
    <row r="302" spans="1:104" ht="12.75">
      <c r="A302" s="151">
        <v>144</v>
      </c>
      <c r="B302" s="152" t="s">
        <v>509</v>
      </c>
      <c r="C302" s="153" t="s">
        <v>510</v>
      </c>
      <c r="D302" s="154" t="s">
        <v>155</v>
      </c>
      <c r="E302" s="155">
        <v>553.9609385</v>
      </c>
      <c r="F302" s="180"/>
      <c r="G302" s="156">
        <f t="shared" si="12"/>
        <v>0</v>
      </c>
      <c r="O302" s="150">
        <v>2</v>
      </c>
      <c r="AA302" s="128">
        <v>8</v>
      </c>
      <c r="AB302" s="128">
        <v>0</v>
      </c>
      <c r="AC302" s="128">
        <v>3</v>
      </c>
      <c r="AZ302" s="128">
        <v>1</v>
      </c>
      <c r="BA302" s="128">
        <f t="shared" si="13"/>
        <v>0</v>
      </c>
      <c r="BB302" s="128">
        <f t="shared" si="14"/>
        <v>0</v>
      </c>
      <c r="BC302" s="128">
        <f t="shared" si="15"/>
        <v>0</v>
      </c>
      <c r="BD302" s="128">
        <f t="shared" si="16"/>
        <v>0</v>
      </c>
      <c r="BE302" s="128">
        <f t="shared" si="17"/>
        <v>0</v>
      </c>
      <c r="CZ302" s="128">
        <v>0</v>
      </c>
    </row>
    <row r="303" spans="1:104" ht="12.75">
      <c r="A303" s="151">
        <v>145</v>
      </c>
      <c r="B303" s="152" t="s">
        <v>511</v>
      </c>
      <c r="C303" s="153" t="s">
        <v>512</v>
      </c>
      <c r="D303" s="154" t="s">
        <v>155</v>
      </c>
      <c r="E303" s="155">
        <v>110.7921877</v>
      </c>
      <c r="F303" s="180"/>
      <c r="G303" s="156">
        <f t="shared" si="12"/>
        <v>0</v>
      </c>
      <c r="O303" s="150">
        <v>2</v>
      </c>
      <c r="AA303" s="128">
        <v>8</v>
      </c>
      <c r="AB303" s="128">
        <v>0</v>
      </c>
      <c r="AC303" s="128">
        <v>3</v>
      </c>
      <c r="AZ303" s="128">
        <v>1</v>
      </c>
      <c r="BA303" s="128">
        <f t="shared" si="13"/>
        <v>0</v>
      </c>
      <c r="BB303" s="128">
        <f t="shared" si="14"/>
        <v>0</v>
      </c>
      <c r="BC303" s="128">
        <f t="shared" si="15"/>
        <v>0</v>
      </c>
      <c r="BD303" s="128">
        <f t="shared" si="16"/>
        <v>0</v>
      </c>
      <c r="BE303" s="128">
        <f t="shared" si="17"/>
        <v>0</v>
      </c>
      <c r="CZ303" s="128">
        <v>0</v>
      </c>
    </row>
    <row r="304" spans="1:104" ht="12.75">
      <c r="A304" s="151">
        <v>146</v>
      </c>
      <c r="B304" s="152" t="s">
        <v>513</v>
      </c>
      <c r="C304" s="153" t="s">
        <v>514</v>
      </c>
      <c r="D304" s="154" t="s">
        <v>155</v>
      </c>
      <c r="E304" s="155">
        <v>110.7921877</v>
      </c>
      <c r="F304" s="180"/>
      <c r="G304" s="156">
        <f t="shared" si="12"/>
        <v>0</v>
      </c>
      <c r="O304" s="150">
        <v>2</v>
      </c>
      <c r="AA304" s="128">
        <v>8</v>
      </c>
      <c r="AB304" s="128">
        <v>0</v>
      </c>
      <c r="AC304" s="128">
        <v>3</v>
      </c>
      <c r="AZ304" s="128">
        <v>1</v>
      </c>
      <c r="BA304" s="128">
        <f t="shared" si="13"/>
        <v>0</v>
      </c>
      <c r="BB304" s="128">
        <f t="shared" si="14"/>
        <v>0</v>
      </c>
      <c r="BC304" s="128">
        <f t="shared" si="15"/>
        <v>0</v>
      </c>
      <c r="BD304" s="128">
        <f t="shared" si="16"/>
        <v>0</v>
      </c>
      <c r="BE304" s="128">
        <f t="shared" si="17"/>
        <v>0</v>
      </c>
      <c r="CZ304" s="128">
        <v>0</v>
      </c>
    </row>
    <row r="305" spans="1:104" ht="12.75">
      <c r="A305" s="151">
        <v>147</v>
      </c>
      <c r="B305" s="152" t="s">
        <v>515</v>
      </c>
      <c r="C305" s="153" t="s">
        <v>516</v>
      </c>
      <c r="D305" s="154" t="s">
        <v>155</v>
      </c>
      <c r="E305" s="155">
        <v>110.7921877</v>
      </c>
      <c r="F305" s="180"/>
      <c r="G305" s="156">
        <f t="shared" si="12"/>
        <v>0</v>
      </c>
      <c r="O305" s="150">
        <v>2</v>
      </c>
      <c r="AA305" s="128">
        <v>8</v>
      </c>
      <c r="AB305" s="128">
        <v>0</v>
      </c>
      <c r="AC305" s="128">
        <v>3</v>
      </c>
      <c r="AZ305" s="128">
        <v>1</v>
      </c>
      <c r="BA305" s="128">
        <f t="shared" si="13"/>
        <v>0</v>
      </c>
      <c r="BB305" s="128">
        <f t="shared" si="14"/>
        <v>0</v>
      </c>
      <c r="BC305" s="128">
        <f t="shared" si="15"/>
        <v>0</v>
      </c>
      <c r="BD305" s="128">
        <f t="shared" si="16"/>
        <v>0</v>
      </c>
      <c r="BE305" s="128">
        <f t="shared" si="17"/>
        <v>0</v>
      </c>
      <c r="CZ305" s="128">
        <v>0</v>
      </c>
    </row>
    <row r="306" spans="1:57" ht="12.75">
      <c r="A306" s="163"/>
      <c r="B306" s="164" t="s">
        <v>67</v>
      </c>
      <c r="C306" s="165" t="str">
        <f>CONCATENATE(B296," ",C296)</f>
        <v>D96 Přesuny suti a vybouraných hmot</v>
      </c>
      <c r="D306" s="163"/>
      <c r="E306" s="166"/>
      <c r="F306" s="166"/>
      <c r="G306" s="167">
        <f>SUM(G296:G305)</f>
        <v>0</v>
      </c>
      <c r="O306" s="150">
        <v>4</v>
      </c>
      <c r="BA306" s="168">
        <f>SUM(BA296:BA305)</f>
        <v>0</v>
      </c>
      <c r="BB306" s="168">
        <f>SUM(BB296:BB305)</f>
        <v>0</v>
      </c>
      <c r="BC306" s="168">
        <f>SUM(BC296:BC305)</f>
        <v>0</v>
      </c>
      <c r="BD306" s="168">
        <f>SUM(BD296:BD305)</f>
        <v>0</v>
      </c>
      <c r="BE306" s="168">
        <f>SUM(BE296:BE305)</f>
        <v>0</v>
      </c>
    </row>
    <row r="307" ht="12.75">
      <c r="E307" s="128"/>
    </row>
    <row r="308" ht="12.75">
      <c r="E308" s="128"/>
    </row>
    <row r="309" ht="12.75">
      <c r="E309" s="128"/>
    </row>
    <row r="310" ht="12.75">
      <c r="E310" s="128"/>
    </row>
    <row r="311" ht="12.75">
      <c r="E311" s="128"/>
    </row>
    <row r="312" ht="12.75">
      <c r="E312" s="128"/>
    </row>
    <row r="313" ht="12.75">
      <c r="E313" s="128"/>
    </row>
    <row r="314" ht="12.75">
      <c r="E314" s="128"/>
    </row>
    <row r="315" ht="12.75">
      <c r="E315" s="128"/>
    </row>
    <row r="316" ht="12.75">
      <c r="E316" s="128"/>
    </row>
    <row r="317" ht="12.75">
      <c r="E317" s="128"/>
    </row>
    <row r="318" ht="12.75">
      <c r="E318" s="128"/>
    </row>
    <row r="319" ht="12.75">
      <c r="E319" s="128"/>
    </row>
    <row r="320" ht="12.75">
      <c r="E320" s="128"/>
    </row>
    <row r="321" ht="12.75">
      <c r="E321" s="128"/>
    </row>
    <row r="322" ht="12.75">
      <c r="E322" s="128"/>
    </row>
    <row r="323" ht="12.75">
      <c r="E323" s="128"/>
    </row>
    <row r="324" ht="12.75">
      <c r="E324" s="128"/>
    </row>
    <row r="325" ht="12.75">
      <c r="E325" s="128"/>
    </row>
    <row r="326" ht="12.75">
      <c r="E326" s="128"/>
    </row>
    <row r="327" ht="12.75">
      <c r="E327" s="128"/>
    </row>
    <row r="328" ht="12.75">
      <c r="E328" s="128"/>
    </row>
    <row r="329" ht="12.75">
      <c r="E329" s="128"/>
    </row>
    <row r="330" spans="1:7" ht="12.75">
      <c r="A330" s="169"/>
      <c r="B330" s="169"/>
      <c r="C330" s="169"/>
      <c r="D330" s="169"/>
      <c r="E330" s="169"/>
      <c r="F330" s="169"/>
      <c r="G330" s="169"/>
    </row>
    <row r="331" spans="1:7" ht="12.75">
      <c r="A331" s="169"/>
      <c r="B331" s="169"/>
      <c r="C331" s="169"/>
      <c r="D331" s="169"/>
      <c r="E331" s="169"/>
      <c r="F331" s="169"/>
      <c r="G331" s="169"/>
    </row>
    <row r="332" spans="1:7" ht="12.75">
      <c r="A332" s="169"/>
      <c r="B332" s="169"/>
      <c r="C332" s="169"/>
      <c r="D332" s="169"/>
      <c r="E332" s="169"/>
      <c r="F332" s="169"/>
      <c r="G332" s="169"/>
    </row>
    <row r="333" spans="1:7" ht="12.75">
      <c r="A333" s="169"/>
      <c r="B333" s="169"/>
      <c r="C333" s="169"/>
      <c r="D333" s="169"/>
      <c r="E333" s="169"/>
      <c r="F333" s="169"/>
      <c r="G333" s="169"/>
    </row>
    <row r="334" ht="12.75">
      <c r="E334" s="128"/>
    </row>
    <row r="335" ht="12.75">
      <c r="E335" s="128"/>
    </row>
    <row r="336" ht="12.75">
      <c r="E336" s="128"/>
    </row>
    <row r="337" ht="12.75">
      <c r="E337" s="128"/>
    </row>
    <row r="338" ht="12.75">
      <c r="E338" s="128"/>
    </row>
    <row r="339" ht="12.75">
      <c r="E339" s="128"/>
    </row>
    <row r="340" ht="12.75">
      <c r="E340" s="128"/>
    </row>
    <row r="341" ht="12.75">
      <c r="E341" s="128"/>
    </row>
    <row r="342" ht="12.75">
      <c r="E342" s="128"/>
    </row>
    <row r="343" ht="12.75">
      <c r="E343" s="128"/>
    </row>
    <row r="344" ht="12.75">
      <c r="E344" s="128"/>
    </row>
    <row r="345" ht="12.75">
      <c r="E345" s="128"/>
    </row>
    <row r="346" ht="12.75">
      <c r="E346" s="128"/>
    </row>
    <row r="347" ht="12.75">
      <c r="E347" s="128"/>
    </row>
    <row r="348" ht="12.75">
      <c r="E348" s="128"/>
    </row>
    <row r="349" ht="12.75">
      <c r="E349" s="128"/>
    </row>
    <row r="350" ht="12.75">
      <c r="E350" s="128"/>
    </row>
    <row r="351" ht="12.75">
      <c r="E351" s="128"/>
    </row>
    <row r="352" ht="12.75">
      <c r="E352" s="128"/>
    </row>
    <row r="353" ht="12.75">
      <c r="E353" s="128"/>
    </row>
    <row r="354" ht="12.75">
      <c r="E354" s="128"/>
    </row>
    <row r="355" ht="12.75">
      <c r="E355" s="128"/>
    </row>
    <row r="356" ht="12.75">
      <c r="E356" s="128"/>
    </row>
    <row r="357" ht="12.75">
      <c r="E357" s="128"/>
    </row>
    <row r="358" ht="12.75">
      <c r="E358" s="128"/>
    </row>
    <row r="359" ht="12.75">
      <c r="E359" s="128"/>
    </row>
    <row r="360" ht="12.75">
      <c r="E360" s="128"/>
    </row>
    <row r="361" ht="12.75">
      <c r="E361" s="128"/>
    </row>
    <row r="362" ht="12.75">
      <c r="E362" s="128"/>
    </row>
    <row r="363" ht="12.75">
      <c r="E363" s="128"/>
    </row>
    <row r="364" ht="12.75">
      <c r="E364" s="128"/>
    </row>
    <row r="365" spans="1:2" ht="12.75">
      <c r="A365" s="170"/>
      <c r="B365" s="170"/>
    </row>
    <row r="366" spans="1:7" ht="12.75">
      <c r="A366" s="169"/>
      <c r="B366" s="169"/>
      <c r="C366" s="171"/>
      <c r="D366" s="171"/>
      <c r="E366" s="172"/>
      <c r="F366" s="171"/>
      <c r="G366" s="173"/>
    </row>
    <row r="367" spans="1:7" ht="12.75">
      <c r="A367" s="174"/>
      <c r="B367" s="174"/>
      <c r="C367" s="169"/>
      <c r="D367" s="169"/>
      <c r="E367" s="175"/>
      <c r="F367" s="169"/>
      <c r="G367" s="169"/>
    </row>
    <row r="368" spans="1:7" ht="12.75">
      <c r="A368" s="169"/>
      <c r="B368" s="169"/>
      <c r="C368" s="169"/>
      <c r="D368" s="169"/>
      <c r="E368" s="175"/>
      <c r="F368" s="169"/>
      <c r="G368" s="169"/>
    </row>
    <row r="369" spans="1:7" ht="12.75">
      <c r="A369" s="169"/>
      <c r="B369" s="169"/>
      <c r="C369" s="169"/>
      <c r="D369" s="169"/>
      <c r="E369" s="175"/>
      <c r="F369" s="169"/>
      <c r="G369" s="169"/>
    </row>
    <row r="370" spans="1:7" ht="12.75">
      <c r="A370" s="169"/>
      <c r="B370" s="169"/>
      <c r="C370" s="169"/>
      <c r="D370" s="169"/>
      <c r="E370" s="175"/>
      <c r="F370" s="169"/>
      <c r="G370" s="169"/>
    </row>
    <row r="371" spans="1:7" ht="12.75">
      <c r="A371" s="169"/>
      <c r="B371" s="169"/>
      <c r="C371" s="169"/>
      <c r="D371" s="169"/>
      <c r="E371" s="175"/>
      <c r="F371" s="169"/>
      <c r="G371" s="169"/>
    </row>
    <row r="372" spans="1:7" ht="12.75">
      <c r="A372" s="169"/>
      <c r="B372" s="169"/>
      <c r="C372" s="169"/>
      <c r="D372" s="169"/>
      <c r="E372" s="175"/>
      <c r="F372" s="169"/>
      <c r="G372" s="169"/>
    </row>
    <row r="373" spans="1:7" ht="12.75">
      <c r="A373" s="169"/>
      <c r="B373" s="169"/>
      <c r="C373" s="169"/>
      <c r="D373" s="169"/>
      <c r="E373" s="175"/>
      <c r="F373" s="169"/>
      <c r="G373" s="169"/>
    </row>
    <row r="374" spans="1:7" ht="12.75">
      <c r="A374" s="169"/>
      <c r="B374" s="169"/>
      <c r="C374" s="169"/>
      <c r="D374" s="169"/>
      <c r="E374" s="175"/>
      <c r="F374" s="169"/>
      <c r="G374" s="169"/>
    </row>
    <row r="375" spans="1:7" ht="12.75">
      <c r="A375" s="169"/>
      <c r="B375" s="169"/>
      <c r="C375" s="169"/>
      <c r="D375" s="169"/>
      <c r="E375" s="175"/>
      <c r="F375" s="169"/>
      <c r="G375" s="169"/>
    </row>
    <row r="376" spans="1:7" ht="12.75">
      <c r="A376" s="169"/>
      <c r="B376" s="169"/>
      <c r="C376" s="169"/>
      <c r="D376" s="169"/>
      <c r="E376" s="175"/>
      <c r="F376" s="169"/>
      <c r="G376" s="169"/>
    </row>
    <row r="377" spans="1:7" ht="12.75">
      <c r="A377" s="169"/>
      <c r="B377" s="169"/>
      <c r="C377" s="169"/>
      <c r="D377" s="169"/>
      <c r="E377" s="175"/>
      <c r="F377" s="169"/>
      <c r="G377" s="169"/>
    </row>
    <row r="378" spans="1:7" ht="12.75">
      <c r="A378" s="169"/>
      <c r="B378" s="169"/>
      <c r="C378" s="169"/>
      <c r="D378" s="169"/>
      <c r="E378" s="175"/>
      <c r="F378" s="169"/>
      <c r="G378" s="169"/>
    </row>
    <row r="379" spans="1:7" ht="12.75">
      <c r="A379" s="169"/>
      <c r="B379" s="169"/>
      <c r="C379" s="169"/>
      <c r="D379" s="169"/>
      <c r="E379" s="175"/>
      <c r="F379" s="169"/>
      <c r="G379" s="169"/>
    </row>
  </sheetData>
  <sheetProtection password="CC06" sheet="1"/>
  <mergeCells count="109">
    <mergeCell ref="C282:D282"/>
    <mergeCell ref="C284:D284"/>
    <mergeCell ref="C285:D285"/>
    <mergeCell ref="C287:D287"/>
    <mergeCell ref="C269:D269"/>
    <mergeCell ref="C271:D271"/>
    <mergeCell ref="C261:D261"/>
    <mergeCell ref="C263:D263"/>
    <mergeCell ref="C252:D252"/>
    <mergeCell ref="C254:D254"/>
    <mergeCell ref="C256:D256"/>
    <mergeCell ref="C240:D240"/>
    <mergeCell ref="C242:D242"/>
    <mergeCell ref="C245:D245"/>
    <mergeCell ref="C247:D247"/>
    <mergeCell ref="C210:D210"/>
    <mergeCell ref="C227:D227"/>
    <mergeCell ref="C230:D230"/>
    <mergeCell ref="C231:D231"/>
    <mergeCell ref="C233:D233"/>
    <mergeCell ref="C234:D234"/>
    <mergeCell ref="C182:D182"/>
    <mergeCell ref="C183:D183"/>
    <mergeCell ref="C185:D185"/>
    <mergeCell ref="C188:D188"/>
    <mergeCell ref="C205:D205"/>
    <mergeCell ref="C155:D155"/>
    <mergeCell ref="C159:D159"/>
    <mergeCell ref="C161:D161"/>
    <mergeCell ref="C163:D163"/>
    <mergeCell ref="C165:D165"/>
    <mergeCell ref="C147:D147"/>
    <mergeCell ref="C138:D138"/>
    <mergeCell ref="C142:D142"/>
    <mergeCell ref="C143:D143"/>
    <mergeCell ref="C146:D146"/>
    <mergeCell ref="C133:D133"/>
    <mergeCell ref="C134:D134"/>
    <mergeCell ref="C136:D136"/>
    <mergeCell ref="C137:D137"/>
    <mergeCell ref="C128:D128"/>
    <mergeCell ref="C129:D129"/>
    <mergeCell ref="C130:D130"/>
    <mergeCell ref="C132:D132"/>
    <mergeCell ref="C124:D124"/>
    <mergeCell ref="C125:D125"/>
    <mergeCell ref="C126:D126"/>
    <mergeCell ref="C127:D127"/>
    <mergeCell ref="C117:D117"/>
    <mergeCell ref="C121:D121"/>
    <mergeCell ref="C122:D122"/>
    <mergeCell ref="C123:D123"/>
    <mergeCell ref="C111:D111"/>
    <mergeCell ref="C113:D113"/>
    <mergeCell ref="C114:D114"/>
    <mergeCell ref="C116:D116"/>
    <mergeCell ref="C105:D105"/>
    <mergeCell ref="C107:D107"/>
    <mergeCell ref="C108:D108"/>
    <mergeCell ref="C110:D110"/>
    <mergeCell ref="C99:D99"/>
    <mergeCell ref="C101:D101"/>
    <mergeCell ref="C102:D102"/>
    <mergeCell ref="C104:D104"/>
    <mergeCell ref="C97:D97"/>
    <mergeCell ref="C77:D77"/>
    <mergeCell ref="C78:D78"/>
    <mergeCell ref="C71:D71"/>
    <mergeCell ref="C72:D72"/>
    <mergeCell ref="C86:D86"/>
    <mergeCell ref="C87:D87"/>
    <mergeCell ref="C89:D89"/>
    <mergeCell ref="C90:D90"/>
    <mergeCell ref="C92:D92"/>
    <mergeCell ref="C67:D67"/>
    <mergeCell ref="C53:D53"/>
    <mergeCell ref="C54:D54"/>
    <mergeCell ref="C55:D55"/>
    <mergeCell ref="C57:D57"/>
    <mergeCell ref="C95:D95"/>
    <mergeCell ref="C94:D94"/>
    <mergeCell ref="C45:D45"/>
    <mergeCell ref="C46:D46"/>
    <mergeCell ref="C47:D47"/>
    <mergeCell ref="C50:D50"/>
    <mergeCell ref="C59:D59"/>
    <mergeCell ref="C62:D62"/>
    <mergeCell ref="C51:D51"/>
    <mergeCell ref="C52:D52"/>
    <mergeCell ref="C13:D13"/>
    <mergeCell ref="C16:D16"/>
    <mergeCell ref="C32:D32"/>
    <mergeCell ref="C37:D37"/>
    <mergeCell ref="C23:D23"/>
    <mergeCell ref="C24:D24"/>
    <mergeCell ref="C26:D26"/>
    <mergeCell ref="C31:D31"/>
    <mergeCell ref="C18:D18"/>
    <mergeCell ref="C19:D19"/>
    <mergeCell ref="C20:D20"/>
    <mergeCell ref="C21:D21"/>
    <mergeCell ref="C42:D42"/>
    <mergeCell ref="C44:D44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Jiřina</cp:lastModifiedBy>
  <dcterms:created xsi:type="dcterms:W3CDTF">2017-05-21T12:57:27Z</dcterms:created>
  <dcterms:modified xsi:type="dcterms:W3CDTF">2017-07-20T06:40:53Z</dcterms:modified>
  <cp:category/>
  <cp:version/>
  <cp:contentType/>
  <cp:contentStatus/>
</cp:coreProperties>
</file>