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0" yWindow="0" windowWidth="19320" windowHeight="15480" tabRatio="686"/>
  </bookViews>
  <sheets>
    <sheet name="Interier" sheetId="36" r:id="rId1"/>
  </sheets>
  <externalReferences>
    <externalReference r:id="rId2"/>
    <externalReference r:id="rId3"/>
  </externalReferences>
  <definedNames>
    <definedName name="ano_ne">[1]data!$S$1:$S$2</definedName>
    <definedName name="_xlnm.Print_Area" localSheetId="0">Interier!$A$1:$AF$34</definedName>
    <definedName name="xxx">[2]data!$J$1:$J$14</definedName>
    <definedName name="zaměstnanci">[1]data!$L$1:$L$17</definedName>
  </definedNames>
  <calcPr calcId="145621"/>
</workbook>
</file>

<file path=xl/calcChain.xml><?xml version="1.0" encoding="utf-8"?>
<calcChain xmlns="http://schemas.openxmlformats.org/spreadsheetml/2006/main">
  <c r="Q8" i="36" l="1"/>
  <c r="AE8" i="36" s="1"/>
  <c r="Q7" i="36"/>
  <c r="Y8" i="36"/>
  <c r="X8" i="36"/>
  <c r="Z8" i="36" s="1"/>
  <c r="AA8" i="36" s="1"/>
  <c r="AB8" i="36" s="1"/>
  <c r="T8" i="36"/>
  <c r="U8" i="36" s="1"/>
  <c r="V8" i="36" s="1"/>
  <c r="Y9" i="36"/>
  <c r="X9" i="36"/>
  <c r="T9" i="36"/>
  <c r="U9" i="36" s="1"/>
  <c r="V9" i="36" s="1"/>
  <c r="Q9" i="36"/>
  <c r="AE9" i="36" s="1"/>
  <c r="Z9" i="36" l="1"/>
  <c r="AA9" i="36" s="1"/>
  <c r="AB9" i="36" s="1"/>
  <c r="Q31" i="36" l="1"/>
  <c r="Q30" i="36"/>
  <c r="AE30" i="36" s="1"/>
  <c r="Y30" i="36"/>
  <c r="X30" i="36"/>
  <c r="T30" i="36"/>
  <c r="U30" i="36" s="1"/>
  <c r="V30" i="36" s="1"/>
  <c r="Y29" i="36"/>
  <c r="X29" i="36"/>
  <c r="Z29" i="36" s="1"/>
  <c r="AA29" i="36" s="1"/>
  <c r="AB29" i="36" s="1"/>
  <c r="T29" i="36"/>
  <c r="U29" i="36" s="1"/>
  <c r="V29" i="36" s="1"/>
  <c r="Q29" i="36"/>
  <c r="AE29" i="36" s="1"/>
  <c r="Y28" i="36"/>
  <c r="X28" i="36"/>
  <c r="T28" i="36"/>
  <c r="U28" i="36" s="1"/>
  <c r="V28" i="36" s="1"/>
  <c r="Q28" i="36"/>
  <c r="AE28" i="36" s="1"/>
  <c r="Z28" i="36" l="1"/>
  <c r="AA28" i="36" s="1"/>
  <c r="AB28" i="36" s="1"/>
  <c r="Z30" i="36"/>
  <c r="AA30" i="36" s="1"/>
  <c r="AB30" i="36" s="1"/>
  <c r="T6" i="36"/>
  <c r="U6" i="36" s="1"/>
  <c r="T7" i="36"/>
  <c r="U7" i="36" s="1"/>
  <c r="T10" i="36"/>
  <c r="U10" i="36" s="1"/>
  <c r="T11" i="36"/>
  <c r="U11" i="36" s="1"/>
  <c r="T12" i="36"/>
  <c r="U12" i="36" s="1"/>
  <c r="T13" i="36"/>
  <c r="U13" i="36" s="1"/>
  <c r="T14" i="36"/>
  <c r="U14" i="36" s="1"/>
  <c r="T15" i="36"/>
  <c r="U15" i="36" s="1"/>
  <c r="T16" i="36"/>
  <c r="U16" i="36" s="1"/>
  <c r="T17" i="36"/>
  <c r="U17" i="36" s="1"/>
  <c r="T18" i="36"/>
  <c r="U18" i="36" s="1"/>
  <c r="T19" i="36"/>
  <c r="U19" i="36" s="1"/>
  <c r="T20" i="36"/>
  <c r="U20" i="36" s="1"/>
  <c r="T21" i="36"/>
  <c r="U21" i="36" s="1"/>
  <c r="T22" i="36"/>
  <c r="U22" i="36" s="1"/>
  <c r="T23" i="36"/>
  <c r="U23" i="36" s="1"/>
  <c r="T24" i="36"/>
  <c r="U24" i="36" s="1"/>
  <c r="T25" i="36"/>
  <c r="U25" i="36" s="1"/>
  <c r="T26" i="36"/>
  <c r="U26" i="36" s="1"/>
  <c r="T27" i="36"/>
  <c r="U27" i="36" s="1"/>
  <c r="T31" i="36"/>
  <c r="U31" i="36" s="1"/>
  <c r="AE31" i="36" l="1"/>
  <c r="Q27" i="36"/>
  <c r="AE27" i="36" s="1"/>
  <c r="Q26" i="36"/>
  <c r="AF26" i="36" s="1"/>
  <c r="Q25" i="36"/>
  <c r="AE25" i="36" s="1"/>
  <c r="Q24" i="36"/>
  <c r="AE24" i="36" s="1"/>
  <c r="Q23" i="36"/>
  <c r="AE23" i="36" s="1"/>
  <c r="Q22" i="36"/>
  <c r="AE22" i="36" s="1"/>
  <c r="Q21" i="36"/>
  <c r="AE21" i="36" s="1"/>
  <c r="Q20" i="36"/>
  <c r="AE20" i="36" s="1"/>
  <c r="Q19" i="36"/>
  <c r="AE19" i="36" s="1"/>
  <c r="Q18" i="36"/>
  <c r="AE18" i="36" s="1"/>
  <c r="Q17" i="36"/>
  <c r="AE17" i="36" s="1"/>
  <c r="Q16" i="36"/>
  <c r="AE16" i="36" s="1"/>
  <c r="Q15" i="36"/>
  <c r="AE15" i="36" s="1"/>
  <c r="Q14" i="36"/>
  <c r="AE14" i="36" s="1"/>
  <c r="Q13" i="36"/>
  <c r="AE13" i="36" s="1"/>
  <c r="Q12" i="36"/>
  <c r="AE12" i="36" s="1"/>
  <c r="Q11" i="36"/>
  <c r="AE11" i="36" s="1"/>
  <c r="Q10" i="36"/>
  <c r="AE10" i="36" s="1"/>
  <c r="AE7" i="36"/>
  <c r="Q6" i="36"/>
  <c r="AE6" i="36" s="1"/>
  <c r="Y31" i="36"/>
  <c r="X31" i="36"/>
  <c r="V31" i="36"/>
  <c r="Y27" i="36"/>
  <c r="X27" i="36"/>
  <c r="V27" i="36"/>
  <c r="Y16" i="36"/>
  <c r="X16" i="36"/>
  <c r="V16" i="36"/>
  <c r="Y15" i="36"/>
  <c r="X15" i="36"/>
  <c r="V15" i="36"/>
  <c r="Y14" i="36"/>
  <c r="X14" i="36"/>
  <c r="V14" i="36"/>
  <c r="Y13" i="36"/>
  <c r="X13" i="36"/>
  <c r="V13" i="36"/>
  <c r="Y12" i="36"/>
  <c r="X12" i="36"/>
  <c r="V12" i="36"/>
  <c r="Y11" i="36"/>
  <c r="X11" i="36"/>
  <c r="V11" i="36"/>
  <c r="Y10" i="36"/>
  <c r="X10" i="36"/>
  <c r="V10" i="36"/>
  <c r="Y7" i="36"/>
  <c r="X7" i="36"/>
  <c r="V7" i="36"/>
  <c r="Y6" i="36"/>
  <c r="X6" i="36"/>
  <c r="V6" i="36"/>
  <c r="Y26" i="36"/>
  <c r="X26" i="36"/>
  <c r="V26" i="36"/>
  <c r="Y25" i="36"/>
  <c r="X25" i="36"/>
  <c r="V25" i="36"/>
  <c r="Y24" i="36"/>
  <c r="X24" i="36"/>
  <c r="V24" i="36"/>
  <c r="Y23" i="36"/>
  <c r="X23" i="36"/>
  <c r="V23" i="36"/>
  <c r="Y22" i="36"/>
  <c r="X22" i="36"/>
  <c r="V22" i="36"/>
  <c r="Y21" i="36"/>
  <c r="X21" i="36"/>
  <c r="V21" i="36"/>
  <c r="Y20" i="36"/>
  <c r="X20" i="36"/>
  <c r="V20" i="36"/>
  <c r="Y19" i="36"/>
  <c r="X19" i="36"/>
  <c r="V19" i="36"/>
  <c r="Y18" i="36"/>
  <c r="X18" i="36"/>
  <c r="V18" i="36"/>
  <c r="Y17" i="36"/>
  <c r="X17" i="36"/>
  <c r="V17" i="36"/>
  <c r="AF34" i="36" l="1"/>
  <c r="AE34" i="36"/>
  <c r="Z23" i="36"/>
  <c r="AA23" i="36" s="1"/>
  <c r="AB23" i="36" s="1"/>
  <c r="Z20" i="36"/>
  <c r="AA20" i="36" s="1"/>
  <c r="AB20" i="36" s="1"/>
  <c r="Z11" i="36"/>
  <c r="AA11" i="36" s="1"/>
  <c r="AB11" i="36" s="1"/>
  <c r="Z15" i="36"/>
  <c r="AA15" i="36" s="1"/>
  <c r="AB15" i="36" s="1"/>
  <c r="Z19" i="36"/>
  <c r="AA19" i="36" s="1"/>
  <c r="AB19" i="36" s="1"/>
  <c r="Z24" i="36"/>
  <c r="AA24" i="36" s="1"/>
  <c r="AB24" i="36" s="1"/>
  <c r="Z7" i="36"/>
  <c r="AA7" i="36" s="1"/>
  <c r="AB7" i="36" s="1"/>
  <c r="Z12" i="36"/>
  <c r="AA12" i="36" s="1"/>
  <c r="AB12" i="36" s="1"/>
  <c r="Z16" i="36"/>
  <c r="AA16" i="36" s="1"/>
  <c r="AB16" i="36" s="1"/>
  <c r="Z27" i="36"/>
  <c r="AA27" i="36" s="1"/>
  <c r="AB27" i="36" s="1"/>
  <c r="Z31" i="36"/>
  <c r="AA31" i="36" s="1"/>
  <c r="AB31" i="36" s="1"/>
  <c r="Z17" i="36"/>
  <c r="AA17" i="36" s="1"/>
  <c r="AB17" i="36" s="1"/>
  <c r="Z18" i="36"/>
  <c r="AA18" i="36" s="1"/>
  <c r="AB18" i="36" s="1"/>
  <c r="Z21" i="36"/>
  <c r="AA21" i="36" s="1"/>
  <c r="AB21" i="36" s="1"/>
  <c r="Z22" i="36"/>
  <c r="AA22" i="36" s="1"/>
  <c r="AB22" i="36" s="1"/>
  <c r="Z25" i="36"/>
  <c r="AA25" i="36" s="1"/>
  <c r="AB25" i="36" s="1"/>
  <c r="Z26" i="36"/>
  <c r="AA26" i="36" s="1"/>
  <c r="AB26" i="36" s="1"/>
  <c r="Z6" i="36"/>
  <c r="AA6" i="36" s="1"/>
  <c r="AB6" i="36" s="1"/>
  <c r="Z10" i="36"/>
  <c r="AA10" i="36" s="1"/>
  <c r="AB10" i="36" s="1"/>
  <c r="Z13" i="36"/>
  <c r="AA13" i="36" s="1"/>
  <c r="AB13" i="36" s="1"/>
  <c r="Z14" i="36"/>
  <c r="AA14" i="36" s="1"/>
  <c r="AB14" i="36" s="1"/>
</calcChain>
</file>

<file path=xl/sharedStrings.xml><?xml version="1.0" encoding="utf-8"?>
<sst xmlns="http://schemas.openxmlformats.org/spreadsheetml/2006/main" count="124" uniqueCount="78">
  <si>
    <t>cena za mj</t>
  </si>
  <si>
    <t>množství</t>
  </si>
  <si>
    <t>cena celkem</t>
  </si>
  <si>
    <t>tl.</t>
  </si>
  <si>
    <t>š.</t>
  </si>
  <si>
    <t>d./v.</t>
  </si>
  <si>
    <t>orientační rozměr v mm</t>
  </si>
  <si>
    <t>název položky</t>
  </si>
  <si>
    <t>poř.    číslo</t>
  </si>
  <si>
    <t>popis</t>
  </si>
  <si>
    <t>místnost/NP</t>
  </si>
  <si>
    <t>položkový rozpis části :</t>
  </si>
  <si>
    <t>mj- ks, bm, m²</t>
  </si>
  <si>
    <t>Ocelová konstrukce</t>
  </si>
  <si>
    <t>ks</t>
  </si>
  <si>
    <t xml:space="preserve">Montáž </t>
  </si>
  <si>
    <t>kpl</t>
  </si>
  <si>
    <t>Zárubně do SDK</t>
  </si>
  <si>
    <t>Ocelová zárubeň 2ks do SDK, nátěr bílý, včetně montáže</t>
  </si>
  <si>
    <t xml:space="preserve">Dveře otevíravé pravé </t>
  </si>
  <si>
    <t xml:space="preserve">Montáž dveří </t>
  </si>
  <si>
    <t>Montáž dveří otevíravých, montáž posuvných dveří včetně garnýže a vrchního kování</t>
  </si>
  <si>
    <t xml:space="preserve">Manipulace </t>
  </si>
  <si>
    <t>Manipulace dvěří na místo</t>
  </si>
  <si>
    <t>šatna</t>
  </si>
  <si>
    <t>Pult</t>
  </si>
  <si>
    <t>Vitríny</t>
  </si>
  <si>
    <t>Grafická loga</t>
  </si>
  <si>
    <t xml:space="preserve">Regál </t>
  </si>
  <si>
    <t>manipulace z velkoskladu a montáž</t>
  </si>
  <si>
    <t>Židle</t>
  </si>
  <si>
    <t xml:space="preserve">manipulace z velkoskladu </t>
  </si>
  <si>
    <t>Doprava montážníků- nábytek</t>
  </si>
  <si>
    <t xml:space="preserve">Manipulace materiálu na místo, lešení, pomocné konstrukce, krytí, folie, </t>
  </si>
  <si>
    <t>Doprava sádrokartonářů a malířů</t>
  </si>
  <si>
    <t xml:space="preserve">pro celou realizaci </t>
  </si>
  <si>
    <t>Vrchní kování - vnitřní ocelový mechanismus</t>
  </si>
  <si>
    <t>Dveře posuvné před stěnu včetně garnýže</t>
  </si>
  <si>
    <t>Manipulace  a doprava dveří</t>
  </si>
  <si>
    <t>Manipulace a montáž</t>
  </si>
  <si>
    <t>Ocelový svařovaný rám- profil 150/50/ 3mm . Přivařeno na místě ke stávající ocel. konstrukci. Nátěr bílý. Včetně pasíře.  Včetně dopravy a montáže. VIZ VÝKRES - D-OCELOVÁ KONSTRUKCE PRO OSAZENÍ VRAT</t>
  </si>
  <si>
    <t>Manipulace SDK</t>
  </si>
  <si>
    <t>Dveře plné A1, masivní dřevěný rám po celém obvodu dveří, výplní voštinou s pláštěm z DTD, povrch CPL bílá s magnetickým nástřikem . Včetně kování do hrany pro uchycení pro posunutí, kolejnice a garnýže materiál LTD bílá.</t>
  </si>
  <si>
    <t>Inv.evidované</t>
  </si>
  <si>
    <t>Investice</t>
  </si>
  <si>
    <t>Neinvestice</t>
  </si>
  <si>
    <t>policový regál- konstrukční prvky jsou vyrobeny z pozinkovaného materiálu, výškové přestavení polic po 25 mm,nosnost polic 120 kg. Počet polic v regálu- 7ks, kotveno do stěn</t>
  </si>
  <si>
    <t>PŘEHLED INVESTIC A NEINVESTIC CELKEM</t>
  </si>
  <si>
    <t>K vyplnění pouze žlutá  pole</t>
  </si>
  <si>
    <t>Materiál LTD bílý lesk. Horní deska tl.36 mm. Zadní strana policová. Do dna skříňky- stavitelné nožky zakryté soklem.</t>
  </si>
  <si>
    <t>Bourací práce - interier</t>
  </si>
  <si>
    <t>Bourací práce - podhled</t>
  </si>
  <si>
    <t>Bourací práce - odstranění stávajících interiérových posuvných stěn včetně pojezdu, pultů, solitérného vybavení, věšáků, nosné konstrukce věšáků,  a dalších doplňků z řešených prostor,  dle výkresu - D - VÝKRES BOURACÍCH PRACÍ - PŮDORYS, ŘEZ</t>
  </si>
  <si>
    <t>Bourací práce - odstranění částí stávajících podhledů, včetně  jejich zapravení,  dle výkresu - D - VÝKRES BOURACÍCH PRACÍ - PODHLED</t>
  </si>
  <si>
    <t>Bourací práce</t>
  </si>
  <si>
    <t>Odvoz  vybouraných hmot na skládku do 5 km Včetně naložení na dopravní prostředek a složení na skládku, včetně poplatku za skládku</t>
  </si>
  <si>
    <t xml:space="preserve">  </t>
  </si>
  <si>
    <t xml:space="preserve">Kování - hranatá rozeta, nerez, </t>
  </si>
  <si>
    <t>SDK příčky dle výkresu, vyřezání otvorů pro vitriny, výmalba omyvatelná a otěruvzdorná bílá barva. Zapravení SDK po montáži nábytku</t>
  </si>
  <si>
    <t>SDK zaklopení stropu, výmalba omyvatelná a otěruvzdorná bílá barva. Zapravení SDK po montáži nábytku</t>
  </si>
  <si>
    <t>m²</t>
  </si>
  <si>
    <t>m2</t>
  </si>
  <si>
    <t xml:space="preserve">Samolepící folie v šedé barvě ve tvaru číslice výšky 20 mm, font Arial (číselná řada 1-135) </t>
  </si>
  <si>
    <t>Číselné označení</t>
  </si>
  <si>
    <t>Věšák na oděvy</t>
  </si>
  <si>
    <t>785-890</t>
  </si>
  <si>
    <t xml:space="preserve">Věšák na oděvy - Délka: 60 cm, Hloubka: 4 cm
Výška: 8 cm, závěsný na stěnu.Hlavní části: masivní tvrdé dřevo, Akrylová barva, Háček/ Konzolka: Nerezavějící ocel, Ochrana proti oděru 
</t>
  </si>
  <si>
    <t xml:space="preserve">Kolečková otočná židle - nízký opěrák, područky pevné z leštěného hliníku, hliníkový leštěný kříž, pryžová kolečka, tělo je odlito ze slitiny kovů a pochromováno. Sedák i opěrák prošity v tloušťce 1cm celočalouněné s horizontálním proševem, houpací mechanika. šedá látka - 100% Polyester, váha 570g/lm, oděruvzdornost - 85000 cyklů, stálobarevnost na světle - 6, stálobarevnost v otěru - 4-5, žmolkování 5, ohnivzdornost - 1021-12. 
    výška: 78,5-89cm
    šířka: 66cm
    hloubka: 66cm
    výška sedu: 38,5-49cm
</t>
  </si>
  <si>
    <t xml:space="preserve">Montáž nábytku </t>
  </si>
  <si>
    <t>Samolepící fólie s potiskem - 2 grafická loga univerzity, 2 grafická loga fakulty, ohraničení posuvné nástěnky, 22 log věšáků na pultu, 2 loga na vratech.  včetně montáže a dopravy. Loga a barvy dle Manuálu značky a jednotného vizuálního stylu Mendelovy univerzity v Brně</t>
  </si>
  <si>
    <t>šatna 1</t>
  </si>
  <si>
    <t>šatna 1 + šatna 2</t>
  </si>
  <si>
    <t>šatna 2</t>
  </si>
  <si>
    <t>Dveře plné A1, masivní dřevěný rám po celém obvodu dveří, výplní voštinou s pláštěm z DTD, povrch CPL bílá. Včetně cylindrickévložky  30/45 nikl.</t>
  </si>
  <si>
    <t>Materiál LTD - barva bílý lesk. Sklo bezpečností tl.6 mm. Z vnitřní stany vitríny budou uzamykatelná dvířka. Vitríny podepřeny jekl.nohou (rozměry viz výkres stěna s vitrínami). V půdě vitríny zafrézovaný ( LED pásek pro osvětlení exponátů, trafo položené shora na půdě) - vykázáno v elektročást.</t>
  </si>
  <si>
    <t>SDK (šatna 1+ šatna 2)</t>
  </si>
  <si>
    <t>SDK (šatna 1+šatna 2)</t>
  </si>
  <si>
    <t>Úprava šatnových boxů obj. Z / II                                               část  Interiér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</si>
</sst>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&quot;Kč&quot;_-;\-* #,##0\ &quot;Kč&quot;_-;_-* &quot;-&quot;??\ &quot;Kč&quot;_-;_-@_-"/>
    <numFmt numFmtId="165" formatCode="0.0%"/>
    <numFmt numFmtId="166" formatCode="#,##0\ &quot;Kč&quot;"/>
  </numFmts>
  <fonts count="1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theme="1" tint="0.249977111117893"/>
      <name val="Arial"/>
      <family val="2"/>
      <charset val="238"/>
    </font>
    <font>
      <sz val="9"/>
      <color theme="1" tint="0.249977111117893"/>
      <name val="Arial"/>
      <family val="2"/>
      <charset val="238"/>
    </font>
    <font>
      <u/>
      <sz val="10"/>
      <color theme="1" tint="0.249977111117893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sz val="12"/>
      <color theme="1" tint="0.249977111117893"/>
      <name val="Arial"/>
      <family val="2"/>
      <charset val="238"/>
    </font>
    <font>
      <i/>
      <sz val="23"/>
      <color theme="1" tint="0.249977111117893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77111117893"/>
      </top>
      <bottom/>
      <diagonal/>
    </border>
    <border>
      <left/>
      <right style="thin">
        <color indexed="64"/>
      </right>
      <top/>
      <bottom/>
      <diagonal/>
    </border>
  </borders>
  <cellStyleXfs count="3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89">
    <xf numFmtId="0" fontId="0" fillId="0" borderId="0" xfId="0"/>
    <xf numFmtId="0" fontId="6" fillId="0" borderId="0" xfId="1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5" fillId="0" borderId="9" xfId="3" applyFont="1" applyBorder="1" applyAlignment="1" applyProtection="1">
      <alignment horizontal="center" vertical="center" wrapText="1"/>
    </xf>
    <xf numFmtId="1" fontId="5" fillId="0" borderId="3" xfId="3" applyNumberFormat="1" applyFont="1" applyBorder="1" applyAlignment="1" applyProtection="1">
      <alignment horizontal="center" vertical="center"/>
    </xf>
    <xf numFmtId="0" fontId="5" fillId="0" borderId="3" xfId="3" applyFont="1" applyBorder="1" applyAlignment="1" applyProtection="1">
      <alignment horizontal="center" vertical="center"/>
    </xf>
    <xf numFmtId="0" fontId="4" fillId="0" borderId="0" xfId="28" applyFont="1" applyAlignment="1" applyProtection="1">
      <alignment vertical="center"/>
    </xf>
    <xf numFmtId="0" fontId="13" fillId="2" borderId="0" xfId="28" applyFont="1" applyFill="1" applyBorder="1" applyAlignment="1" applyProtection="1">
      <alignment vertical="center"/>
    </xf>
    <xf numFmtId="0" fontId="12" fillId="2" borderId="0" xfId="28" applyFont="1" applyFill="1" applyBorder="1" applyAlignment="1" applyProtection="1">
      <alignment horizontal="right" vertical="center"/>
    </xf>
    <xf numFmtId="0" fontId="7" fillId="0" borderId="10" xfId="28" applyFont="1" applyBorder="1" applyAlignment="1" applyProtection="1">
      <alignment horizontal="center" vertical="center"/>
    </xf>
    <xf numFmtId="0" fontId="7" fillId="0" borderId="0" xfId="28" applyFont="1" applyBorder="1" applyAlignment="1">
      <alignment horizontal="left" vertical="center"/>
    </xf>
    <xf numFmtId="0" fontId="7" fillId="0" borderId="0" xfId="28" applyFont="1" applyBorder="1" applyAlignment="1" applyProtection="1">
      <alignment horizontal="center" vertical="center"/>
    </xf>
    <xf numFmtId="0" fontId="8" fillId="2" borderId="0" xfId="28" applyFont="1" applyFill="1" applyAlignment="1">
      <alignment vertical="center" wrapText="1"/>
    </xf>
    <xf numFmtId="0" fontId="2" fillId="0" borderId="0" xfId="28" applyFont="1"/>
    <xf numFmtId="0" fontId="4" fillId="2" borderId="0" xfId="28" applyFont="1" applyFill="1" applyAlignment="1">
      <alignment vertical="center" wrapText="1"/>
    </xf>
    <xf numFmtId="0" fontId="9" fillId="0" borderId="0" xfId="28" applyFont="1" applyAlignment="1" applyProtection="1">
      <alignment vertical="center"/>
    </xf>
    <xf numFmtId="0" fontId="7" fillId="0" borderId="10" xfId="28" applyFont="1" applyBorder="1" applyAlignment="1">
      <alignment horizontal="left" vertical="center"/>
    </xf>
    <xf numFmtId="0" fontId="5" fillId="0" borderId="3" xfId="3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4" fillId="0" borderId="14" xfId="28" applyFont="1" applyBorder="1" applyAlignment="1" applyProtection="1">
      <alignment vertical="center"/>
    </xf>
    <xf numFmtId="165" fontId="4" fillId="0" borderId="14" xfId="3" applyNumberFormat="1" applyFont="1" applyBorder="1" applyAlignment="1" applyProtection="1">
      <alignment vertical="center"/>
    </xf>
    <xf numFmtId="166" fontId="4" fillId="0" borderId="14" xfId="3" applyNumberFormat="1" applyFont="1" applyBorder="1" applyAlignment="1" applyProtection="1">
      <alignment vertical="center"/>
    </xf>
    <xf numFmtId="166" fontId="4" fillId="0" borderId="14" xfId="5" applyNumberFormat="1" applyFont="1" applyBorder="1" applyAlignment="1" applyProtection="1">
      <alignment vertical="center"/>
    </xf>
    <xf numFmtId="10" fontId="4" fillId="0" borderId="14" xfId="3" applyNumberFormat="1" applyFont="1" applyBorder="1" applyAlignment="1" applyProtection="1">
      <alignment vertical="center"/>
    </xf>
    <xf numFmtId="0" fontId="4" fillId="0" borderId="14" xfId="3" applyFont="1" applyBorder="1" applyAlignment="1" applyProtection="1">
      <alignment vertical="center"/>
    </xf>
    <xf numFmtId="164" fontId="4" fillId="0" borderId="14" xfId="3" applyNumberFormat="1" applyFont="1" applyBorder="1" applyAlignment="1" applyProtection="1">
      <alignment vertical="center"/>
    </xf>
    <xf numFmtId="0" fontId="2" fillId="4" borderId="0" xfId="28" applyFont="1" applyFill="1"/>
    <xf numFmtId="0" fontId="4" fillId="4" borderId="14" xfId="28" applyFont="1" applyFill="1" applyBorder="1" applyAlignment="1" applyProtection="1">
      <alignment vertical="center"/>
    </xf>
    <xf numFmtId="164" fontId="4" fillId="4" borderId="14" xfId="28" applyNumberFormat="1" applyFont="1" applyFill="1" applyBorder="1" applyAlignment="1" applyProtection="1">
      <alignment vertical="center"/>
    </xf>
    <xf numFmtId="0" fontId="7" fillId="0" borderId="0" xfId="28" applyFont="1" applyBorder="1" applyAlignment="1" applyProtection="1">
      <alignment horizontal="center" vertical="center" wrapText="1"/>
    </xf>
    <xf numFmtId="0" fontId="5" fillId="0" borderId="3" xfId="3" applyFont="1" applyBorder="1" applyAlignment="1" applyProtection="1">
      <alignment horizontal="center" vertical="center"/>
    </xf>
    <xf numFmtId="0" fontId="7" fillId="0" borderId="10" xfId="28" applyFont="1" applyBorder="1" applyAlignment="1" applyProtection="1">
      <alignment horizontal="left" vertical="center"/>
    </xf>
    <xf numFmtId="0" fontId="5" fillId="0" borderId="3" xfId="3" applyFont="1" applyBorder="1" applyAlignment="1" applyProtection="1">
      <alignment horizontal="center" vertical="center"/>
    </xf>
    <xf numFmtId="0" fontId="5" fillId="0" borderId="3" xfId="3" applyFont="1" applyBorder="1" applyAlignment="1" applyProtection="1">
      <alignment horizontal="center" vertical="center"/>
    </xf>
    <xf numFmtId="0" fontId="10" fillId="3" borderId="8" xfId="28" applyFont="1" applyFill="1" applyBorder="1" applyAlignment="1" applyProtection="1">
      <alignment horizontal="center" vertical="center" wrapText="1"/>
    </xf>
    <xf numFmtId="0" fontId="5" fillId="0" borderId="3" xfId="3" applyFont="1" applyBorder="1" applyAlignment="1" applyProtection="1">
      <alignment horizontal="center" vertical="center"/>
    </xf>
    <xf numFmtId="0" fontId="5" fillId="2" borderId="12" xfId="3" applyFont="1" applyFill="1" applyBorder="1" applyAlignment="1" applyProtection="1">
      <alignment horizontal="center" vertical="center"/>
    </xf>
    <xf numFmtId="0" fontId="5" fillId="2" borderId="11" xfId="3" applyFont="1" applyFill="1" applyBorder="1" applyAlignment="1" applyProtection="1">
      <alignment horizontal="center" vertical="center"/>
    </xf>
    <xf numFmtId="0" fontId="5" fillId="2" borderId="13" xfId="3" applyFont="1" applyFill="1" applyBorder="1" applyAlignment="1" applyProtection="1">
      <alignment horizontal="center" vertical="center"/>
    </xf>
    <xf numFmtId="0" fontId="5" fillId="0" borderId="12" xfId="3" applyFont="1" applyBorder="1" applyAlignment="1" applyProtection="1">
      <alignment horizontal="center" vertical="center" wrapText="1"/>
    </xf>
    <xf numFmtId="0" fontId="5" fillId="0" borderId="11" xfId="3" applyFont="1" applyBorder="1" applyAlignment="1" applyProtection="1">
      <alignment horizontal="center" vertical="center" wrapText="1"/>
    </xf>
    <xf numFmtId="0" fontId="5" fillId="0" borderId="13" xfId="3" applyFont="1" applyBorder="1" applyAlignment="1" applyProtection="1">
      <alignment horizontal="center" vertical="center" wrapText="1"/>
    </xf>
    <xf numFmtId="164" fontId="5" fillId="5" borderId="12" xfId="2" applyNumberFormat="1" applyFont="1" applyFill="1" applyBorder="1" applyAlignment="1" applyProtection="1">
      <alignment horizontal="center" vertical="center"/>
      <protection locked="0"/>
    </xf>
    <xf numFmtId="164" fontId="5" fillId="5" borderId="13" xfId="2" applyNumberFormat="1" applyFont="1" applyFill="1" applyBorder="1" applyAlignment="1" applyProtection="1">
      <alignment horizontal="center" vertical="center"/>
      <protection locked="0"/>
    </xf>
    <xf numFmtId="164" fontId="5" fillId="0" borderId="3" xfId="2" applyNumberFormat="1" applyFont="1" applyBorder="1" applyAlignment="1" applyProtection="1">
      <alignment horizontal="center" vertical="center"/>
    </xf>
    <xf numFmtId="0" fontId="15" fillId="0" borderId="12" xfId="3" applyFont="1" applyBorder="1" applyAlignment="1" applyProtection="1">
      <alignment horizontal="center" vertical="center" wrapText="1"/>
    </xf>
    <xf numFmtId="0" fontId="15" fillId="0" borderId="11" xfId="3" applyFont="1" applyBorder="1" applyAlignment="1" applyProtection="1">
      <alignment horizontal="center" vertical="center" wrapText="1"/>
    </xf>
    <xf numFmtId="0" fontId="15" fillId="0" borderId="13" xfId="3" applyFont="1" applyBorder="1" applyAlignment="1" applyProtection="1">
      <alignment horizontal="center" vertical="center" wrapText="1"/>
    </xf>
    <xf numFmtId="0" fontId="5" fillId="0" borderId="12" xfId="3" applyFont="1" applyBorder="1" applyAlignment="1" applyProtection="1">
      <alignment horizontal="center" vertical="center"/>
    </xf>
    <xf numFmtId="0" fontId="5" fillId="0" borderId="11" xfId="3" applyFont="1" applyBorder="1" applyAlignment="1" applyProtection="1">
      <alignment horizontal="center" vertical="center"/>
    </xf>
    <xf numFmtId="0" fontId="5" fillId="0" borderId="13" xfId="3" applyFont="1" applyBorder="1" applyAlignment="1" applyProtection="1">
      <alignment horizontal="center" vertical="center"/>
    </xf>
    <xf numFmtId="0" fontId="5" fillId="0" borderId="12" xfId="3" applyFont="1" applyBorder="1" applyAlignment="1" applyProtection="1">
      <alignment horizontal="left" vertical="center"/>
    </xf>
    <xf numFmtId="0" fontId="5" fillId="0" borderId="11" xfId="3" applyFont="1" applyBorder="1" applyAlignment="1" applyProtection="1">
      <alignment horizontal="left" vertical="center"/>
    </xf>
    <xf numFmtId="0" fontId="5" fillId="0" borderId="13" xfId="3" applyFont="1" applyBorder="1" applyAlignment="1" applyProtection="1">
      <alignment horizontal="left" vertical="center"/>
    </xf>
    <xf numFmtId="0" fontId="10" fillId="3" borderId="14" xfId="28" applyFont="1" applyFill="1" applyBorder="1" applyAlignment="1" applyProtection="1">
      <alignment horizontal="center" vertical="center" wrapText="1"/>
    </xf>
    <xf numFmtId="0" fontId="10" fillId="3" borderId="3" xfId="28" applyFont="1" applyFill="1" applyBorder="1" applyAlignment="1" applyProtection="1">
      <alignment horizontal="center" vertical="center" wrapText="1"/>
    </xf>
    <xf numFmtId="0" fontId="7" fillId="0" borderId="0" xfId="28" applyFont="1" applyBorder="1" applyAlignment="1">
      <alignment horizontal="left" vertical="center"/>
    </xf>
    <xf numFmtId="164" fontId="5" fillId="0" borderId="0" xfId="2" applyNumberFormat="1" applyFont="1" applyBorder="1" applyAlignment="1" applyProtection="1">
      <alignment horizontal="center" vertical="center"/>
    </xf>
    <xf numFmtId="164" fontId="7" fillId="0" borderId="0" xfId="2" applyNumberFormat="1" applyFont="1" applyBorder="1" applyAlignment="1" applyProtection="1">
      <alignment horizontal="center" vertical="center"/>
    </xf>
    <xf numFmtId="164" fontId="7" fillId="0" borderId="16" xfId="2" applyNumberFormat="1" applyFont="1" applyBorder="1" applyAlignment="1" applyProtection="1">
      <alignment horizontal="center" vertical="center"/>
    </xf>
    <xf numFmtId="0" fontId="7" fillId="0" borderId="10" xfId="28" applyFont="1" applyBorder="1" applyAlignment="1">
      <alignment horizontal="left" vertical="center"/>
    </xf>
    <xf numFmtId="164" fontId="5" fillId="0" borderId="10" xfId="2" applyNumberFormat="1" applyFont="1" applyBorder="1" applyAlignment="1" applyProtection="1">
      <alignment horizontal="center" vertical="center"/>
    </xf>
    <xf numFmtId="164" fontId="7" fillId="0" borderId="10" xfId="2" applyNumberFormat="1" applyFont="1" applyBorder="1" applyAlignment="1" applyProtection="1">
      <alignment horizontal="center" vertical="center"/>
    </xf>
    <xf numFmtId="164" fontId="7" fillId="0" borderId="15" xfId="2" applyNumberFormat="1" applyFont="1" applyBorder="1" applyAlignment="1" applyProtection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10" fillId="3" borderId="3" xfId="28" applyFont="1" applyFill="1" applyBorder="1" applyAlignment="1" applyProtection="1">
      <alignment horizontal="center" vertical="center"/>
    </xf>
    <xf numFmtId="0" fontId="9" fillId="0" borderId="0" xfId="28" applyFont="1" applyAlignment="1" applyProtection="1">
      <alignment horizontal="center" vertical="center"/>
    </xf>
    <xf numFmtId="0" fontId="5" fillId="0" borderId="3" xfId="3" applyFont="1" applyBorder="1" applyAlignment="1" applyProtection="1">
      <alignment horizontal="center" vertical="center"/>
    </xf>
    <xf numFmtId="0" fontId="15" fillId="0" borderId="3" xfId="3" applyFont="1" applyBorder="1" applyAlignment="1" applyProtection="1">
      <alignment horizontal="center" vertical="center" wrapText="1"/>
    </xf>
    <xf numFmtId="164" fontId="5" fillId="0" borderId="12" xfId="2" applyNumberFormat="1" applyFont="1" applyBorder="1" applyAlignment="1" applyProtection="1">
      <alignment horizontal="center" vertical="center"/>
    </xf>
    <xf numFmtId="164" fontId="5" fillId="0" borderId="13" xfId="2" applyNumberFormat="1" applyFont="1" applyBorder="1" applyAlignment="1" applyProtection="1">
      <alignment horizontal="center" vertical="center"/>
    </xf>
    <xf numFmtId="0" fontId="5" fillId="2" borderId="12" xfId="3" applyFont="1" applyFill="1" applyBorder="1" applyAlignment="1" applyProtection="1">
      <alignment horizontal="center" vertical="center" wrapText="1"/>
    </xf>
    <xf numFmtId="0" fontId="5" fillId="2" borderId="11" xfId="3" applyFont="1" applyFill="1" applyBorder="1" applyAlignment="1" applyProtection="1">
      <alignment horizontal="center" vertical="center" wrapText="1"/>
    </xf>
    <xf numFmtId="0" fontId="5" fillId="2" borderId="13" xfId="3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/>
    </xf>
    <xf numFmtId="0" fontId="7" fillId="2" borderId="12" xfId="3" applyFont="1" applyFill="1" applyBorder="1" applyAlignment="1" applyProtection="1">
      <alignment horizontal="center" vertical="center"/>
    </xf>
    <xf numFmtId="0" fontId="7" fillId="2" borderId="11" xfId="3" applyFont="1" applyFill="1" applyBorder="1" applyAlignment="1" applyProtection="1">
      <alignment horizontal="center" vertical="center"/>
    </xf>
    <xf numFmtId="0" fontId="7" fillId="2" borderId="13" xfId="3" applyFont="1" applyFill="1" applyBorder="1" applyAlignment="1" applyProtection="1">
      <alignment horizontal="center" vertical="center"/>
    </xf>
    <xf numFmtId="0" fontId="10" fillId="3" borderId="8" xfId="28" applyFont="1" applyFill="1" applyBorder="1" applyAlignment="1" applyProtection="1">
      <alignment horizontal="center" vertical="center" wrapText="1"/>
    </xf>
    <xf numFmtId="0" fontId="10" fillId="3" borderId="9" xfId="28" applyFont="1" applyFill="1" applyBorder="1" applyAlignment="1" applyProtection="1">
      <alignment horizontal="center" vertical="center" wrapText="1"/>
    </xf>
    <xf numFmtId="0" fontId="10" fillId="3" borderId="4" xfId="28" applyFont="1" applyFill="1" applyBorder="1" applyAlignment="1" applyProtection="1">
      <alignment horizontal="center" vertical="center"/>
    </xf>
    <xf numFmtId="0" fontId="10" fillId="3" borderId="10" xfId="28" applyFont="1" applyFill="1" applyBorder="1" applyAlignment="1" applyProtection="1">
      <alignment horizontal="center" vertical="center"/>
    </xf>
    <xf numFmtId="0" fontId="10" fillId="3" borderId="2" xfId="28" applyFont="1" applyFill="1" applyBorder="1" applyAlignment="1" applyProtection="1">
      <alignment horizontal="center" vertical="center"/>
    </xf>
    <xf numFmtId="0" fontId="10" fillId="3" borderId="0" xfId="28" applyFont="1" applyFill="1" applyBorder="1" applyAlignment="1" applyProtection="1">
      <alignment horizontal="center" vertical="center"/>
    </xf>
    <xf numFmtId="0" fontId="10" fillId="3" borderId="5" xfId="28" applyFont="1" applyFill="1" applyBorder="1" applyAlignment="1" applyProtection="1">
      <alignment horizontal="center" vertical="center"/>
    </xf>
    <xf numFmtId="0" fontId="10" fillId="3" borderId="6" xfId="28" applyFont="1" applyFill="1" applyBorder="1" applyAlignment="1" applyProtection="1">
      <alignment horizontal="center" vertical="center"/>
    </xf>
    <xf numFmtId="0" fontId="10" fillId="3" borderId="1" xfId="28" applyFont="1" applyFill="1" applyBorder="1" applyAlignment="1" applyProtection="1">
      <alignment horizontal="center" vertical="center"/>
    </xf>
    <xf numFmtId="0" fontId="10" fillId="3" borderId="7" xfId="28" applyFont="1" applyFill="1" applyBorder="1" applyAlignment="1" applyProtection="1">
      <alignment horizontal="center" vertical="center"/>
    </xf>
    <xf numFmtId="0" fontId="10" fillId="3" borderId="12" xfId="28" applyFont="1" applyFill="1" applyBorder="1" applyAlignment="1" applyProtection="1">
      <alignment horizontal="center" vertical="center"/>
    </xf>
  </cellXfs>
  <cellStyles count="34">
    <cellStyle name="čárky 2" xfId="5"/>
    <cellStyle name="čárky 2 2" xfId="7"/>
    <cellStyle name="čárky 2 2 2" xfId="8"/>
    <cellStyle name="čárky 2 2 3" xfId="9"/>
    <cellStyle name="čárky 2 3" xfId="10"/>
    <cellStyle name="čárky 2 3 2" xfId="11"/>
    <cellStyle name="čárky 2 4" xfId="12"/>
    <cellStyle name="Hypertextový odkaz" xfId="1" builtinId="8"/>
    <cellStyle name="Hypertextový odkaz 2" xfId="13"/>
    <cellStyle name="Měna" xfId="2" builtinId="4"/>
    <cellStyle name="Měna 2" xfId="14"/>
    <cellStyle name="Měna 2 2" xfId="15"/>
    <cellStyle name="Měna 2 3" xfId="16"/>
    <cellStyle name="Měna 3" xfId="17"/>
    <cellStyle name="Měna 3 2" xfId="18"/>
    <cellStyle name="Měna 3 3" xfId="19"/>
    <cellStyle name="Měna 4" xfId="20"/>
    <cellStyle name="měny 2" xfId="21"/>
    <cellStyle name="měny 2 2" xfId="22"/>
    <cellStyle name="měny 2 2 2" xfId="23"/>
    <cellStyle name="měny 2 3" xfId="24"/>
    <cellStyle name="měny 2 4" xfId="25"/>
    <cellStyle name="Normální" xfId="0" builtinId="0"/>
    <cellStyle name="normální 2" xfId="3"/>
    <cellStyle name="normální 2 2" xfId="26"/>
    <cellStyle name="normální 3" xfId="6"/>
    <cellStyle name="Normální 3 2" xfId="27"/>
    <cellStyle name="Normální 3 3" xfId="28"/>
    <cellStyle name="Normální 3 3 2" xfId="29"/>
    <cellStyle name="Normální 3 3 3" xfId="30"/>
    <cellStyle name="Normální 3 4" xfId="31"/>
    <cellStyle name="normální 4" xfId="32"/>
    <cellStyle name="Normální 5" xfId="33"/>
    <cellStyle name="pro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002-OBCHOD_dokumenty\OR_objedn&#225;vka%20realiza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Users\Mira\Desktop\108VO14MA-vyhodnocen&#237;%20nov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OR"/>
      <sheetName val="Finance"/>
      <sheetName val="finance na zakázku"/>
      <sheetName val="výroba - technická zpráva"/>
      <sheetName val="tiskopis předávací protokol"/>
      <sheetName val="předávací protokol spotřebiče"/>
      <sheetName val="tiskopis převzetí-předání místa"/>
      <sheetName val="tiskopis převzetí-předání SUB"/>
      <sheetName val="tiskopis prohlášení k 15% DPH"/>
      <sheetName val="výroba - harmonogram prací"/>
    </sheetNames>
    <sheetDataSet>
      <sheetData sheetId="0">
        <row r="1">
          <cell r="L1" t="str">
            <v>Robert Matula</v>
          </cell>
          <cell r="S1" t="str">
            <v>ANO</v>
          </cell>
        </row>
        <row r="2">
          <cell r="L2" t="str">
            <v>Bohumír Novotný</v>
          </cell>
          <cell r="S2" t="str">
            <v>NE</v>
          </cell>
        </row>
        <row r="3">
          <cell r="L3" t="str">
            <v>Radka Kučerová</v>
          </cell>
        </row>
        <row r="4">
          <cell r="L4" t="str">
            <v>Johana Trnková</v>
          </cell>
        </row>
        <row r="5">
          <cell r="L5" t="str">
            <v>Karel Mostovský</v>
          </cell>
        </row>
        <row r="6">
          <cell r="L6" t="str">
            <v>Petr Štěpánek</v>
          </cell>
        </row>
        <row r="7">
          <cell r="L7" t="str">
            <v>Jan Kolofík</v>
          </cell>
        </row>
        <row r="8">
          <cell r="L8" t="str">
            <v>Lukáš Ležatka</v>
          </cell>
        </row>
        <row r="9">
          <cell r="L9" t="str">
            <v>Marcela Kučerová</v>
          </cell>
        </row>
        <row r="10">
          <cell r="L10" t="str">
            <v>Ludmila Šebelová</v>
          </cell>
        </row>
        <row r="11">
          <cell r="L11" t="str">
            <v>Eva Matěnová-Kocmanová</v>
          </cell>
        </row>
        <row r="12">
          <cell r="L12" t="str">
            <v>Kateřina Voráčová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konomika"/>
      <sheetName val="vyhodnocení"/>
    </sheetNames>
    <sheetDataSet>
      <sheetData sheetId="0">
        <row r="1">
          <cell r="B1" t="str">
            <v>hotově</v>
          </cell>
          <cell r="J1" t="str">
            <v>1 den</v>
          </cell>
        </row>
        <row r="2">
          <cell r="J2" t="str">
            <v>2 dny</v>
          </cell>
        </row>
        <row r="3">
          <cell r="J3" t="str">
            <v>3 dny</v>
          </cell>
        </row>
        <row r="4">
          <cell r="J4" t="str">
            <v>4 dny</v>
          </cell>
        </row>
        <row r="5">
          <cell r="J5" t="str">
            <v>5 dní</v>
          </cell>
        </row>
        <row r="6">
          <cell r="J6" t="str">
            <v>6 dní</v>
          </cell>
        </row>
        <row r="7">
          <cell r="J7" t="str">
            <v>7 dní</v>
          </cell>
        </row>
        <row r="8">
          <cell r="J8" t="str">
            <v>14 dní</v>
          </cell>
        </row>
        <row r="9">
          <cell r="J9" t="str">
            <v>30 dní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0"/>
  <sheetViews>
    <sheetView showGridLines="0" tabSelected="1" view="pageBreakPreview" zoomScaleNormal="100" zoomScaleSheetLayoutView="100" workbookViewId="0">
      <selection activeCell="N9" sqref="N9:O9"/>
    </sheetView>
  </sheetViews>
  <sheetFormatPr defaultColWidth="9.140625" defaultRowHeight="12.75" x14ac:dyDescent="0.2"/>
  <cols>
    <col min="1" max="1" width="4.28515625" style="6" customWidth="1"/>
    <col min="2" max="2" width="8.7109375" style="6" customWidth="1"/>
    <col min="3" max="4" width="5.7109375" style="6" customWidth="1"/>
    <col min="5" max="5" width="5" style="6" customWidth="1"/>
    <col min="6" max="7" width="8.7109375" style="6" customWidth="1"/>
    <col min="8" max="8" width="8" style="6" customWidth="1"/>
    <col min="9" max="9" width="4.7109375" style="6" customWidth="1"/>
    <col min="10" max="10" width="4.85546875" style="6" customWidth="1"/>
    <col min="11" max="11" width="7.5703125" style="6" customWidth="1"/>
    <col min="12" max="13" width="4.42578125" style="6" customWidth="1"/>
    <col min="14" max="14" width="5" style="6" customWidth="1"/>
    <col min="15" max="15" width="5.85546875" style="6" customWidth="1"/>
    <col min="16" max="16" width="7" style="6" customWidth="1"/>
    <col min="17" max="17" width="6.42578125" style="6" customWidth="1"/>
    <col min="18" max="18" width="4.42578125" style="6" customWidth="1"/>
    <col min="19" max="19" width="6.85546875" style="13" customWidth="1"/>
    <col min="20" max="30" width="0" style="13" hidden="1" customWidth="1"/>
    <col min="31" max="31" width="12" style="13" customWidth="1"/>
    <col min="32" max="32" width="10.7109375" style="13" customWidth="1"/>
    <col min="33" max="16384" width="9.140625" style="13"/>
  </cols>
  <sheetData>
    <row r="1" spans="1:32" s="18" customFormat="1" ht="24" customHeight="1" x14ac:dyDescent="0.2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</row>
    <row r="2" spans="1:32" s="18" customFormat="1" ht="23.1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1:32" s="6" customFormat="1" ht="15" customHeight="1" x14ac:dyDescent="0.2">
      <c r="A3" s="7"/>
      <c r="B3" s="7"/>
      <c r="C3" s="8" t="s">
        <v>11</v>
      </c>
      <c r="D3" s="74" t="s">
        <v>77</v>
      </c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</row>
    <row r="4" spans="1:32" s="6" customFormat="1" ht="13.9" customHeight="1" x14ac:dyDescent="0.2">
      <c r="A4" s="78" t="s">
        <v>8</v>
      </c>
      <c r="B4" s="65" t="s">
        <v>10</v>
      </c>
      <c r="C4" s="80" t="s">
        <v>7</v>
      </c>
      <c r="D4" s="81"/>
      <c r="E4" s="81"/>
      <c r="F4" s="80" t="s">
        <v>9</v>
      </c>
      <c r="G4" s="81"/>
      <c r="H4" s="84"/>
      <c r="I4" s="65" t="s">
        <v>6</v>
      </c>
      <c r="J4" s="65"/>
      <c r="K4" s="65"/>
      <c r="L4" s="55" t="s">
        <v>60</v>
      </c>
      <c r="M4" s="55" t="s">
        <v>12</v>
      </c>
      <c r="N4" s="65" t="s">
        <v>0</v>
      </c>
      <c r="O4" s="65"/>
      <c r="P4" s="78" t="s">
        <v>1</v>
      </c>
      <c r="Q4" s="65" t="s">
        <v>2</v>
      </c>
      <c r="R4" s="88"/>
      <c r="S4" s="54" t="s">
        <v>43</v>
      </c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54" t="s">
        <v>44</v>
      </c>
      <c r="AF4" s="54" t="s">
        <v>45</v>
      </c>
    </row>
    <row r="5" spans="1:32" s="6" customFormat="1" ht="19.5" customHeight="1" x14ac:dyDescent="0.2">
      <c r="A5" s="79"/>
      <c r="B5" s="65"/>
      <c r="C5" s="82"/>
      <c r="D5" s="83"/>
      <c r="E5" s="83"/>
      <c r="F5" s="85"/>
      <c r="G5" s="86"/>
      <c r="H5" s="87"/>
      <c r="I5" s="34" t="s">
        <v>3</v>
      </c>
      <c r="J5" s="34" t="s">
        <v>4</v>
      </c>
      <c r="K5" s="34" t="s">
        <v>5</v>
      </c>
      <c r="L5" s="55"/>
      <c r="M5" s="55"/>
      <c r="N5" s="65"/>
      <c r="O5" s="65"/>
      <c r="P5" s="79"/>
      <c r="Q5" s="65"/>
      <c r="R5" s="88"/>
      <c r="S5" s="54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54"/>
      <c r="AF5" s="54"/>
    </row>
    <row r="6" spans="1:32" s="2" customFormat="1" ht="105.75" customHeight="1" x14ac:dyDescent="0.2">
      <c r="A6" s="4">
        <v>1</v>
      </c>
      <c r="B6" s="3" t="s">
        <v>70</v>
      </c>
      <c r="C6" s="67" t="s">
        <v>13</v>
      </c>
      <c r="D6" s="67"/>
      <c r="E6" s="67"/>
      <c r="F6" s="68" t="s">
        <v>40</v>
      </c>
      <c r="G6" s="68"/>
      <c r="H6" s="68"/>
      <c r="I6" s="35"/>
      <c r="J6" s="35">
        <v>3420</v>
      </c>
      <c r="K6" s="35">
        <v>3030</v>
      </c>
      <c r="L6" s="35"/>
      <c r="M6" s="35" t="s">
        <v>16</v>
      </c>
      <c r="N6" s="42"/>
      <c r="O6" s="43"/>
      <c r="P6" s="5">
        <v>1</v>
      </c>
      <c r="Q6" s="44">
        <f>N6*P6</f>
        <v>0</v>
      </c>
      <c r="R6" s="44"/>
      <c r="S6" s="20"/>
      <c r="T6" s="20" t="e">
        <f>IF(#REF!=20%,25%,IF(#REF!=25%,33.4%,IF(#REF!=30%,42.9%,IF(#REF!=35%,53.9%,IF(#REF!=40%,66.7%,IF(#REF!=45%,81.8%,IF(#REF!=50%,100%,)))))))</f>
        <v>#REF!</v>
      </c>
      <c r="U6" s="21" t="e">
        <f>#REF!*T6</f>
        <v>#REF!</v>
      </c>
      <c r="V6" s="21" t="e">
        <f>#REF!+U6</f>
        <v>#REF!</v>
      </c>
      <c r="W6" s="21"/>
      <c r="X6" s="22" t="e">
        <f>#REF!</f>
        <v>#REF!</v>
      </c>
      <c r="Y6" s="23" t="e">
        <f>#REF!</f>
        <v>#REF!</v>
      </c>
      <c r="Z6" s="21" t="e">
        <f t="shared" ref="Z6:Z16" si="0">X6*Y6</f>
        <v>#REF!</v>
      </c>
      <c r="AA6" s="21" t="e">
        <f>#REF!-Z6</f>
        <v>#REF!</v>
      </c>
      <c r="AB6" s="21" t="e">
        <f>AA6-#REF!</f>
        <v>#REF!</v>
      </c>
      <c r="AC6" s="24"/>
      <c r="AD6" s="24"/>
      <c r="AE6" s="25">
        <f>Q6</f>
        <v>0</v>
      </c>
      <c r="AF6" s="24"/>
    </row>
    <row r="7" spans="1:32" s="2" customFormat="1" ht="68.25" customHeight="1" x14ac:dyDescent="0.2">
      <c r="A7" s="35">
        <v>2</v>
      </c>
      <c r="B7" s="17" t="s">
        <v>71</v>
      </c>
      <c r="C7" s="75" t="s">
        <v>75</v>
      </c>
      <c r="D7" s="76"/>
      <c r="E7" s="77"/>
      <c r="F7" s="39" t="s">
        <v>58</v>
      </c>
      <c r="G7" s="40"/>
      <c r="H7" s="41"/>
      <c r="I7" s="35"/>
      <c r="J7" s="35"/>
      <c r="K7" s="35"/>
      <c r="L7" s="35">
        <v>37</v>
      </c>
      <c r="M7" s="35" t="s">
        <v>61</v>
      </c>
      <c r="N7" s="42"/>
      <c r="O7" s="43"/>
      <c r="P7" s="5">
        <v>1</v>
      </c>
      <c r="Q7" s="44">
        <f>L7*N7</f>
        <v>0</v>
      </c>
      <c r="R7" s="44"/>
      <c r="S7" s="20"/>
      <c r="T7" s="20" t="e">
        <f>IF(#REF!=20%,25%,IF(#REF!=25%,33.4%,IF(#REF!=30%,42.9%,IF(#REF!=35%,53.9%,IF(#REF!=40%,66.7%,IF(#REF!=45%,81.8%,IF(#REF!=50%,100%,)))))))</f>
        <v>#REF!</v>
      </c>
      <c r="U7" s="21" t="e">
        <f>#REF!*T7</f>
        <v>#REF!</v>
      </c>
      <c r="V7" s="21" t="e">
        <f>#REF!+U7</f>
        <v>#REF!</v>
      </c>
      <c r="W7" s="21"/>
      <c r="X7" s="22" t="e">
        <f>#REF!</f>
        <v>#REF!</v>
      </c>
      <c r="Y7" s="23" t="e">
        <f>#REF!</f>
        <v>#REF!</v>
      </c>
      <c r="Z7" s="21" t="e">
        <f t="shared" si="0"/>
        <v>#REF!</v>
      </c>
      <c r="AA7" s="21" t="e">
        <f>#REF!-Z7</f>
        <v>#REF!</v>
      </c>
      <c r="AB7" s="21" t="e">
        <f>AA7-#REF!</f>
        <v>#REF!</v>
      </c>
      <c r="AC7" s="24"/>
      <c r="AD7" s="24"/>
      <c r="AE7" s="25">
        <f t="shared" ref="AE7:AE24" si="1">Q7</f>
        <v>0</v>
      </c>
      <c r="AF7" s="24"/>
    </row>
    <row r="8" spans="1:32" s="2" customFormat="1" ht="54.75" customHeight="1" x14ac:dyDescent="0.2">
      <c r="A8" s="4">
        <v>3</v>
      </c>
      <c r="B8" s="17" t="s">
        <v>71</v>
      </c>
      <c r="C8" s="75" t="s">
        <v>76</v>
      </c>
      <c r="D8" s="76"/>
      <c r="E8" s="77"/>
      <c r="F8" s="39" t="s">
        <v>59</v>
      </c>
      <c r="G8" s="40"/>
      <c r="H8" s="41"/>
      <c r="I8" s="35"/>
      <c r="J8" s="35"/>
      <c r="K8" s="35"/>
      <c r="L8" s="35">
        <v>36</v>
      </c>
      <c r="M8" s="35" t="s">
        <v>61</v>
      </c>
      <c r="N8" s="42"/>
      <c r="O8" s="43"/>
      <c r="P8" s="33">
        <v>1</v>
      </c>
      <c r="Q8" s="44">
        <f>L8*N8</f>
        <v>0</v>
      </c>
      <c r="R8" s="44"/>
      <c r="S8" s="20"/>
      <c r="T8" s="20" t="e">
        <f>IF(#REF!=20%,25%,IF(#REF!=25%,33.4%,IF(#REF!=30%,42.9%,IF(#REF!=35%,53.9%,IF(#REF!=40%,66.7%,IF(#REF!=45%,81.8%,IF(#REF!=50%,100%,)))))))</f>
        <v>#REF!</v>
      </c>
      <c r="U8" s="21" t="e">
        <f>#REF!*T8</f>
        <v>#REF!</v>
      </c>
      <c r="V8" s="21" t="e">
        <f>#REF!+U8</f>
        <v>#REF!</v>
      </c>
      <c r="W8" s="21"/>
      <c r="X8" s="22" t="e">
        <f>#REF!</f>
        <v>#REF!</v>
      </c>
      <c r="Y8" s="23" t="e">
        <f>#REF!</f>
        <v>#REF!</v>
      </c>
      <c r="Z8" s="21" t="e">
        <f t="shared" ref="Z8" si="2">X8*Y8</f>
        <v>#REF!</v>
      </c>
      <c r="AA8" s="21" t="e">
        <f>#REF!-Z8</f>
        <v>#REF!</v>
      </c>
      <c r="AB8" s="21" t="e">
        <f>AA8-#REF!</f>
        <v>#REF!</v>
      </c>
      <c r="AC8" s="24"/>
      <c r="AD8" s="24"/>
      <c r="AE8" s="25">
        <f t="shared" ref="AE8" si="3">Q8</f>
        <v>0</v>
      </c>
      <c r="AF8" s="24"/>
    </row>
    <row r="9" spans="1:32" s="2" customFormat="1" ht="30" customHeight="1" x14ac:dyDescent="0.2">
      <c r="A9" s="35">
        <v>4</v>
      </c>
      <c r="B9" s="17" t="s">
        <v>71</v>
      </c>
      <c r="C9" s="36" t="s">
        <v>17</v>
      </c>
      <c r="D9" s="37"/>
      <c r="E9" s="38"/>
      <c r="F9" s="39" t="s">
        <v>18</v>
      </c>
      <c r="G9" s="40"/>
      <c r="H9" s="41"/>
      <c r="I9" s="35"/>
      <c r="J9" s="35">
        <v>800</v>
      </c>
      <c r="K9" s="35">
        <v>1970</v>
      </c>
      <c r="L9" s="35"/>
      <c r="M9" s="35" t="s">
        <v>16</v>
      </c>
      <c r="N9" s="42"/>
      <c r="O9" s="43"/>
      <c r="P9" s="33">
        <v>2</v>
      </c>
      <c r="Q9" s="69">
        <f t="shared" ref="Q9" si="4">P9*N9</f>
        <v>0</v>
      </c>
      <c r="R9" s="70"/>
      <c r="S9" s="20"/>
      <c r="T9" s="20" t="e">
        <f>IF(#REF!=20%,25%,IF(#REF!=25%,33.4%,IF(#REF!=30%,42.9%,IF(#REF!=35%,53.9%,IF(#REF!=40%,66.7%,IF(#REF!=45%,81.8%,IF(#REF!=50%,100%,)))))))</f>
        <v>#REF!</v>
      </c>
      <c r="U9" s="21" t="e">
        <f>#REF!*T9</f>
        <v>#REF!</v>
      </c>
      <c r="V9" s="21" t="e">
        <f>#REF!+U9</f>
        <v>#REF!</v>
      </c>
      <c r="W9" s="21"/>
      <c r="X9" s="22" t="e">
        <f>#REF!</f>
        <v>#REF!</v>
      </c>
      <c r="Y9" s="23" t="e">
        <f>#REF!</f>
        <v>#REF!</v>
      </c>
      <c r="Z9" s="21" t="e">
        <f t="shared" ref="Z9" si="5">X9*Y9</f>
        <v>#REF!</v>
      </c>
      <c r="AA9" s="21" t="e">
        <f>#REF!-Z9</f>
        <v>#REF!</v>
      </c>
      <c r="AB9" s="21" t="e">
        <f>AA9-#REF!</f>
        <v>#REF!</v>
      </c>
      <c r="AC9" s="24"/>
      <c r="AD9" s="24"/>
      <c r="AE9" s="25">
        <f t="shared" ref="AE9" si="6">Q9</f>
        <v>0</v>
      </c>
      <c r="AF9" s="24"/>
    </row>
    <row r="10" spans="1:32" s="2" customFormat="1" ht="39.75" customHeight="1" x14ac:dyDescent="0.2">
      <c r="A10" s="4">
        <v>5</v>
      </c>
      <c r="B10" s="17" t="s">
        <v>71</v>
      </c>
      <c r="C10" s="71" t="s">
        <v>41</v>
      </c>
      <c r="D10" s="72"/>
      <c r="E10" s="73"/>
      <c r="F10" s="39" t="s">
        <v>33</v>
      </c>
      <c r="G10" s="40"/>
      <c r="H10" s="41"/>
      <c r="I10" s="35"/>
      <c r="J10" s="35"/>
      <c r="K10" s="35"/>
      <c r="L10" s="35"/>
      <c r="M10" s="35" t="s">
        <v>16</v>
      </c>
      <c r="N10" s="42"/>
      <c r="O10" s="43"/>
      <c r="P10" s="5">
        <v>1</v>
      </c>
      <c r="Q10" s="44">
        <f t="shared" ref="Q10:Q27" si="7">P10*N10</f>
        <v>0</v>
      </c>
      <c r="R10" s="44"/>
      <c r="S10" s="20"/>
      <c r="T10" s="20" t="e">
        <f>IF(#REF!=20%,25%,IF(#REF!=25%,33.4%,IF(#REF!=30%,42.9%,IF(#REF!=35%,53.9%,IF(#REF!=40%,66.7%,IF(#REF!=45%,81.8%,IF(#REF!=50%,100%,)))))))</f>
        <v>#REF!</v>
      </c>
      <c r="U10" s="21" t="e">
        <f>#REF!*T10</f>
        <v>#REF!</v>
      </c>
      <c r="V10" s="21" t="e">
        <f>#REF!+U10</f>
        <v>#REF!</v>
      </c>
      <c r="W10" s="21"/>
      <c r="X10" s="22" t="e">
        <f>#REF!</f>
        <v>#REF!</v>
      </c>
      <c r="Y10" s="23" t="e">
        <f>#REF!</f>
        <v>#REF!</v>
      </c>
      <c r="Z10" s="21" t="e">
        <f t="shared" si="0"/>
        <v>#REF!</v>
      </c>
      <c r="AA10" s="21" t="e">
        <f>#REF!-Z10</f>
        <v>#REF!</v>
      </c>
      <c r="AB10" s="21" t="e">
        <f>AA10-#REF!</f>
        <v>#REF!</v>
      </c>
      <c r="AC10" s="24"/>
      <c r="AD10" s="24"/>
      <c r="AE10" s="25">
        <f t="shared" si="1"/>
        <v>0</v>
      </c>
      <c r="AF10" s="24"/>
    </row>
    <row r="11" spans="1:32" s="2" customFormat="1" ht="36.75" customHeight="1" x14ac:dyDescent="0.2">
      <c r="A11" s="35">
        <v>6</v>
      </c>
      <c r="B11" s="17"/>
      <c r="C11" s="71" t="s">
        <v>34</v>
      </c>
      <c r="D11" s="72"/>
      <c r="E11" s="73"/>
      <c r="F11" s="48" t="s">
        <v>35</v>
      </c>
      <c r="G11" s="49"/>
      <c r="H11" s="50"/>
      <c r="I11" s="35"/>
      <c r="J11" s="35"/>
      <c r="K11" s="35"/>
      <c r="L11" s="35"/>
      <c r="M11" s="35" t="s">
        <v>16</v>
      </c>
      <c r="N11" s="42"/>
      <c r="O11" s="43"/>
      <c r="P11" s="5">
        <v>1</v>
      </c>
      <c r="Q11" s="44">
        <f t="shared" si="7"/>
        <v>0</v>
      </c>
      <c r="R11" s="44"/>
      <c r="S11" s="20"/>
      <c r="T11" s="20" t="e">
        <f>IF(#REF!=20%,25%,IF(#REF!=25%,33.4%,IF(#REF!=30%,42.9%,IF(#REF!=35%,53.9%,IF(#REF!=40%,66.7%,IF(#REF!=45%,81.8%,IF(#REF!=50%,100%,)))))))</f>
        <v>#REF!</v>
      </c>
      <c r="U11" s="21" t="e">
        <f>#REF!*T11</f>
        <v>#REF!</v>
      </c>
      <c r="V11" s="21" t="e">
        <f>#REF!+U11</f>
        <v>#REF!</v>
      </c>
      <c r="W11" s="21"/>
      <c r="X11" s="22" t="e">
        <f>#REF!</f>
        <v>#REF!</v>
      </c>
      <c r="Y11" s="23" t="e">
        <f>#REF!</f>
        <v>#REF!</v>
      </c>
      <c r="Z11" s="21" t="e">
        <f t="shared" si="0"/>
        <v>#REF!</v>
      </c>
      <c r="AA11" s="21" t="e">
        <f>#REF!-Z11</f>
        <v>#REF!</v>
      </c>
      <c r="AB11" s="21" t="e">
        <f>AA11-#REF!</f>
        <v>#REF!</v>
      </c>
      <c r="AC11" s="24"/>
      <c r="AD11" s="24"/>
      <c r="AE11" s="25">
        <f t="shared" si="1"/>
        <v>0</v>
      </c>
      <c r="AF11" s="24"/>
    </row>
    <row r="12" spans="1:32" s="2" customFormat="1" ht="63.75" customHeight="1" x14ac:dyDescent="0.2">
      <c r="A12" s="4">
        <v>7</v>
      </c>
      <c r="B12" s="17" t="s">
        <v>71</v>
      </c>
      <c r="C12" s="39" t="s">
        <v>19</v>
      </c>
      <c r="D12" s="40"/>
      <c r="E12" s="41"/>
      <c r="F12" s="39" t="s">
        <v>73</v>
      </c>
      <c r="G12" s="40"/>
      <c r="H12" s="41"/>
      <c r="I12" s="35"/>
      <c r="J12" s="35">
        <v>800</v>
      </c>
      <c r="K12" s="35">
        <v>1970</v>
      </c>
      <c r="L12" s="35"/>
      <c r="M12" s="35" t="s">
        <v>14</v>
      </c>
      <c r="N12" s="42"/>
      <c r="O12" s="43"/>
      <c r="P12" s="5">
        <v>2</v>
      </c>
      <c r="Q12" s="44">
        <f t="shared" si="7"/>
        <v>0</v>
      </c>
      <c r="R12" s="44"/>
      <c r="S12" s="20"/>
      <c r="T12" s="20" t="e">
        <f>IF(#REF!=20%,25%,IF(#REF!=25%,33.4%,IF(#REF!=30%,42.9%,IF(#REF!=35%,53.9%,IF(#REF!=40%,66.7%,IF(#REF!=45%,81.8%,IF(#REF!=50%,100%,)))))))</f>
        <v>#REF!</v>
      </c>
      <c r="U12" s="21" t="e">
        <f>#REF!*T12</f>
        <v>#REF!</v>
      </c>
      <c r="V12" s="21" t="e">
        <f>#REF!+U12</f>
        <v>#REF!</v>
      </c>
      <c r="W12" s="21"/>
      <c r="X12" s="22" t="e">
        <f>#REF!</f>
        <v>#REF!</v>
      </c>
      <c r="Y12" s="23" t="e">
        <f>#REF!</f>
        <v>#REF!</v>
      </c>
      <c r="Z12" s="21" t="e">
        <f t="shared" si="0"/>
        <v>#REF!</v>
      </c>
      <c r="AA12" s="21" t="e">
        <f>#REF!-Z12</f>
        <v>#REF!</v>
      </c>
      <c r="AB12" s="21" t="e">
        <f>AA12-#REF!</f>
        <v>#REF!</v>
      </c>
      <c r="AC12" s="24"/>
      <c r="AD12" s="24"/>
      <c r="AE12" s="25">
        <f t="shared" si="1"/>
        <v>0</v>
      </c>
      <c r="AF12" s="24"/>
    </row>
    <row r="13" spans="1:32" s="2" customFormat="1" ht="43.5" customHeight="1" x14ac:dyDescent="0.2">
      <c r="A13" s="4">
        <v>8</v>
      </c>
      <c r="B13" s="17" t="s">
        <v>71</v>
      </c>
      <c r="C13" s="39" t="s">
        <v>36</v>
      </c>
      <c r="D13" s="40"/>
      <c r="E13" s="41"/>
      <c r="F13" s="39" t="s">
        <v>57</v>
      </c>
      <c r="G13" s="40"/>
      <c r="H13" s="41"/>
      <c r="I13" s="35"/>
      <c r="J13" s="35"/>
      <c r="K13" s="35"/>
      <c r="L13" s="35"/>
      <c r="M13" s="35" t="s">
        <v>14</v>
      </c>
      <c r="N13" s="42"/>
      <c r="O13" s="43"/>
      <c r="P13" s="5">
        <v>2</v>
      </c>
      <c r="Q13" s="44">
        <f t="shared" si="7"/>
        <v>0</v>
      </c>
      <c r="R13" s="44"/>
      <c r="S13" s="20"/>
      <c r="T13" s="20" t="e">
        <f>IF(#REF!=20%,25%,IF(#REF!=25%,33.4%,IF(#REF!=30%,42.9%,IF(#REF!=35%,53.9%,IF(#REF!=40%,66.7%,IF(#REF!=45%,81.8%,IF(#REF!=50%,100%,)))))))</f>
        <v>#REF!</v>
      </c>
      <c r="U13" s="21" t="e">
        <f>#REF!*T13</f>
        <v>#REF!</v>
      </c>
      <c r="V13" s="21" t="e">
        <f>#REF!+U13</f>
        <v>#REF!</v>
      </c>
      <c r="W13" s="21"/>
      <c r="X13" s="22" t="e">
        <f>#REF!</f>
        <v>#REF!</v>
      </c>
      <c r="Y13" s="23" t="e">
        <f>#REF!</f>
        <v>#REF!</v>
      </c>
      <c r="Z13" s="21" t="e">
        <f t="shared" si="0"/>
        <v>#REF!</v>
      </c>
      <c r="AA13" s="21" t="e">
        <f>#REF!-Z13</f>
        <v>#REF!</v>
      </c>
      <c r="AB13" s="21" t="e">
        <f>AA13-#REF!</f>
        <v>#REF!</v>
      </c>
      <c r="AC13" s="24"/>
      <c r="AD13" s="24"/>
      <c r="AE13" s="25">
        <f t="shared" si="1"/>
        <v>0</v>
      </c>
      <c r="AF13" s="24"/>
    </row>
    <row r="14" spans="1:32" s="2" customFormat="1" ht="105" customHeight="1" x14ac:dyDescent="0.2">
      <c r="A14" s="35">
        <v>9</v>
      </c>
      <c r="B14" s="17" t="s">
        <v>72</v>
      </c>
      <c r="C14" s="39" t="s">
        <v>37</v>
      </c>
      <c r="D14" s="40"/>
      <c r="E14" s="41"/>
      <c r="F14" s="45" t="s">
        <v>42</v>
      </c>
      <c r="G14" s="46"/>
      <c r="H14" s="47"/>
      <c r="I14" s="35">
        <v>45</v>
      </c>
      <c r="J14" s="35">
        <v>3200</v>
      </c>
      <c r="K14" s="35">
        <v>2800</v>
      </c>
      <c r="L14" s="35"/>
      <c r="M14" s="35" t="s">
        <v>16</v>
      </c>
      <c r="N14" s="42"/>
      <c r="O14" s="43"/>
      <c r="P14" s="5">
        <v>1</v>
      </c>
      <c r="Q14" s="44">
        <f t="shared" si="7"/>
        <v>0</v>
      </c>
      <c r="R14" s="44"/>
      <c r="S14" s="20"/>
      <c r="T14" s="20" t="e">
        <f>IF(#REF!=20%,25%,IF(#REF!=25%,33.4%,IF(#REF!=30%,42.9%,IF(#REF!=35%,53.9%,IF(#REF!=40%,66.7%,IF(#REF!=45%,81.8%,IF(#REF!=50%,100%,)))))))</f>
        <v>#REF!</v>
      </c>
      <c r="U14" s="21" t="e">
        <f>#REF!*T14</f>
        <v>#REF!</v>
      </c>
      <c r="V14" s="21" t="e">
        <f>#REF!+U14</f>
        <v>#REF!</v>
      </c>
      <c r="W14" s="21"/>
      <c r="X14" s="22" t="e">
        <f>#REF!</f>
        <v>#REF!</v>
      </c>
      <c r="Y14" s="23" t="e">
        <f>#REF!</f>
        <v>#REF!</v>
      </c>
      <c r="Z14" s="21" t="e">
        <f t="shared" si="0"/>
        <v>#REF!</v>
      </c>
      <c r="AA14" s="21" t="e">
        <f>#REF!-Z14</f>
        <v>#REF!</v>
      </c>
      <c r="AB14" s="21" t="e">
        <f>AA14-#REF!</f>
        <v>#REF!</v>
      </c>
      <c r="AC14" s="24"/>
      <c r="AD14" s="24"/>
      <c r="AE14" s="25">
        <f t="shared" si="1"/>
        <v>0</v>
      </c>
      <c r="AF14" s="24"/>
    </row>
    <row r="15" spans="1:32" s="2" customFormat="1" ht="47.25" customHeight="1" x14ac:dyDescent="0.2">
      <c r="A15" s="4">
        <v>10</v>
      </c>
      <c r="B15" s="17" t="s">
        <v>71</v>
      </c>
      <c r="C15" s="48" t="s">
        <v>20</v>
      </c>
      <c r="D15" s="49"/>
      <c r="E15" s="50"/>
      <c r="F15" s="39" t="s">
        <v>21</v>
      </c>
      <c r="G15" s="40"/>
      <c r="H15" s="41"/>
      <c r="I15" s="35"/>
      <c r="J15" s="35"/>
      <c r="K15" s="35"/>
      <c r="L15" s="35"/>
      <c r="M15" s="35" t="s">
        <v>16</v>
      </c>
      <c r="N15" s="42"/>
      <c r="O15" s="43"/>
      <c r="P15" s="5">
        <v>1</v>
      </c>
      <c r="Q15" s="44">
        <f t="shared" si="7"/>
        <v>0</v>
      </c>
      <c r="R15" s="44"/>
      <c r="S15" s="20"/>
      <c r="T15" s="20" t="e">
        <f>IF(#REF!=20%,25%,IF(#REF!=25%,33.4%,IF(#REF!=30%,42.9%,IF(#REF!=35%,53.9%,IF(#REF!=40%,66.7%,IF(#REF!=45%,81.8%,IF(#REF!=50%,100%,)))))))</f>
        <v>#REF!</v>
      </c>
      <c r="U15" s="21" t="e">
        <f>#REF!*T15</f>
        <v>#REF!</v>
      </c>
      <c r="V15" s="21" t="e">
        <f>#REF!+U15</f>
        <v>#REF!</v>
      </c>
      <c r="W15" s="21"/>
      <c r="X15" s="22" t="e">
        <f>#REF!</f>
        <v>#REF!</v>
      </c>
      <c r="Y15" s="23" t="e">
        <f>#REF!</f>
        <v>#REF!</v>
      </c>
      <c r="Z15" s="21" t="e">
        <f t="shared" si="0"/>
        <v>#REF!</v>
      </c>
      <c r="AA15" s="21" t="e">
        <f>#REF!-Z15</f>
        <v>#REF!</v>
      </c>
      <c r="AB15" s="21" t="e">
        <f>AA15-#REF!</f>
        <v>#REF!</v>
      </c>
      <c r="AC15" s="24"/>
      <c r="AD15" s="24"/>
      <c r="AE15" s="25">
        <f t="shared" si="1"/>
        <v>0</v>
      </c>
      <c r="AF15" s="24"/>
    </row>
    <row r="16" spans="1:32" s="2" customFormat="1" ht="27" customHeight="1" x14ac:dyDescent="0.2">
      <c r="A16" s="35">
        <v>11</v>
      </c>
      <c r="B16" s="17"/>
      <c r="C16" s="39" t="s">
        <v>38</v>
      </c>
      <c r="D16" s="40"/>
      <c r="E16" s="41"/>
      <c r="F16" s="39" t="s">
        <v>23</v>
      </c>
      <c r="G16" s="40"/>
      <c r="H16" s="41"/>
      <c r="I16" s="35"/>
      <c r="J16" s="35"/>
      <c r="K16" s="35"/>
      <c r="L16" s="35"/>
      <c r="M16" s="35" t="s">
        <v>16</v>
      </c>
      <c r="N16" s="42"/>
      <c r="O16" s="43"/>
      <c r="P16" s="5">
        <v>1</v>
      </c>
      <c r="Q16" s="44">
        <f t="shared" si="7"/>
        <v>0</v>
      </c>
      <c r="R16" s="44"/>
      <c r="S16" s="20"/>
      <c r="T16" s="20" t="e">
        <f>IF(#REF!=20%,25%,IF(#REF!=25%,33.4%,IF(#REF!=30%,42.9%,IF(#REF!=35%,53.9%,IF(#REF!=40%,66.7%,IF(#REF!=45%,81.8%,IF(#REF!=50%,100%,)))))))</f>
        <v>#REF!</v>
      </c>
      <c r="U16" s="21" t="e">
        <f>#REF!*T16</f>
        <v>#REF!</v>
      </c>
      <c r="V16" s="21" t="e">
        <f>#REF!+U16</f>
        <v>#REF!</v>
      </c>
      <c r="W16" s="21"/>
      <c r="X16" s="22" t="e">
        <f>#REF!</f>
        <v>#REF!</v>
      </c>
      <c r="Y16" s="23" t="e">
        <f>#REF!</f>
        <v>#REF!</v>
      </c>
      <c r="Z16" s="21" t="e">
        <f t="shared" si="0"/>
        <v>#REF!</v>
      </c>
      <c r="AA16" s="21" t="e">
        <f>#REF!-Z16</f>
        <v>#REF!</v>
      </c>
      <c r="AB16" s="21" t="e">
        <f>AA16-#REF!</f>
        <v>#REF!</v>
      </c>
      <c r="AC16" s="24"/>
      <c r="AD16" s="24"/>
      <c r="AE16" s="25">
        <f t="shared" si="1"/>
        <v>0</v>
      </c>
      <c r="AF16" s="24"/>
    </row>
    <row r="17" spans="1:39" s="2" customFormat="1" ht="57.75" customHeight="1" x14ac:dyDescent="0.2">
      <c r="A17" s="4">
        <v>12</v>
      </c>
      <c r="B17" s="17" t="s">
        <v>70</v>
      </c>
      <c r="C17" s="36" t="s">
        <v>25</v>
      </c>
      <c r="D17" s="37"/>
      <c r="E17" s="38"/>
      <c r="F17" s="39" t="s">
        <v>49</v>
      </c>
      <c r="G17" s="40"/>
      <c r="H17" s="41"/>
      <c r="I17" s="35">
        <v>500</v>
      </c>
      <c r="J17" s="35">
        <v>6600</v>
      </c>
      <c r="K17" s="35">
        <v>900</v>
      </c>
      <c r="L17" s="35"/>
      <c r="M17" s="35" t="s">
        <v>14</v>
      </c>
      <c r="N17" s="42"/>
      <c r="O17" s="43"/>
      <c r="P17" s="5">
        <v>1</v>
      </c>
      <c r="Q17" s="44">
        <f t="shared" si="7"/>
        <v>0</v>
      </c>
      <c r="R17" s="44"/>
      <c r="S17" s="20"/>
      <c r="T17" s="20" t="e">
        <f>IF(#REF!=20%,25%,IF(#REF!=25%,33.4%,IF(#REF!=30%,42.9%,IF(#REF!=35%,53.9%,IF(#REF!=40%,66.7%,IF(#REF!=45%,81.8%,IF(#REF!=50%,100%,)))))))</f>
        <v>#REF!</v>
      </c>
      <c r="U17" s="21" t="e">
        <f>#REF!*T17</f>
        <v>#REF!</v>
      </c>
      <c r="V17" s="21" t="e">
        <f>#REF!+U17</f>
        <v>#REF!</v>
      </c>
      <c r="W17" s="21"/>
      <c r="X17" s="22" t="e">
        <f>#REF!</f>
        <v>#REF!</v>
      </c>
      <c r="Y17" s="23" t="e">
        <f>#REF!</f>
        <v>#REF!</v>
      </c>
      <c r="Z17" s="21" t="e">
        <f t="shared" ref="Z17:Z31" si="8">X17*Y17</f>
        <v>#REF!</v>
      </c>
      <c r="AA17" s="21" t="e">
        <f>#REF!-Z17</f>
        <v>#REF!</v>
      </c>
      <c r="AB17" s="21" t="e">
        <f>AA17-#REF!</f>
        <v>#REF!</v>
      </c>
      <c r="AC17" s="24"/>
      <c r="AD17" s="24"/>
      <c r="AE17" s="25">
        <f t="shared" si="1"/>
        <v>0</v>
      </c>
      <c r="AF17" s="24"/>
    </row>
    <row r="18" spans="1:39" s="2" customFormat="1" ht="126.75" customHeight="1" x14ac:dyDescent="0.2">
      <c r="A18" s="35">
        <v>13</v>
      </c>
      <c r="B18" s="17" t="s">
        <v>72</v>
      </c>
      <c r="C18" s="36" t="s">
        <v>26</v>
      </c>
      <c r="D18" s="37"/>
      <c r="E18" s="38"/>
      <c r="F18" s="39" t="s">
        <v>74</v>
      </c>
      <c r="G18" s="40"/>
      <c r="H18" s="41"/>
      <c r="I18" s="35"/>
      <c r="J18" s="35"/>
      <c r="K18" s="35"/>
      <c r="L18" s="35"/>
      <c r="M18" s="35" t="s">
        <v>14</v>
      </c>
      <c r="N18" s="42"/>
      <c r="O18" s="43"/>
      <c r="P18" s="5">
        <v>6</v>
      </c>
      <c r="Q18" s="44">
        <f t="shared" si="7"/>
        <v>0</v>
      </c>
      <c r="R18" s="44"/>
      <c r="S18" s="20"/>
      <c r="T18" s="20" t="e">
        <f>IF(#REF!=20%,25%,IF(#REF!=25%,33.4%,IF(#REF!=30%,42.9%,IF(#REF!=35%,53.9%,IF(#REF!=40%,66.7%,IF(#REF!=45%,81.8%,IF(#REF!=50%,100%,)))))))</f>
        <v>#REF!</v>
      </c>
      <c r="U18" s="21" t="e">
        <f>#REF!*T18</f>
        <v>#REF!</v>
      </c>
      <c r="V18" s="21" t="e">
        <f>#REF!+U18</f>
        <v>#REF!</v>
      </c>
      <c r="W18" s="21"/>
      <c r="X18" s="22" t="e">
        <f>#REF!</f>
        <v>#REF!</v>
      </c>
      <c r="Y18" s="23" t="e">
        <f>#REF!</f>
        <v>#REF!</v>
      </c>
      <c r="Z18" s="21" t="e">
        <f t="shared" si="8"/>
        <v>#REF!</v>
      </c>
      <c r="AA18" s="21" t="e">
        <f>#REF!-Z18</f>
        <v>#REF!</v>
      </c>
      <c r="AB18" s="21" t="e">
        <f>AA18-#REF!</f>
        <v>#REF!</v>
      </c>
      <c r="AC18" s="24"/>
      <c r="AD18" s="24"/>
      <c r="AE18" s="25">
        <f t="shared" si="1"/>
        <v>0</v>
      </c>
      <c r="AF18" s="24"/>
    </row>
    <row r="19" spans="1:39" s="2" customFormat="1" ht="30" customHeight="1" x14ac:dyDescent="0.2">
      <c r="A19" s="4">
        <v>14</v>
      </c>
      <c r="B19" s="17" t="s">
        <v>71</v>
      </c>
      <c r="C19" s="48" t="s">
        <v>15</v>
      </c>
      <c r="D19" s="49"/>
      <c r="E19" s="50"/>
      <c r="F19" s="51" t="s">
        <v>68</v>
      </c>
      <c r="G19" s="52"/>
      <c r="H19" s="53"/>
      <c r="I19" s="35"/>
      <c r="J19" s="35"/>
      <c r="K19" s="35"/>
      <c r="L19" s="35"/>
      <c r="M19" s="35" t="s">
        <v>16</v>
      </c>
      <c r="N19" s="42"/>
      <c r="O19" s="43"/>
      <c r="P19" s="5">
        <v>1</v>
      </c>
      <c r="Q19" s="44">
        <f t="shared" si="7"/>
        <v>0</v>
      </c>
      <c r="R19" s="44"/>
      <c r="S19" s="20"/>
      <c r="T19" s="20" t="e">
        <f>IF(#REF!=20%,25%,IF(#REF!=25%,33.4%,IF(#REF!=30%,42.9%,IF(#REF!=35%,53.9%,IF(#REF!=40%,66.7%,IF(#REF!=45%,81.8%,IF(#REF!=50%,100%,)))))))</f>
        <v>#REF!</v>
      </c>
      <c r="U19" s="21" t="e">
        <f>#REF!*T19</f>
        <v>#REF!</v>
      </c>
      <c r="V19" s="21" t="e">
        <f>#REF!+U19</f>
        <v>#REF!</v>
      </c>
      <c r="W19" s="21"/>
      <c r="X19" s="22" t="e">
        <f>#REF!</f>
        <v>#REF!</v>
      </c>
      <c r="Y19" s="23" t="e">
        <f>#REF!</f>
        <v>#REF!</v>
      </c>
      <c r="Z19" s="21" t="e">
        <f t="shared" si="8"/>
        <v>#REF!</v>
      </c>
      <c r="AA19" s="21" t="e">
        <f>#REF!-Z19</f>
        <v>#REF!</v>
      </c>
      <c r="AB19" s="21" t="e">
        <f>AA19-#REF!</f>
        <v>#REF!</v>
      </c>
      <c r="AC19" s="24"/>
      <c r="AD19" s="24"/>
      <c r="AE19" s="25">
        <f t="shared" si="1"/>
        <v>0</v>
      </c>
      <c r="AF19" s="24"/>
    </row>
    <row r="20" spans="1:39" s="2" customFormat="1" ht="130.5" customHeight="1" x14ac:dyDescent="0.2">
      <c r="A20" s="4">
        <v>15</v>
      </c>
      <c r="B20" s="17" t="s">
        <v>71</v>
      </c>
      <c r="C20" s="48" t="s">
        <v>27</v>
      </c>
      <c r="D20" s="49"/>
      <c r="E20" s="50"/>
      <c r="F20" s="39" t="s">
        <v>69</v>
      </c>
      <c r="G20" s="40"/>
      <c r="H20" s="41"/>
      <c r="I20" s="35"/>
      <c r="J20" s="35"/>
      <c r="K20" s="35"/>
      <c r="L20" s="35"/>
      <c r="M20" s="35" t="s">
        <v>16</v>
      </c>
      <c r="N20" s="42"/>
      <c r="O20" s="43"/>
      <c r="P20" s="5">
        <v>1</v>
      </c>
      <c r="Q20" s="44">
        <f t="shared" si="7"/>
        <v>0</v>
      </c>
      <c r="R20" s="44"/>
      <c r="S20" s="20"/>
      <c r="T20" s="20" t="e">
        <f>IF(#REF!=20%,25%,IF(#REF!=25%,33.4%,IF(#REF!=30%,42.9%,IF(#REF!=35%,53.9%,IF(#REF!=40%,66.7%,IF(#REF!=45%,81.8%,IF(#REF!=50%,100%,)))))))</f>
        <v>#REF!</v>
      </c>
      <c r="U20" s="21" t="e">
        <f>#REF!*T20</f>
        <v>#REF!</v>
      </c>
      <c r="V20" s="21" t="e">
        <f>#REF!+U20</f>
        <v>#REF!</v>
      </c>
      <c r="W20" s="21"/>
      <c r="X20" s="22" t="e">
        <f>#REF!</f>
        <v>#REF!</v>
      </c>
      <c r="Y20" s="23" t="e">
        <f>#REF!</f>
        <v>#REF!</v>
      </c>
      <c r="Z20" s="21" t="e">
        <f t="shared" si="8"/>
        <v>#REF!</v>
      </c>
      <c r="AA20" s="21" t="e">
        <f>#REF!-Z20</f>
        <v>#REF!</v>
      </c>
      <c r="AB20" s="21" t="e">
        <f>AA20-#REF!</f>
        <v>#REF!</v>
      </c>
      <c r="AC20" s="24"/>
      <c r="AD20" s="24"/>
      <c r="AE20" s="25">
        <f t="shared" si="1"/>
        <v>0</v>
      </c>
      <c r="AF20" s="24"/>
    </row>
    <row r="21" spans="1:39" s="2" customFormat="1" ht="90" customHeight="1" x14ac:dyDescent="0.2">
      <c r="A21" s="35">
        <v>16</v>
      </c>
      <c r="B21" s="17" t="s">
        <v>72</v>
      </c>
      <c r="C21" s="48" t="s">
        <v>28</v>
      </c>
      <c r="D21" s="49"/>
      <c r="E21" s="50"/>
      <c r="F21" s="39" t="s">
        <v>46</v>
      </c>
      <c r="G21" s="40"/>
      <c r="H21" s="41"/>
      <c r="I21" s="35">
        <v>300</v>
      </c>
      <c r="J21" s="35">
        <v>1000</v>
      </c>
      <c r="K21" s="35">
        <v>3000</v>
      </c>
      <c r="L21" s="35"/>
      <c r="M21" s="35" t="s">
        <v>14</v>
      </c>
      <c r="N21" s="42"/>
      <c r="O21" s="43"/>
      <c r="P21" s="5">
        <v>10</v>
      </c>
      <c r="Q21" s="44">
        <f t="shared" si="7"/>
        <v>0</v>
      </c>
      <c r="R21" s="44"/>
      <c r="S21" s="20"/>
      <c r="T21" s="20" t="e">
        <f>IF(#REF!=20%,25%,IF(#REF!=25%,33.4%,IF(#REF!=30%,42.9%,IF(#REF!=35%,53.9%,IF(#REF!=40%,66.7%,IF(#REF!=45%,81.8%,IF(#REF!=50%,100%,)))))))</f>
        <v>#REF!</v>
      </c>
      <c r="U21" s="21" t="e">
        <f>#REF!*T21</f>
        <v>#REF!</v>
      </c>
      <c r="V21" s="21" t="e">
        <f>#REF!+U21</f>
        <v>#REF!</v>
      </c>
      <c r="W21" s="21"/>
      <c r="X21" s="22" t="e">
        <f>#REF!</f>
        <v>#REF!</v>
      </c>
      <c r="Y21" s="23" t="e">
        <f>#REF!</f>
        <v>#REF!</v>
      </c>
      <c r="Z21" s="21" t="e">
        <f t="shared" si="8"/>
        <v>#REF!</v>
      </c>
      <c r="AA21" s="21" t="e">
        <f>#REF!-Z21</f>
        <v>#REF!</v>
      </c>
      <c r="AB21" s="21" t="e">
        <f>AA21-#REF!</f>
        <v>#REF!</v>
      </c>
      <c r="AC21" s="24"/>
      <c r="AD21" s="24"/>
      <c r="AE21" s="25">
        <f t="shared" si="1"/>
        <v>0</v>
      </c>
      <c r="AF21" s="25"/>
    </row>
    <row r="22" spans="1:39" s="2" customFormat="1" ht="28.5" customHeight="1" x14ac:dyDescent="0.2">
      <c r="A22" s="4">
        <v>17</v>
      </c>
      <c r="B22" s="17" t="s">
        <v>72</v>
      </c>
      <c r="C22" s="39" t="s">
        <v>39</v>
      </c>
      <c r="D22" s="40"/>
      <c r="E22" s="41"/>
      <c r="F22" s="39"/>
      <c r="G22" s="40"/>
      <c r="H22" s="41"/>
      <c r="I22" s="35"/>
      <c r="J22" s="35"/>
      <c r="K22" s="35"/>
      <c r="L22" s="35"/>
      <c r="M22" s="35" t="s">
        <v>16</v>
      </c>
      <c r="N22" s="42"/>
      <c r="O22" s="43"/>
      <c r="P22" s="5">
        <v>1</v>
      </c>
      <c r="Q22" s="44">
        <f t="shared" si="7"/>
        <v>0</v>
      </c>
      <c r="R22" s="44"/>
      <c r="S22" s="20"/>
      <c r="T22" s="20" t="e">
        <f>IF(#REF!=20%,25%,IF(#REF!=25%,33.4%,IF(#REF!=30%,42.9%,IF(#REF!=35%,53.9%,IF(#REF!=40%,66.7%,IF(#REF!=45%,81.8%,IF(#REF!=50%,100%,)))))))</f>
        <v>#REF!</v>
      </c>
      <c r="U22" s="21" t="e">
        <f>#REF!*T22</f>
        <v>#REF!</v>
      </c>
      <c r="V22" s="21" t="e">
        <f>#REF!+U22</f>
        <v>#REF!</v>
      </c>
      <c r="W22" s="21"/>
      <c r="X22" s="22" t="e">
        <f>#REF!</f>
        <v>#REF!</v>
      </c>
      <c r="Y22" s="23" t="e">
        <f>#REF!</f>
        <v>#REF!</v>
      </c>
      <c r="Z22" s="21" t="e">
        <f t="shared" si="8"/>
        <v>#REF!</v>
      </c>
      <c r="AA22" s="21" t="e">
        <f>#REF!-Z22</f>
        <v>#REF!</v>
      </c>
      <c r="AB22" s="21" t="e">
        <f>AA22-#REF!</f>
        <v>#REF!</v>
      </c>
      <c r="AC22" s="24"/>
      <c r="AD22" s="24"/>
      <c r="AE22" s="25">
        <f t="shared" si="1"/>
        <v>0</v>
      </c>
      <c r="AF22" s="24"/>
    </row>
    <row r="23" spans="1:39" s="2" customFormat="1" ht="93.75" customHeight="1" x14ac:dyDescent="0.2">
      <c r="A23" s="35">
        <v>18</v>
      </c>
      <c r="B23" s="17" t="s">
        <v>70</v>
      </c>
      <c r="C23" s="48" t="s">
        <v>64</v>
      </c>
      <c r="D23" s="49"/>
      <c r="E23" s="50"/>
      <c r="F23" s="39" t="s">
        <v>66</v>
      </c>
      <c r="G23" s="40"/>
      <c r="H23" s="41"/>
      <c r="I23" s="35">
        <v>40</v>
      </c>
      <c r="J23" s="35">
        <v>600</v>
      </c>
      <c r="K23" s="35">
        <v>80</v>
      </c>
      <c r="L23" s="35"/>
      <c r="M23" s="35" t="s">
        <v>14</v>
      </c>
      <c r="N23" s="42"/>
      <c r="O23" s="43"/>
      <c r="P23" s="5">
        <v>27</v>
      </c>
      <c r="Q23" s="44">
        <f t="shared" si="7"/>
        <v>0</v>
      </c>
      <c r="R23" s="44"/>
      <c r="S23" s="20"/>
      <c r="T23" s="20" t="e">
        <f>IF(#REF!=20%,25%,IF(#REF!=25%,33.4%,IF(#REF!=30%,42.9%,IF(#REF!=35%,53.9%,IF(#REF!=40%,66.7%,IF(#REF!=45%,81.8%,IF(#REF!=50%,100%,)))))))</f>
        <v>#REF!</v>
      </c>
      <c r="U23" s="21" t="e">
        <f>#REF!*T23</f>
        <v>#REF!</v>
      </c>
      <c r="V23" s="21" t="e">
        <f>#REF!+U23</f>
        <v>#REF!</v>
      </c>
      <c r="W23" s="21"/>
      <c r="X23" s="22" t="e">
        <f>#REF!</f>
        <v>#REF!</v>
      </c>
      <c r="Y23" s="23" t="e">
        <f>#REF!</f>
        <v>#REF!</v>
      </c>
      <c r="Z23" s="21" t="e">
        <f t="shared" si="8"/>
        <v>#REF!</v>
      </c>
      <c r="AA23" s="21" t="e">
        <f>#REF!-Z23</f>
        <v>#REF!</v>
      </c>
      <c r="AB23" s="21" t="e">
        <f>AA23-#REF!</f>
        <v>#REF!</v>
      </c>
      <c r="AC23" s="24"/>
      <c r="AD23" s="24"/>
      <c r="AE23" s="25">
        <f>Q23</f>
        <v>0</v>
      </c>
      <c r="AF23" s="25"/>
    </row>
    <row r="24" spans="1:39" s="2" customFormat="1" ht="30" customHeight="1" x14ac:dyDescent="0.2">
      <c r="A24" s="4">
        <v>19</v>
      </c>
      <c r="B24" s="17" t="s">
        <v>70</v>
      </c>
      <c r="C24" s="48" t="s">
        <v>22</v>
      </c>
      <c r="D24" s="49"/>
      <c r="E24" s="50"/>
      <c r="F24" s="39" t="s">
        <v>29</v>
      </c>
      <c r="G24" s="40"/>
      <c r="H24" s="41"/>
      <c r="I24" s="35"/>
      <c r="J24" s="35"/>
      <c r="K24" s="35"/>
      <c r="L24" s="35"/>
      <c r="M24" s="35" t="s">
        <v>16</v>
      </c>
      <c r="N24" s="42"/>
      <c r="O24" s="43"/>
      <c r="P24" s="5">
        <v>1</v>
      </c>
      <c r="Q24" s="44">
        <f t="shared" si="7"/>
        <v>0</v>
      </c>
      <c r="R24" s="44"/>
      <c r="S24" s="20"/>
      <c r="T24" s="20" t="e">
        <f>IF(#REF!=20%,25%,IF(#REF!=25%,33.4%,IF(#REF!=30%,42.9%,IF(#REF!=35%,53.9%,IF(#REF!=40%,66.7%,IF(#REF!=45%,81.8%,IF(#REF!=50%,100%,)))))))</f>
        <v>#REF!</v>
      </c>
      <c r="U24" s="21" t="e">
        <f>#REF!*T24</f>
        <v>#REF!</v>
      </c>
      <c r="V24" s="21" t="e">
        <f>#REF!+U24</f>
        <v>#REF!</v>
      </c>
      <c r="W24" s="21"/>
      <c r="X24" s="22" t="e">
        <f>#REF!</f>
        <v>#REF!</v>
      </c>
      <c r="Y24" s="23" t="e">
        <f>#REF!</f>
        <v>#REF!</v>
      </c>
      <c r="Z24" s="21" t="e">
        <f t="shared" si="8"/>
        <v>#REF!</v>
      </c>
      <c r="AA24" s="21" t="e">
        <f>#REF!-Z24</f>
        <v>#REF!</v>
      </c>
      <c r="AB24" s="21" t="e">
        <f>AA24-#REF!</f>
        <v>#REF!</v>
      </c>
      <c r="AC24" s="24"/>
      <c r="AD24" s="24"/>
      <c r="AE24" s="25">
        <f t="shared" si="1"/>
        <v>0</v>
      </c>
      <c r="AF24" s="24"/>
    </row>
    <row r="25" spans="1:39" s="2" customFormat="1" ht="51.75" customHeight="1" x14ac:dyDescent="0.2">
      <c r="A25" s="35">
        <v>20</v>
      </c>
      <c r="B25" s="17" t="s">
        <v>70</v>
      </c>
      <c r="C25" s="48" t="s">
        <v>63</v>
      </c>
      <c r="D25" s="49"/>
      <c r="E25" s="50"/>
      <c r="F25" s="39" t="s">
        <v>62</v>
      </c>
      <c r="G25" s="40"/>
      <c r="H25" s="41"/>
      <c r="I25" s="35"/>
      <c r="J25" s="35"/>
      <c r="K25" s="35">
        <v>20</v>
      </c>
      <c r="L25" s="35"/>
      <c r="M25" s="35" t="s">
        <v>14</v>
      </c>
      <c r="N25" s="42"/>
      <c r="O25" s="43"/>
      <c r="P25" s="5">
        <v>135</v>
      </c>
      <c r="Q25" s="44">
        <f t="shared" si="7"/>
        <v>0</v>
      </c>
      <c r="R25" s="44"/>
      <c r="S25" s="20"/>
      <c r="T25" s="20" t="e">
        <f>IF(#REF!=20%,25%,IF(#REF!=25%,33.4%,IF(#REF!=30%,42.9%,IF(#REF!=35%,53.9%,IF(#REF!=40%,66.7%,IF(#REF!=45%,81.8%,IF(#REF!=50%,100%,)))))))</f>
        <v>#REF!</v>
      </c>
      <c r="U25" s="21" t="e">
        <f>#REF!*T25</f>
        <v>#REF!</v>
      </c>
      <c r="V25" s="21" t="e">
        <f>#REF!+U25</f>
        <v>#REF!</v>
      </c>
      <c r="W25" s="21"/>
      <c r="X25" s="22" t="e">
        <f>#REF!</f>
        <v>#REF!</v>
      </c>
      <c r="Y25" s="23" t="e">
        <f>#REF!</f>
        <v>#REF!</v>
      </c>
      <c r="Z25" s="21" t="e">
        <f t="shared" si="8"/>
        <v>#REF!</v>
      </c>
      <c r="AA25" s="21" t="e">
        <f>#REF!-Z25</f>
        <v>#REF!</v>
      </c>
      <c r="AB25" s="21" t="e">
        <f>AA25-#REF!</f>
        <v>#REF!</v>
      </c>
      <c r="AC25" s="24"/>
      <c r="AD25" s="24"/>
      <c r="AE25" s="25">
        <f>Q25</f>
        <v>0</v>
      </c>
      <c r="AF25" s="25"/>
    </row>
    <row r="26" spans="1:39" s="2" customFormat="1" ht="231" customHeight="1" x14ac:dyDescent="0.2">
      <c r="A26" s="4">
        <v>21</v>
      </c>
      <c r="B26" s="17" t="s">
        <v>70</v>
      </c>
      <c r="C26" s="48" t="s">
        <v>30</v>
      </c>
      <c r="D26" s="49"/>
      <c r="E26" s="50"/>
      <c r="F26" s="39" t="s">
        <v>67</v>
      </c>
      <c r="G26" s="40"/>
      <c r="H26" s="41"/>
      <c r="I26" s="35">
        <v>660</v>
      </c>
      <c r="J26" s="35">
        <v>660</v>
      </c>
      <c r="K26" s="35" t="s">
        <v>65</v>
      </c>
      <c r="L26" s="35"/>
      <c r="M26" s="35" t="s">
        <v>14</v>
      </c>
      <c r="N26" s="42"/>
      <c r="O26" s="43"/>
      <c r="P26" s="5">
        <v>2</v>
      </c>
      <c r="Q26" s="44">
        <f t="shared" si="7"/>
        <v>0</v>
      </c>
      <c r="R26" s="44"/>
      <c r="S26" s="20"/>
      <c r="T26" s="20" t="e">
        <f>IF(#REF!=20%,25%,IF(#REF!=25%,33.4%,IF(#REF!=30%,42.9%,IF(#REF!=35%,53.9%,IF(#REF!=40%,66.7%,IF(#REF!=45%,81.8%,IF(#REF!=50%,100%,)))))))</f>
        <v>#REF!</v>
      </c>
      <c r="U26" s="21" t="e">
        <f>#REF!*T26</f>
        <v>#REF!</v>
      </c>
      <c r="V26" s="21" t="e">
        <f>#REF!+U26</f>
        <v>#REF!</v>
      </c>
      <c r="W26" s="21"/>
      <c r="X26" s="22" t="e">
        <f>#REF!</f>
        <v>#REF!</v>
      </c>
      <c r="Y26" s="23" t="e">
        <f>#REF!</f>
        <v>#REF!</v>
      </c>
      <c r="Z26" s="21" t="e">
        <f t="shared" si="8"/>
        <v>#REF!</v>
      </c>
      <c r="AA26" s="21" t="e">
        <f>#REF!-Z26</f>
        <v>#REF!</v>
      </c>
      <c r="AB26" s="21" t="e">
        <f>AA26-#REF!</f>
        <v>#REF!</v>
      </c>
      <c r="AC26" s="24"/>
      <c r="AD26" s="24"/>
      <c r="AE26" s="24"/>
      <c r="AF26" s="25">
        <f>Q26</f>
        <v>0</v>
      </c>
    </row>
    <row r="27" spans="1:39" s="2" customFormat="1" ht="22.5" customHeight="1" x14ac:dyDescent="0.2">
      <c r="A27" s="4">
        <v>22</v>
      </c>
      <c r="B27" s="17" t="s">
        <v>24</v>
      </c>
      <c r="C27" s="48" t="s">
        <v>22</v>
      </c>
      <c r="D27" s="49"/>
      <c r="E27" s="50"/>
      <c r="F27" s="39" t="s">
        <v>31</v>
      </c>
      <c r="G27" s="40"/>
      <c r="H27" s="41"/>
      <c r="I27" s="35"/>
      <c r="J27" s="35"/>
      <c r="K27" s="35"/>
      <c r="L27" s="35"/>
      <c r="M27" s="35" t="s">
        <v>16</v>
      </c>
      <c r="N27" s="42"/>
      <c r="O27" s="43"/>
      <c r="P27" s="5">
        <v>1</v>
      </c>
      <c r="Q27" s="44">
        <f t="shared" si="7"/>
        <v>0</v>
      </c>
      <c r="R27" s="44"/>
      <c r="S27" s="20"/>
      <c r="T27" s="20" t="e">
        <f>IF(#REF!=20%,25%,IF(#REF!=25%,33.4%,IF(#REF!=30%,42.9%,IF(#REF!=35%,53.9%,IF(#REF!=40%,66.7%,IF(#REF!=45%,81.8%,IF(#REF!=50%,100%,)))))))</f>
        <v>#REF!</v>
      </c>
      <c r="U27" s="21" t="e">
        <f>#REF!*T27</f>
        <v>#REF!</v>
      </c>
      <c r="V27" s="21" t="e">
        <f>#REF!+U27</f>
        <v>#REF!</v>
      </c>
      <c r="W27" s="21"/>
      <c r="X27" s="22" t="e">
        <f>#REF!</f>
        <v>#REF!</v>
      </c>
      <c r="Y27" s="23" t="e">
        <f>#REF!</f>
        <v>#REF!</v>
      </c>
      <c r="Z27" s="21" t="e">
        <f t="shared" si="8"/>
        <v>#REF!</v>
      </c>
      <c r="AA27" s="21" t="e">
        <f>#REF!-Z27</f>
        <v>#REF!</v>
      </c>
      <c r="AB27" s="21" t="e">
        <f>AA27-#REF!</f>
        <v>#REF!</v>
      </c>
      <c r="AC27" s="24"/>
      <c r="AD27" s="24"/>
      <c r="AE27" s="25">
        <f t="shared" ref="AE27:AE31" si="9">Q27</f>
        <v>0</v>
      </c>
      <c r="AF27" s="24"/>
    </row>
    <row r="28" spans="1:39" s="2" customFormat="1" ht="35.25" customHeight="1" x14ac:dyDescent="0.2">
      <c r="A28" s="35">
        <v>23</v>
      </c>
      <c r="B28" s="17"/>
      <c r="C28" s="39" t="s">
        <v>32</v>
      </c>
      <c r="D28" s="40"/>
      <c r="E28" s="41"/>
      <c r="F28" s="48"/>
      <c r="G28" s="49"/>
      <c r="H28" s="50"/>
      <c r="I28" s="35"/>
      <c r="J28" s="35"/>
      <c r="K28" s="35"/>
      <c r="L28" s="35"/>
      <c r="M28" s="35" t="s">
        <v>16</v>
      </c>
      <c r="N28" s="42"/>
      <c r="O28" s="43"/>
      <c r="P28" s="30">
        <v>1</v>
      </c>
      <c r="Q28" s="44">
        <f t="shared" ref="Q28:Q29" si="10">P28*N28</f>
        <v>0</v>
      </c>
      <c r="R28" s="44"/>
      <c r="S28" s="20"/>
      <c r="T28" s="20" t="e">
        <f>IF(#REF!=20%,25%,IF(#REF!=25%,33.4%,IF(#REF!=30%,42.9%,IF(#REF!=35%,53.9%,IF(#REF!=40%,66.7%,IF(#REF!=45%,81.8%,IF(#REF!=50%,100%,)))))))</f>
        <v>#REF!</v>
      </c>
      <c r="U28" s="21" t="e">
        <f>#REF!*T28</f>
        <v>#REF!</v>
      </c>
      <c r="V28" s="21" t="e">
        <f>#REF!+U28</f>
        <v>#REF!</v>
      </c>
      <c r="W28" s="21"/>
      <c r="X28" s="22" t="e">
        <f>#REF!</f>
        <v>#REF!</v>
      </c>
      <c r="Y28" s="23" t="e">
        <f>#REF!</f>
        <v>#REF!</v>
      </c>
      <c r="Z28" s="21" t="e">
        <f t="shared" ref="Z28:Z30" si="11">X28*Y28</f>
        <v>#REF!</v>
      </c>
      <c r="AA28" s="21" t="e">
        <f>#REF!-Z28</f>
        <v>#REF!</v>
      </c>
      <c r="AB28" s="21" t="e">
        <f>AA28-#REF!</f>
        <v>#REF!</v>
      </c>
      <c r="AC28" s="24"/>
      <c r="AD28" s="24"/>
      <c r="AE28" s="25">
        <f t="shared" ref="AE28:AE30" si="12">Q28</f>
        <v>0</v>
      </c>
      <c r="AF28" s="24"/>
    </row>
    <row r="29" spans="1:39" s="2" customFormat="1" ht="109.5" customHeight="1" x14ac:dyDescent="0.2">
      <c r="A29" s="35">
        <v>24</v>
      </c>
      <c r="B29" s="17" t="s">
        <v>71</v>
      </c>
      <c r="C29" s="39" t="s">
        <v>50</v>
      </c>
      <c r="D29" s="40"/>
      <c r="E29" s="41"/>
      <c r="F29" s="39" t="s">
        <v>52</v>
      </c>
      <c r="G29" s="40"/>
      <c r="H29" s="41"/>
      <c r="I29" s="35"/>
      <c r="J29" s="35"/>
      <c r="K29" s="35"/>
      <c r="L29" s="35"/>
      <c r="M29" s="35" t="s">
        <v>16</v>
      </c>
      <c r="N29" s="42"/>
      <c r="O29" s="43"/>
      <c r="P29" s="30">
        <v>1</v>
      </c>
      <c r="Q29" s="44">
        <f t="shared" si="10"/>
        <v>0</v>
      </c>
      <c r="R29" s="44"/>
      <c r="S29" s="20"/>
      <c r="T29" s="20" t="e">
        <f>IF(#REF!=20%,25%,IF(#REF!=25%,33.4%,IF(#REF!=30%,42.9%,IF(#REF!=35%,53.9%,IF(#REF!=40%,66.7%,IF(#REF!=45%,81.8%,IF(#REF!=50%,100%,)))))))</f>
        <v>#REF!</v>
      </c>
      <c r="U29" s="21" t="e">
        <f>#REF!*T29</f>
        <v>#REF!</v>
      </c>
      <c r="V29" s="21" t="e">
        <f>#REF!+U29</f>
        <v>#REF!</v>
      </c>
      <c r="W29" s="21"/>
      <c r="X29" s="22" t="e">
        <f>#REF!</f>
        <v>#REF!</v>
      </c>
      <c r="Y29" s="23" t="e">
        <f>#REF!</f>
        <v>#REF!</v>
      </c>
      <c r="Z29" s="21" t="e">
        <f t="shared" si="11"/>
        <v>#REF!</v>
      </c>
      <c r="AA29" s="21" t="e">
        <f>#REF!-Z29</f>
        <v>#REF!</v>
      </c>
      <c r="AB29" s="21" t="e">
        <f>AA29-#REF!</f>
        <v>#REF!</v>
      </c>
      <c r="AC29" s="24"/>
      <c r="AD29" s="24"/>
      <c r="AE29" s="25">
        <f t="shared" si="12"/>
        <v>0</v>
      </c>
      <c r="AF29" s="24"/>
      <c r="AM29" s="2" t="s">
        <v>56</v>
      </c>
    </row>
    <row r="30" spans="1:39" s="2" customFormat="1" ht="85.5" customHeight="1" x14ac:dyDescent="0.2">
      <c r="A30" s="35">
        <v>25</v>
      </c>
      <c r="B30" s="17" t="s">
        <v>71</v>
      </c>
      <c r="C30" s="39" t="s">
        <v>51</v>
      </c>
      <c r="D30" s="40"/>
      <c r="E30" s="41"/>
      <c r="F30" s="39" t="s">
        <v>53</v>
      </c>
      <c r="G30" s="40"/>
      <c r="H30" s="41"/>
      <c r="I30" s="35"/>
      <c r="J30" s="35"/>
      <c r="K30" s="35"/>
      <c r="L30" s="35"/>
      <c r="M30" s="35" t="s">
        <v>16</v>
      </c>
      <c r="N30" s="42"/>
      <c r="O30" s="43"/>
      <c r="P30" s="32">
        <v>1</v>
      </c>
      <c r="Q30" s="44">
        <f t="shared" ref="Q30" si="13">P30*N30</f>
        <v>0</v>
      </c>
      <c r="R30" s="44"/>
      <c r="S30" s="20"/>
      <c r="T30" s="20" t="e">
        <f>IF(#REF!=20%,25%,IF(#REF!=25%,33.4%,IF(#REF!=30%,42.9%,IF(#REF!=35%,53.9%,IF(#REF!=40%,66.7%,IF(#REF!=45%,81.8%,IF(#REF!=50%,100%,)))))))</f>
        <v>#REF!</v>
      </c>
      <c r="U30" s="21" t="e">
        <f>#REF!*T30</f>
        <v>#REF!</v>
      </c>
      <c r="V30" s="21" t="e">
        <f>#REF!+U30</f>
        <v>#REF!</v>
      </c>
      <c r="W30" s="21"/>
      <c r="X30" s="22" t="e">
        <f>#REF!</f>
        <v>#REF!</v>
      </c>
      <c r="Y30" s="23" t="e">
        <f>#REF!</f>
        <v>#REF!</v>
      </c>
      <c r="Z30" s="21" t="e">
        <f t="shared" si="11"/>
        <v>#REF!</v>
      </c>
      <c r="AA30" s="21" t="e">
        <f>#REF!-Z30</f>
        <v>#REF!</v>
      </c>
      <c r="AB30" s="21" t="e">
        <f>AA30-#REF!</f>
        <v>#REF!</v>
      </c>
      <c r="AC30" s="24"/>
      <c r="AD30" s="24"/>
      <c r="AE30" s="25">
        <f t="shared" si="12"/>
        <v>0</v>
      </c>
      <c r="AF30" s="24"/>
    </row>
    <row r="31" spans="1:39" s="2" customFormat="1" ht="75.75" customHeight="1" x14ac:dyDescent="0.2">
      <c r="A31" s="35">
        <v>25</v>
      </c>
      <c r="B31" s="17" t="s">
        <v>71</v>
      </c>
      <c r="C31" s="39" t="s">
        <v>54</v>
      </c>
      <c r="D31" s="40"/>
      <c r="E31" s="41"/>
      <c r="F31" s="39" t="s">
        <v>55</v>
      </c>
      <c r="G31" s="40"/>
      <c r="H31" s="41"/>
      <c r="I31" s="35"/>
      <c r="J31" s="35"/>
      <c r="K31" s="35"/>
      <c r="L31" s="35"/>
      <c r="M31" s="35" t="s">
        <v>16</v>
      </c>
      <c r="N31" s="42"/>
      <c r="O31" s="43"/>
      <c r="P31" s="5">
        <v>1</v>
      </c>
      <c r="Q31" s="44">
        <f t="shared" ref="Q31" si="14">P31*N31</f>
        <v>0</v>
      </c>
      <c r="R31" s="44"/>
      <c r="S31" s="20"/>
      <c r="T31" s="20" t="e">
        <f>IF(#REF!=20%,25%,IF(#REF!=25%,33.4%,IF(#REF!=30%,42.9%,IF(#REF!=35%,53.9%,IF(#REF!=40%,66.7%,IF(#REF!=45%,81.8%,IF(#REF!=50%,100%,)))))))</f>
        <v>#REF!</v>
      </c>
      <c r="U31" s="21" t="e">
        <f>#REF!*T31</f>
        <v>#REF!</v>
      </c>
      <c r="V31" s="21" t="e">
        <f>#REF!+U31</f>
        <v>#REF!</v>
      </c>
      <c r="W31" s="21"/>
      <c r="X31" s="22" t="e">
        <f>#REF!</f>
        <v>#REF!</v>
      </c>
      <c r="Y31" s="23" t="e">
        <f>#REF!</f>
        <v>#REF!</v>
      </c>
      <c r="Z31" s="21" t="e">
        <f t="shared" si="8"/>
        <v>#REF!</v>
      </c>
      <c r="AA31" s="21" t="e">
        <f>#REF!-Z31</f>
        <v>#REF!</v>
      </c>
      <c r="AB31" s="21" t="e">
        <f>AA31-#REF!</f>
        <v>#REF!</v>
      </c>
      <c r="AC31" s="24"/>
      <c r="AD31" s="24"/>
      <c r="AE31" s="25">
        <f t="shared" si="9"/>
        <v>0</v>
      </c>
      <c r="AF31" s="24"/>
    </row>
    <row r="32" spans="1:39" s="6" customFormat="1" ht="19.5" customHeight="1" x14ac:dyDescent="0.2">
      <c r="A32" s="9"/>
      <c r="C32" s="60"/>
      <c r="D32" s="60"/>
      <c r="E32" s="16"/>
      <c r="F32" s="31" t="s">
        <v>48</v>
      </c>
      <c r="G32" s="16"/>
      <c r="H32" s="16"/>
      <c r="I32" s="9"/>
      <c r="J32" s="9"/>
      <c r="K32" s="9"/>
      <c r="L32" s="9"/>
      <c r="M32" s="9"/>
      <c r="N32" s="61"/>
      <c r="O32" s="61"/>
      <c r="P32" s="9"/>
      <c r="Q32" s="62"/>
      <c r="R32" s="63"/>
      <c r="S32" s="54" t="s">
        <v>43</v>
      </c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54" t="s">
        <v>44</v>
      </c>
      <c r="AF32" s="54" t="s">
        <v>45</v>
      </c>
    </row>
    <row r="33" spans="1:34" s="6" customFormat="1" ht="12" customHeight="1" x14ac:dyDescent="0.2">
      <c r="A33" s="11"/>
      <c r="B33" s="29"/>
      <c r="C33" s="56"/>
      <c r="D33" s="56"/>
      <c r="E33" s="10"/>
      <c r="F33" s="10"/>
      <c r="G33" s="10"/>
      <c r="H33" s="10"/>
      <c r="I33" s="11"/>
      <c r="J33" s="11"/>
      <c r="K33" s="11"/>
      <c r="L33" s="11"/>
      <c r="M33" s="11"/>
      <c r="N33" s="57"/>
      <c r="O33" s="57"/>
      <c r="P33" s="11"/>
      <c r="Q33" s="58"/>
      <c r="R33" s="59"/>
      <c r="S33" s="54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54"/>
      <c r="AF33" s="54"/>
    </row>
    <row r="34" spans="1:34" s="6" customFormat="1" ht="30.75" customHeight="1" x14ac:dyDescent="0.2">
      <c r="A34" s="11"/>
      <c r="B34" s="29"/>
      <c r="C34" s="56"/>
      <c r="D34" s="56"/>
      <c r="E34" s="10"/>
      <c r="F34" s="10" t="s">
        <v>47</v>
      </c>
      <c r="G34" s="10"/>
      <c r="H34" s="10"/>
      <c r="I34" s="11"/>
      <c r="J34" s="11"/>
      <c r="K34" s="11"/>
      <c r="L34" s="11"/>
      <c r="M34" s="11"/>
      <c r="N34" s="57"/>
      <c r="O34" s="57"/>
      <c r="P34" s="11"/>
      <c r="Q34" s="58"/>
      <c r="R34" s="58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8">
        <f>SUM(AE6:AE31)</f>
        <v>0</v>
      </c>
      <c r="AF34" s="27">
        <f>SUM(AF6:AF31)</f>
        <v>0</v>
      </c>
    </row>
    <row r="35" spans="1:34" ht="15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34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</row>
    <row r="37" spans="1:34" ht="29.25" x14ac:dyDescent="0.2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</row>
    <row r="41" spans="1:34" ht="29.25" x14ac:dyDescent="0.2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AH41" s="26"/>
    </row>
    <row r="43" spans="1:34" ht="29.25" x14ac:dyDescent="0.2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</row>
    <row r="57" spans="2:18" x14ac:dyDescent="0.2">
      <c r="B57" s="1"/>
    </row>
    <row r="58" spans="2:18" x14ac:dyDescent="0.2">
      <c r="B58" s="1"/>
    </row>
    <row r="60" spans="2:18" ht="29.25" x14ac:dyDescent="0.2">
      <c r="I60" s="66"/>
      <c r="J60" s="66"/>
      <c r="K60" s="66"/>
      <c r="L60" s="66"/>
      <c r="M60" s="66"/>
      <c r="N60" s="66"/>
      <c r="O60" s="66"/>
      <c r="P60" s="66"/>
      <c r="Q60" s="66"/>
      <c r="R60" s="66"/>
    </row>
  </sheetData>
  <sheetProtection password="C88C" sheet="1" objects="1" scenarios="1"/>
  <mergeCells count="135">
    <mergeCell ref="A4:A5"/>
    <mergeCell ref="C4:E5"/>
    <mergeCell ref="F4:H5"/>
    <mergeCell ref="I4:K4"/>
    <mergeCell ref="M4:M5"/>
    <mergeCell ref="N4:O5"/>
    <mergeCell ref="P4:P5"/>
    <mergeCell ref="Q4:R5"/>
    <mergeCell ref="C7:E7"/>
    <mergeCell ref="F7:H7"/>
    <mergeCell ref="D3:R3"/>
    <mergeCell ref="N11:O11"/>
    <mergeCell ref="Q11:R11"/>
    <mergeCell ref="C12:E12"/>
    <mergeCell ref="F12:H12"/>
    <mergeCell ref="N12:O12"/>
    <mergeCell ref="Q12:R12"/>
    <mergeCell ref="C13:E13"/>
    <mergeCell ref="F13:H13"/>
    <mergeCell ref="N13:O13"/>
    <mergeCell ref="Q13:R13"/>
    <mergeCell ref="N7:O7"/>
    <mergeCell ref="Q7:R7"/>
    <mergeCell ref="C8:E8"/>
    <mergeCell ref="F8:H8"/>
    <mergeCell ref="N8:O8"/>
    <mergeCell ref="Q8:R8"/>
    <mergeCell ref="N10:O10"/>
    <mergeCell ref="Q10:R10"/>
    <mergeCell ref="C11:E11"/>
    <mergeCell ref="F11:H11"/>
    <mergeCell ref="I60:R60"/>
    <mergeCell ref="C6:E6"/>
    <mergeCell ref="F6:H6"/>
    <mergeCell ref="N6:O6"/>
    <mergeCell ref="Q6:R6"/>
    <mergeCell ref="A41:R41"/>
    <mergeCell ref="A43:R43"/>
    <mergeCell ref="C9:E9"/>
    <mergeCell ref="F9:H9"/>
    <mergeCell ref="N9:O9"/>
    <mergeCell ref="Q9:R9"/>
    <mergeCell ref="C10:E10"/>
    <mergeCell ref="F10:H10"/>
    <mergeCell ref="C34:D34"/>
    <mergeCell ref="Q34:R34"/>
    <mergeCell ref="N34:O34"/>
    <mergeCell ref="Q25:R25"/>
    <mergeCell ref="C22:E22"/>
    <mergeCell ref="F22:H22"/>
    <mergeCell ref="N22:O22"/>
    <mergeCell ref="Q22:R22"/>
    <mergeCell ref="C23:E23"/>
    <mergeCell ref="F23:H23"/>
    <mergeCell ref="N23:O23"/>
    <mergeCell ref="A1:R1"/>
    <mergeCell ref="A2:R2"/>
    <mergeCell ref="B4:B5"/>
    <mergeCell ref="C27:E27"/>
    <mergeCell ref="F27:H27"/>
    <mergeCell ref="N27:O27"/>
    <mergeCell ref="Q27:R27"/>
    <mergeCell ref="C26:E26"/>
    <mergeCell ref="F26:H26"/>
    <mergeCell ref="N26:O26"/>
    <mergeCell ref="Q26:R26"/>
    <mergeCell ref="N14:O14"/>
    <mergeCell ref="Q14:R14"/>
    <mergeCell ref="C15:E15"/>
    <mergeCell ref="F15:H15"/>
    <mergeCell ref="N15:O15"/>
    <mergeCell ref="Q15:R15"/>
    <mergeCell ref="C16:E16"/>
    <mergeCell ref="F16:H16"/>
    <mergeCell ref="N16:O16"/>
    <mergeCell ref="Q16:R16"/>
    <mergeCell ref="Q23:R23"/>
    <mergeCell ref="C24:E24"/>
    <mergeCell ref="F24:H24"/>
    <mergeCell ref="C33:D33"/>
    <mergeCell ref="N33:O33"/>
    <mergeCell ref="Q33:R33"/>
    <mergeCell ref="S32:S33"/>
    <mergeCell ref="AE32:AE33"/>
    <mergeCell ref="AF32:AF33"/>
    <mergeCell ref="C31:E31"/>
    <mergeCell ref="F31:H31"/>
    <mergeCell ref="N31:O31"/>
    <mergeCell ref="Q31:R31"/>
    <mergeCell ref="C32:D32"/>
    <mergeCell ref="N32:O32"/>
    <mergeCell ref="Q32:R32"/>
    <mergeCell ref="C30:E30"/>
    <mergeCell ref="F30:H30"/>
    <mergeCell ref="N30:O30"/>
    <mergeCell ref="Q30:R30"/>
    <mergeCell ref="AE4:AE5"/>
    <mergeCell ref="AF4:AF5"/>
    <mergeCell ref="N24:O24"/>
    <mergeCell ref="Q24:R24"/>
    <mergeCell ref="C25:E25"/>
    <mergeCell ref="F25:H25"/>
    <mergeCell ref="N25:O25"/>
    <mergeCell ref="C20:E20"/>
    <mergeCell ref="F20:H20"/>
    <mergeCell ref="N20:O20"/>
    <mergeCell ref="Q20:R20"/>
    <mergeCell ref="C21:E21"/>
    <mergeCell ref="F21:H21"/>
    <mergeCell ref="N21:O21"/>
    <mergeCell ref="Q21:R21"/>
    <mergeCell ref="S4:S5"/>
    <mergeCell ref="C18:E18"/>
    <mergeCell ref="L4:L5"/>
    <mergeCell ref="C28:E28"/>
    <mergeCell ref="F28:H28"/>
    <mergeCell ref="C17:E17"/>
    <mergeCell ref="F17:H17"/>
    <mergeCell ref="N17:O17"/>
    <mergeCell ref="Q17:R17"/>
    <mergeCell ref="C14:E14"/>
    <mergeCell ref="F14:H14"/>
    <mergeCell ref="N28:O28"/>
    <mergeCell ref="Q28:R28"/>
    <mergeCell ref="C29:E29"/>
    <mergeCell ref="F29:H29"/>
    <mergeCell ref="N29:O29"/>
    <mergeCell ref="Q29:R29"/>
    <mergeCell ref="F18:H18"/>
    <mergeCell ref="N18:O18"/>
    <mergeCell ref="Q18:R18"/>
    <mergeCell ref="C19:E19"/>
    <mergeCell ref="F19:H19"/>
    <mergeCell ref="N19:O19"/>
    <mergeCell ref="Q19:R19"/>
  </mergeCells>
  <pageMargins left="0.23622047244094491" right="0.23622047244094491" top="0.74803149606299213" bottom="0.74803149606299213" header="0.31496062992125984" footer="0.31496062992125984"/>
  <pageSetup paperSize="9" scale="72" fitToHeight="0" orientation="portrait" horizontalDpi="4294967293" verticalDpi="4294967293" r:id="rId1"/>
  <rowBreaks count="1" manualBreakCount="1">
    <brk id="19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Interier</vt:lpstr>
      <vt:lpstr>Interier!Oblast_tisku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Acer1</dc:creator>
  <cp:lastModifiedBy>Zoja Šťastná</cp:lastModifiedBy>
  <cp:lastPrinted>2017-05-26T10:17:17Z</cp:lastPrinted>
  <dcterms:created xsi:type="dcterms:W3CDTF">2007-07-14T09:30:32Z</dcterms:created>
  <dcterms:modified xsi:type="dcterms:W3CDTF">2017-07-04T13:25:49Z</dcterms:modified>
</cp:coreProperties>
</file>