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690" windowWidth="18615" windowHeight="781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<sst xmlns="http://schemas.openxmlformats.org/spreadsheetml/2006/main" count="85" uniqueCount="42">
  <si>
    <t>Požadovaná položka</t>
  </si>
  <si>
    <t>Počet jednotek (rozborů)</t>
  </si>
  <si>
    <t>Cena za jednotku (Kč)</t>
  </si>
  <si>
    <t>Cena celkem (bez DPH)</t>
  </si>
  <si>
    <t>Cena celkem (s DPH)</t>
  </si>
  <si>
    <t>Jedna jenotka se skládá z následujících rozborů</t>
  </si>
  <si>
    <t>Cena za rozbor</t>
  </si>
  <si>
    <t>Půdní rozbory - k provedení průběžně v 2013 a 2014</t>
  </si>
  <si>
    <t>Název projektu:</t>
  </si>
  <si>
    <t>Reg. č.:</t>
  </si>
  <si>
    <t>Kontaktní osoba:</t>
  </si>
  <si>
    <t>stanovení obsahu Mg</t>
  </si>
  <si>
    <t>stanovení obsahu K</t>
  </si>
  <si>
    <t>stanovení obsahu Ca</t>
  </si>
  <si>
    <t>stanovení obsahu P</t>
  </si>
  <si>
    <t>Postdoktorandi v oborech biologických věd na MENDELU</t>
  </si>
  <si>
    <t>CZ.1.07/2.3.00/30.0017</t>
  </si>
  <si>
    <t>Tomáš Májek, kl. 4113, mail: t.majek@seznam.cz</t>
  </si>
  <si>
    <t>mineralizace vzorků půdy a listů</t>
  </si>
  <si>
    <t xml:space="preserve">Výmladkové lesy jako produkční a biologická alternativa budoucnosti </t>
  </si>
  <si>
    <t>CZ.1.07/2.3.00/20.0267</t>
  </si>
  <si>
    <t>Alena Cabalová, kl. 4185, mail: cabalov@seznam.cz</t>
  </si>
  <si>
    <t>pH v H2O</t>
  </si>
  <si>
    <t>pH v KCL</t>
  </si>
  <si>
    <t>celkový N</t>
  </si>
  <si>
    <t>celkový C</t>
  </si>
  <si>
    <t>Stanovení P</t>
  </si>
  <si>
    <t>Ca, Mg, K a Na výměnné ve výluhu Mehlich III</t>
  </si>
  <si>
    <t xml:space="preserve">obsah organické hmoty (spalováním)
</t>
  </si>
  <si>
    <t>Detekce thiolových sloučenin GSH a GSSG ovlivněné exogenní aplikací fytohormonálních látek na okrasné dřeviny v kontejnerech</t>
  </si>
  <si>
    <t>IGA 4/2013/591</t>
  </si>
  <si>
    <t>Martin Jonáš, tel:728 712126, martin.jonas@mendelu.cz</t>
  </si>
  <si>
    <t>pracoviště:</t>
  </si>
  <si>
    <t>ZF MENDELU, Ústav šlechtění a množení zahradnických rostlin, 554</t>
  </si>
  <si>
    <t xml:space="preserve">Půdní rozbory - k provedení  v 2013 </t>
  </si>
  <si>
    <t>objemová hmotnost</t>
  </si>
  <si>
    <t>měrná elektrická vodivost</t>
  </si>
  <si>
    <t>CZ.1.07/2.2.00/28.0305</t>
  </si>
  <si>
    <t>Implementace vědy a výzkumu do výuky</t>
  </si>
  <si>
    <t>Radim Matula, +420 545 134 058, mail: xmatula@node.mendelu.cz</t>
  </si>
  <si>
    <t>Cena celkem bez DPH</t>
  </si>
  <si>
    <t>Cena 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</si>
</sst>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9"/>
      <color rgb="FF000000"/>
      <name val="Verdana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ck"/>
      <top style="thin"/>
      <bottom style="thin"/>
    </border>
    <border>
      <left/>
      <right style="medium"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8" xfId="0" applyBorder="1"/>
    <xf numFmtId="0" fontId="6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2" fillId="0" borderId="0" xfId="0" applyFont="1"/>
    <xf numFmtId="6" fontId="2" fillId="0" borderId="0" xfId="0" applyNumberFormat="1" applyFont="1"/>
    <xf numFmtId="8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1762125</xdr:colOff>
      <xdr:row>0</xdr:row>
      <xdr:rowOff>142875</xdr:rowOff>
    </xdr:from>
    <xdr:to>
      <xdr:col>3</xdr:col>
      <xdr:colOff>1295400</xdr:colOff>
      <xdr:row>6</xdr:row>
      <xdr:rowOff>104775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62125" y="142875"/>
          <a:ext cx="5657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85"/>
  <sheetViews>
    <sheetView tabSelected="1" zoomScale="115" zoomScaleNormal="115" workbookViewId="0" topLeftCell="A73">
      <selection activeCell="B85" sqref="B85"/>
    </sheetView>
  </sheetViews>
  <sheetFormatPr defaultColWidth="9.140625" defaultRowHeight="15"/>
  <cols>
    <col min="1" max="1" width="48.00390625" style="0" bestFit="1" customWidth="1"/>
    <col min="2" max="2" width="23.57421875" style="0" bestFit="1" customWidth="1"/>
    <col min="3" max="3" width="20.28125" style="0" bestFit="1" customWidth="1"/>
    <col min="4" max="4" width="21.8515625" style="0" bestFit="1" customWidth="1"/>
    <col min="5" max="5" width="19.421875" style="0" bestFit="1" customWidth="1"/>
  </cols>
  <sheetData>
    <row r="7" ht="15.75" thickBot="1"/>
    <row r="8" spans="1:5" ht="15.75" thickTop="1">
      <c r="A8" s="9" t="s">
        <v>8</v>
      </c>
      <c r="B8" s="12" t="s">
        <v>15</v>
      </c>
      <c r="C8" s="13"/>
      <c r="D8" s="13"/>
      <c r="E8" s="14"/>
    </row>
    <row r="9" spans="1:5" ht="15">
      <c r="A9" s="10" t="s">
        <v>9</v>
      </c>
      <c r="B9" s="15" t="s">
        <v>16</v>
      </c>
      <c r="C9" s="16"/>
      <c r="D9" s="16"/>
      <c r="E9" s="17"/>
    </row>
    <row r="10" spans="1:5" ht="15.75" thickBot="1">
      <c r="A10" s="11" t="s">
        <v>10</v>
      </c>
      <c r="B10" s="18" t="s">
        <v>17</v>
      </c>
      <c r="C10" s="19"/>
      <c r="D10" s="19"/>
      <c r="E10" s="20"/>
    </row>
    <row r="11" ht="15.75" thickTop="1"/>
    <row r="12" ht="15.75" thickBot="1"/>
    <row r="13" spans="1:5" ht="15.75" thickBot="1">
      <c r="A13" s="23" t="s">
        <v>0</v>
      </c>
      <c r="B13" s="24" t="s">
        <v>1</v>
      </c>
      <c r="C13" s="24" t="s">
        <v>2</v>
      </c>
      <c r="D13" s="24" t="s">
        <v>3</v>
      </c>
      <c r="E13" s="25" t="s">
        <v>4</v>
      </c>
    </row>
    <row r="14" spans="1:5" ht="15">
      <c r="A14" s="21" t="s">
        <v>7</v>
      </c>
      <c r="B14" s="22">
        <v>500</v>
      </c>
      <c r="C14" s="22">
        <f>SUM(B17:B21)</f>
        <v>470</v>
      </c>
      <c r="D14" s="22">
        <f>C14*B14</f>
        <v>235000</v>
      </c>
      <c r="E14" s="22">
        <f>D14*1.21</f>
        <v>284350</v>
      </c>
    </row>
    <row r="15" spans="1:5" ht="15.75">
      <c r="A15" s="3"/>
      <c r="B15" s="1"/>
      <c r="C15" s="1"/>
      <c r="D15" s="1"/>
      <c r="E15" s="1"/>
    </row>
    <row r="16" spans="1:5" ht="15.75">
      <c r="A16" s="4" t="s">
        <v>5</v>
      </c>
      <c r="B16" s="5" t="s">
        <v>6</v>
      </c>
      <c r="C16" s="1"/>
      <c r="D16" s="1"/>
      <c r="E16" s="1"/>
    </row>
    <row r="17" spans="1:5" ht="15.75">
      <c r="A17" s="6" t="s">
        <v>18</v>
      </c>
      <c r="B17" s="2">
        <v>150</v>
      </c>
      <c r="C17" s="1"/>
      <c r="D17" s="1"/>
      <c r="E17" s="1"/>
    </row>
    <row r="18" spans="1:5" ht="15.75">
      <c r="A18" s="6" t="s">
        <v>14</v>
      </c>
      <c r="B18" s="2">
        <v>80</v>
      </c>
      <c r="C18" s="1"/>
      <c r="D18" s="1"/>
      <c r="E18" s="1"/>
    </row>
    <row r="19" spans="1:5" ht="15.75">
      <c r="A19" s="6" t="s">
        <v>13</v>
      </c>
      <c r="B19" s="2">
        <v>80</v>
      </c>
      <c r="C19" s="1"/>
      <c r="D19" s="1"/>
      <c r="E19" s="1"/>
    </row>
    <row r="20" spans="1:5" ht="15.75">
      <c r="A20" s="6" t="s">
        <v>12</v>
      </c>
      <c r="B20" s="2">
        <v>80</v>
      </c>
      <c r="C20" s="1"/>
      <c r="D20" s="1"/>
      <c r="E20" s="1"/>
    </row>
    <row r="21" spans="1:5" ht="15.75">
      <c r="A21" s="7" t="s">
        <v>11</v>
      </c>
      <c r="B21" s="8">
        <v>80</v>
      </c>
      <c r="C21" s="1"/>
      <c r="D21" s="1"/>
      <c r="E21" s="1"/>
    </row>
    <row r="25" ht="15.75" thickBot="1"/>
    <row r="26" spans="1:5" ht="15.75" thickTop="1">
      <c r="A26" s="9" t="s">
        <v>8</v>
      </c>
      <c r="B26" s="12" t="s">
        <v>19</v>
      </c>
      <c r="C26" s="13"/>
      <c r="D26" s="13"/>
      <c r="E26" s="14"/>
    </row>
    <row r="27" spans="1:5" ht="15">
      <c r="A27" s="10" t="s">
        <v>9</v>
      </c>
      <c r="B27" s="15" t="s">
        <v>20</v>
      </c>
      <c r="C27" s="16"/>
      <c r="D27" s="16"/>
      <c r="E27" s="17"/>
    </row>
    <row r="28" spans="1:5" ht="15.75" thickBot="1">
      <c r="A28" s="11" t="s">
        <v>10</v>
      </c>
      <c r="B28" s="18" t="s">
        <v>21</v>
      </c>
      <c r="C28" s="19"/>
      <c r="D28" s="19"/>
      <c r="E28" s="20"/>
    </row>
    <row r="29" ht="15.75" thickTop="1"/>
    <row r="30" ht="15.75" thickBot="1"/>
    <row r="31" spans="1:5" ht="15.75" thickBot="1">
      <c r="A31" s="23" t="s">
        <v>0</v>
      </c>
      <c r="B31" s="24" t="s">
        <v>1</v>
      </c>
      <c r="C31" s="24" t="s">
        <v>2</v>
      </c>
      <c r="D31" s="24" t="s">
        <v>3</v>
      </c>
      <c r="E31" s="25" t="s">
        <v>4</v>
      </c>
    </row>
    <row r="32" spans="1:5" ht="15">
      <c r="A32" s="21" t="s">
        <v>7</v>
      </c>
      <c r="B32" s="22">
        <v>160</v>
      </c>
      <c r="C32" s="22">
        <f>SUM(B35:B41)</f>
        <v>810</v>
      </c>
      <c r="D32" s="22">
        <f>C32*B32</f>
        <v>129600</v>
      </c>
      <c r="E32" s="22">
        <f>D32*1.21</f>
        <v>156816</v>
      </c>
    </row>
    <row r="33" spans="1:5" ht="15.75">
      <c r="A33" s="3"/>
      <c r="B33" s="1"/>
      <c r="C33" s="1"/>
      <c r="D33" s="1"/>
      <c r="E33" s="1"/>
    </row>
    <row r="34" spans="1:5" ht="15.75">
      <c r="A34" s="4" t="s">
        <v>5</v>
      </c>
      <c r="B34" s="5" t="s">
        <v>6</v>
      </c>
      <c r="C34" s="1"/>
      <c r="D34" s="1"/>
      <c r="E34" s="1"/>
    </row>
    <row r="35" spans="1:5" ht="15.75">
      <c r="A35" s="6" t="s">
        <v>22</v>
      </c>
      <c r="B35" s="2">
        <v>20</v>
      </c>
      <c r="C35" s="1"/>
      <c r="D35" s="1"/>
      <c r="E35" s="1"/>
    </row>
    <row r="36" spans="1:5" ht="15.75">
      <c r="A36" s="6" t="s">
        <v>23</v>
      </c>
      <c r="B36" s="2">
        <v>20</v>
      </c>
      <c r="C36" s="1"/>
      <c r="D36" s="1"/>
      <c r="E36" s="1"/>
    </row>
    <row r="37" spans="1:5" ht="15.75">
      <c r="A37" s="6" t="s">
        <v>24</v>
      </c>
      <c r="B37" s="2">
        <v>165</v>
      </c>
      <c r="C37" s="1"/>
      <c r="D37" s="1"/>
      <c r="E37" s="1"/>
    </row>
    <row r="38" spans="1:5" ht="15.75">
      <c r="A38" s="6" t="s">
        <v>25</v>
      </c>
      <c r="B38" s="2">
        <v>100</v>
      </c>
      <c r="C38" s="1"/>
      <c r="D38" s="1"/>
      <c r="E38" s="1"/>
    </row>
    <row r="39" spans="1:5" ht="15.75">
      <c r="A39" s="7" t="s">
        <v>26</v>
      </c>
      <c r="B39" s="8">
        <v>60</v>
      </c>
      <c r="C39" s="1"/>
      <c r="D39" s="1"/>
      <c r="E39" s="1"/>
    </row>
    <row r="40" spans="1:5" ht="15.75">
      <c r="A40" s="7" t="s">
        <v>27</v>
      </c>
      <c r="B40" s="2">
        <v>225</v>
      </c>
      <c r="C40" s="1"/>
      <c r="D40" s="1"/>
      <c r="E40" s="1"/>
    </row>
    <row r="41" spans="1:5" ht="31.5">
      <c r="A41" s="7" t="s">
        <v>28</v>
      </c>
      <c r="B41" s="2">
        <v>220</v>
      </c>
      <c r="C41" s="1"/>
      <c r="D41" s="1"/>
      <c r="E41" s="1"/>
    </row>
    <row r="45" ht="15.75" thickBot="1"/>
    <row r="46" spans="1:5" ht="15.75">
      <c r="A46" s="26" t="s">
        <v>8</v>
      </c>
      <c r="B46" s="27" t="s">
        <v>29</v>
      </c>
      <c r="C46" s="28"/>
      <c r="D46" s="28"/>
      <c r="E46" s="29"/>
    </row>
    <row r="47" spans="1:5" ht="15">
      <c r="A47" s="30" t="s">
        <v>9</v>
      </c>
      <c r="B47" s="15" t="s">
        <v>30</v>
      </c>
      <c r="C47" s="16"/>
      <c r="D47" s="16"/>
      <c r="E47" s="31"/>
    </row>
    <row r="48" spans="1:5" ht="15">
      <c r="A48" s="30" t="s">
        <v>10</v>
      </c>
      <c r="B48" s="32" t="s">
        <v>31</v>
      </c>
      <c r="C48" s="33"/>
      <c r="D48" s="33"/>
      <c r="E48" s="34"/>
    </row>
    <row r="49" spans="1:5" ht="15.75" thickBot="1">
      <c r="A49" s="35" t="s">
        <v>32</v>
      </c>
      <c r="B49" s="36" t="s">
        <v>33</v>
      </c>
      <c r="C49" s="37"/>
      <c r="D49" s="37"/>
      <c r="E49" s="38"/>
    </row>
    <row r="51" ht="15.75" thickBot="1"/>
    <row r="52" spans="1:5" ht="15.75" thickBot="1">
      <c r="A52" s="23" t="s">
        <v>0</v>
      </c>
      <c r="B52" s="24" t="s">
        <v>1</v>
      </c>
      <c r="C52" s="24" t="s">
        <v>2</v>
      </c>
      <c r="D52" s="24" t="s">
        <v>3</v>
      </c>
      <c r="E52" s="25" t="s">
        <v>4</v>
      </c>
    </row>
    <row r="53" spans="1:5" ht="15">
      <c r="A53" s="21" t="s">
        <v>34</v>
      </c>
      <c r="B53" s="22">
        <v>2</v>
      </c>
      <c r="C53" s="22">
        <f>SUM(B56:B62)</f>
        <v>1110</v>
      </c>
      <c r="D53" s="22">
        <f>C53*B53</f>
        <v>2220</v>
      </c>
      <c r="E53" s="22">
        <f>D53*1.21</f>
        <v>2686.2</v>
      </c>
    </row>
    <row r="54" spans="1:5" ht="15.75">
      <c r="A54" s="3"/>
      <c r="B54" s="1"/>
      <c r="C54" s="1"/>
      <c r="D54" s="1"/>
      <c r="E54" s="1"/>
    </row>
    <row r="55" spans="1:5" ht="15.75">
      <c r="A55" s="4" t="s">
        <v>5</v>
      </c>
      <c r="B55" s="5" t="s">
        <v>6</v>
      </c>
      <c r="C55" s="1"/>
      <c r="D55" s="1"/>
      <c r="E55" s="1"/>
    </row>
    <row r="56" spans="1:5" ht="15.75">
      <c r="A56" s="6" t="s">
        <v>22</v>
      </c>
      <c r="B56" s="2">
        <v>80</v>
      </c>
      <c r="C56" s="1"/>
      <c r="D56" s="1"/>
      <c r="E56" s="1"/>
    </row>
    <row r="57" spans="1:5" ht="15.75">
      <c r="A57" s="6" t="s">
        <v>24</v>
      </c>
      <c r="B57" s="2">
        <v>140</v>
      </c>
      <c r="C57" s="1"/>
      <c r="D57" s="1"/>
      <c r="E57" s="1"/>
    </row>
    <row r="58" spans="1:5" ht="15.75">
      <c r="A58" s="6" t="s">
        <v>25</v>
      </c>
      <c r="B58" s="2">
        <v>140</v>
      </c>
      <c r="C58" s="1"/>
      <c r="D58" s="1"/>
      <c r="E58" s="1"/>
    </row>
    <row r="59" spans="1:5" ht="15.75">
      <c r="A59" s="7" t="s">
        <v>26</v>
      </c>
      <c r="B59" s="8">
        <v>120</v>
      </c>
      <c r="C59" s="1"/>
      <c r="D59" s="1"/>
      <c r="E59" s="1"/>
    </row>
    <row r="60" spans="1:5" ht="15.75">
      <c r="A60" s="7" t="s">
        <v>27</v>
      </c>
      <c r="B60" s="2">
        <v>360</v>
      </c>
      <c r="C60" s="1"/>
      <c r="D60" s="1"/>
      <c r="E60" s="1"/>
    </row>
    <row r="61" spans="1:5" ht="15">
      <c r="A61" s="39" t="s">
        <v>35</v>
      </c>
      <c r="B61" s="2">
        <v>160</v>
      </c>
      <c r="C61" s="1"/>
      <c r="D61" s="1"/>
      <c r="E61" s="1"/>
    </row>
    <row r="62" spans="1:5" ht="15">
      <c r="A62" s="39" t="s">
        <v>36</v>
      </c>
      <c r="B62" s="40">
        <v>110</v>
      </c>
      <c r="C62" s="1"/>
      <c r="D62" s="1"/>
      <c r="E62" s="1"/>
    </row>
    <row r="66" ht="15.75" thickBot="1"/>
    <row r="67" spans="1:5" ht="15.75" thickTop="1">
      <c r="A67" s="9" t="s">
        <v>8</v>
      </c>
      <c r="B67" s="12" t="s">
        <v>38</v>
      </c>
      <c r="C67" s="13"/>
      <c r="D67" s="13"/>
      <c r="E67" s="14"/>
    </row>
    <row r="68" spans="1:5" ht="15">
      <c r="A68" s="10" t="s">
        <v>9</v>
      </c>
      <c r="B68" s="15" t="s">
        <v>37</v>
      </c>
      <c r="C68" s="16"/>
      <c r="D68" s="16"/>
      <c r="E68" s="17"/>
    </row>
    <row r="69" spans="1:5" ht="15.75" thickBot="1">
      <c r="A69" s="11" t="s">
        <v>10</v>
      </c>
      <c r="B69" s="18" t="s">
        <v>39</v>
      </c>
      <c r="C69" s="19"/>
      <c r="D69" s="19"/>
      <c r="E69" s="20"/>
    </row>
    <row r="70" ht="15.75" thickTop="1"/>
    <row r="71" ht="15.75" thickBot="1"/>
    <row r="72" spans="1:5" ht="15.75" thickBot="1">
      <c r="A72" s="23" t="s">
        <v>0</v>
      </c>
      <c r="B72" s="24" t="s">
        <v>1</v>
      </c>
      <c r="C72" s="24" t="s">
        <v>2</v>
      </c>
      <c r="D72" s="24" t="s">
        <v>3</v>
      </c>
      <c r="E72" s="25" t="s">
        <v>4</v>
      </c>
    </row>
    <row r="73" spans="1:5" ht="15">
      <c r="A73" s="21" t="s">
        <v>7</v>
      </c>
      <c r="B73" s="22">
        <v>150</v>
      </c>
      <c r="C73" s="22">
        <f>SUM(B76:B81)</f>
        <v>619.5</v>
      </c>
      <c r="D73" s="22">
        <f>PRODUCT(B73:C73)</f>
        <v>92925</v>
      </c>
      <c r="E73" s="22">
        <f>PRODUCT(D73*1.21)</f>
        <v>112439.25</v>
      </c>
    </row>
    <row r="74" spans="1:5" ht="15.75">
      <c r="A74" s="3"/>
      <c r="B74" s="1"/>
      <c r="C74" s="1"/>
      <c r="D74" s="1"/>
      <c r="E74" s="1"/>
    </row>
    <row r="75" spans="1:5" ht="15.75">
      <c r="A75" s="4" t="s">
        <v>5</v>
      </c>
      <c r="B75" s="5" t="s">
        <v>6</v>
      </c>
      <c r="C75" s="1"/>
      <c r="D75" s="1"/>
      <c r="E75" s="1"/>
    </row>
    <row r="76" spans="1:5" ht="15.75">
      <c r="A76" s="6" t="s">
        <v>22</v>
      </c>
      <c r="B76" s="2">
        <v>20</v>
      </c>
      <c r="C76" s="1"/>
      <c r="D76" s="1"/>
      <c r="E76" s="1"/>
    </row>
    <row r="77" spans="1:5" ht="15.75">
      <c r="A77" s="6" t="s">
        <v>23</v>
      </c>
      <c r="B77" s="2">
        <v>20</v>
      </c>
      <c r="C77" s="1"/>
      <c r="D77" s="1"/>
      <c r="E77" s="1"/>
    </row>
    <row r="78" spans="1:5" ht="15.75">
      <c r="A78" s="6" t="s">
        <v>24</v>
      </c>
      <c r="B78" s="2">
        <v>169.5</v>
      </c>
      <c r="C78" s="1"/>
      <c r="D78" s="1"/>
      <c r="E78" s="1"/>
    </row>
    <row r="79" spans="1:5" ht="15">
      <c r="A79" s="1" t="s">
        <v>25</v>
      </c>
      <c r="B79" s="2">
        <v>110</v>
      </c>
      <c r="C79" s="1"/>
      <c r="D79" s="1"/>
      <c r="E79" s="1"/>
    </row>
    <row r="80" spans="1:5" ht="15">
      <c r="A80" s="1" t="s">
        <v>26</v>
      </c>
      <c r="B80" s="8">
        <v>80</v>
      </c>
      <c r="C80" s="1"/>
      <c r="D80" s="1"/>
      <c r="E80" s="1"/>
    </row>
    <row r="81" spans="1:5" ht="15">
      <c r="A81" s="1" t="s">
        <v>27</v>
      </c>
      <c r="B81" s="2">
        <v>220</v>
      </c>
      <c r="C81" s="1"/>
      <c r="D81" s="1"/>
      <c r="E81" s="1"/>
    </row>
    <row r="84" spans="1:2" ht="15">
      <c r="A84" s="41" t="s">
        <v>40</v>
      </c>
      <c r="B84" s="42">
        <f>SUM(D14+D32+D53+D73)</f>
        <v>459745</v>
      </c>
    </row>
    <row r="85" spans="1:2" ht="15">
      <c r="A85" s="41" t="s">
        <v>41</v>
      </c>
      <c r="B85" s="43">
        <f>PRODUCT(B84*1.21)</f>
        <v>556291.45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fjLT+C1+lUG00y/9aq9t+wvLYI0=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aoGjRRDeoJTwOvKiny3iwY5vlWs=</DigestValue>
    </Reference>
  </SignedInfo>
  <SignatureValue>TKAslNU+Pujb7TgnIeEZ6Mo+e1fjBKXqXO5mTeU7IFP777iA0W8kPjW0kwU4LC/nEgchZVIzJnht
7E9zOC3SjdxfKgF5lc97TKxewkhswqfpX5BSm3pIYqoo+LzL5ZjB+LLrxL4wuVJwGsJFG9J4XfLb
7rmB/BoFMMvXGiD8H0wscS/Xkhbn3EXGM+b7hTVWZkGnXBLreKHyVX284sWSa3dgu7JhjEx+0Ebu
aaa7JL9cVeCLfzHtmnMlyb6mflV4x3BVe9IMVyRQXFoN3sB7OVlhPmIjC8sM1bbiD+P5X0RP+HaM
PPXnJK+y8FaKALdsrYfcPg4gMwOQnPeGHsKYmA==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media/image1.jpeg?ContentType=image/jpeg">
        <DigestMethod Algorithm="http://www.w3.org/2000/09/xmldsig#sha1"/>
        <DigestValue>LiZafn+3+CaJQc8XJ29sgX+XTCI=</DigestValue>
      </Reference>
      <Reference URI="/xl/sharedStrings.xml?ContentType=application/vnd.openxmlformats-officedocument.spreadsheetml.sharedStrings+xml">
        <DigestMethod Algorithm="http://www.w3.org/2000/09/xmldsig#sha1"/>
        <DigestValue>ZJN5z6s9DR8qLD54DOrUaPwmCw0=</DigestValue>
      </Reference>
      <Reference URI="/xl/styles.xml?ContentType=application/vnd.openxmlformats-officedocument.spreadsheetml.styles+xml">
        <DigestMethod Algorithm="http://www.w3.org/2000/09/xmldsig#sha1"/>
        <DigestValue>nkFOor+WjfJSjIZDWXKw67S2acY=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spgm6daCzp26GlbLHN16v01ggJA=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book.xml?ContentType=application/vnd.openxmlformats-officedocument.spreadsheetml.sheet.main+xml">
        <DigestMethod Algorithm="http://www.w3.org/2000/09/xmldsig#sha1"/>
        <DigestValue>Ifov2Zn4gAva0b65G7ZmhaPvIts=</DigestValue>
      </Reference>
      <Reference URI="/xl/calcChain.xml?ContentType=application/vnd.openxmlformats-officedocument.spreadsheetml.calcChain+xml">
        <DigestMethod Algorithm="http://www.w3.org/2000/09/xmldsig#sha1"/>
        <DigestValue>rmEwPfn5Q3LldRmxi+p/yxfjJ7g=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drawings/drawing1.xml?ContentType=application/vnd.openxmlformats-officedocument.drawing+xml">
        <DigestMethod Algorithm="http://www.w3.org/2000/09/xmldsig#sha1"/>
        <DigestValue>k2E61Pb1bpq00vr+sJe6HcXvtlw=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2013-05-20T09:43:49Z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2013-05-20T09:43:49Z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lollok</cp:lastModifiedBy>
  <dcterms:created xsi:type="dcterms:W3CDTF">2013-04-22T21:37:16Z</dcterms:created>
  <dcterms:modified xsi:type="dcterms:W3CDTF">2013-05-20T08:38:14Z</dcterms:modified>
  <cp:category/>
  <cp:version/>
  <cp:contentType/>
  <cp:contentStatus/>
</cp:coreProperties>
</file>