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75" windowWidth="11700" windowHeight="5880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list'!$F$4</definedName>
    <definedName name="MJ">'Krycí list'!$G$4</definedName>
    <definedName name="Mont">'Rekapitulace'!$H$11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list'!$A$1:$G$33</definedName>
    <definedName name="_xlnm.Print_Area" localSheetId="2">'Položky'!$A$1:$G$172</definedName>
    <definedName name="_xlnm.Print_Area" localSheetId="1">'Rekapitulace'!$A$1:$I$12</definedName>
    <definedName name="PocetMJ">'Krycí list'!$G$7</definedName>
    <definedName name="Poznamka">'Krycí list'!#REF!</definedName>
    <definedName name="Projektant">'Krycí list'!$C$7</definedName>
    <definedName name="PSV">'Rekapitulace'!$F$11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<sst xmlns="http://schemas.openxmlformats.org/spreadsheetml/2006/main" count="362" uniqueCount="190">
  <si>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</si>
  <si>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</si>
  <si>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</si>
  <si>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</si>
  <si>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</si>
  <si>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</si>
  <si>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</si>
  <si>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</si>
  <si>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</si>
  <si>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</si>
  <si>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</si>
  <si>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</si>
  <si>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</si>
  <si>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</si>
  <si>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</si>
  <si>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</si>
  <si>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</si>
  <si>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</si>
  <si>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</si>
  <si>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</si>
  <si>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</si>
  <si>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</si>
  <si>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</si>
  <si>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</si>
  <si>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</si>
  <si>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</si>
  <si>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</si>
  <si>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</si>
  <si>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</si>
  <si>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</si>
  <si>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</si>
  <si>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</si>
  <si>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</si>
  <si>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</si>
  <si>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</si>
  <si>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</si>
  <si>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</si>
  <si>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</si>
  <si>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</si>
  <si>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</si>
  <si>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</si>
  <si>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</si>
  <si>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</si>
  <si>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</si>
  <si>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</si>
  <si>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</si>
  <si>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</si>
  <si>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</si>
  <si>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%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</si>
  <si>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</si>
  <si>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</si>
  <si>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</si>
  <si>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</si>
  <si>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</si>
  <si>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</si>
  <si>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</si>
  <si>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</si>
  <si>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</si>
  <si>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</si>
  <si>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m</t>
  </si>
  <si>
    <t>721</t>
  </si>
  <si>
    <t>kus</t>
  </si>
  <si>
    <t>721194109R00</t>
  </si>
  <si>
    <t xml:space="preserve">Vyvedení odpadních výpustek D 110 x 2,3 </t>
  </si>
  <si>
    <t>721290111R00</t>
  </si>
  <si>
    <t xml:space="preserve">Zkouška těsnosti kanalizace vodou DN 125 </t>
  </si>
  <si>
    <t>721290123R00</t>
  </si>
  <si>
    <t xml:space="preserve">Zkouška těsnosti kanalizace kouřem DN 300 </t>
  </si>
  <si>
    <t>722</t>
  </si>
  <si>
    <t>722190401R00</t>
  </si>
  <si>
    <t xml:space="preserve">Vyvedení a upevnění výpustek DN 15 </t>
  </si>
  <si>
    <t>722290226R00</t>
  </si>
  <si>
    <t>722290234R00</t>
  </si>
  <si>
    <t>725</t>
  </si>
  <si>
    <t>721176102R00</t>
  </si>
  <si>
    <t>Potrubí HT připojovací DN 40 x 1,8 mm</t>
  </si>
  <si>
    <t>721176103R00</t>
  </si>
  <si>
    <t>Potrubí HT připojovací DN 50 x 1,8 mm</t>
  </si>
  <si>
    <t>721176115R00</t>
  </si>
  <si>
    <t>Potrubí HT odpadní svislé DN 100 x 2,7 mm</t>
  </si>
  <si>
    <t>Vnitřní kanalizace</t>
  </si>
  <si>
    <t>Vnitřní vodovod</t>
  </si>
  <si>
    <t xml:space="preserve">Zkouška tlaku potrubí závitového DN 50 </t>
  </si>
  <si>
    <t xml:space="preserve">Proplach a dezinfekce vodovod.potrubí DN 80 </t>
  </si>
  <si>
    <t>Zařizovací předměty</t>
  </si>
  <si>
    <t>1</t>
  </si>
  <si>
    <t>Zemní práce</t>
  </si>
  <si>
    <t>m3</t>
  </si>
  <si>
    <t>174101101R00</t>
  </si>
  <si>
    <t xml:space="preserve">Zásyp jam, rýh, šachet se zhutněním </t>
  </si>
  <si>
    <t>PC</t>
  </si>
  <si>
    <t>175101101RT2</t>
  </si>
  <si>
    <t>Obsyp potrubí bez prohození sypaniny</t>
  </si>
  <si>
    <t>s dodáním štěrkopísku frakce 0 - 22 mm</t>
  </si>
  <si>
    <t>Hadice připojovací tlaková + mont.</t>
  </si>
  <si>
    <t>171201201R00</t>
  </si>
  <si>
    <t>721176222R00</t>
  </si>
  <si>
    <t>Potrubí PVC svodné (ležaté) v zemi DN 100 x 3,2 mm</t>
  </si>
  <si>
    <t>721273200RT3</t>
  </si>
  <si>
    <t xml:space="preserve">Vyvedení odpadních výpustek D 50 x 1,8 </t>
  </si>
  <si>
    <t>721194105R00</t>
  </si>
  <si>
    <t>162701105R00</t>
  </si>
  <si>
    <t>Vodorovné přemístění výkopku z hor.1-4 do 10000 m</t>
  </si>
  <si>
    <t>Uložení sypaniny na skládku</t>
  </si>
  <si>
    <t>199000002R00</t>
  </si>
  <si>
    <t>Poplatek za skládku horniny 1- 4</t>
  </si>
  <si>
    <t>161101101R00</t>
  </si>
  <si>
    <t>Svislé přemístění výkopku z hor.1-4 do 2,5 m</t>
  </si>
  <si>
    <t>551-62347</t>
  </si>
  <si>
    <t>soubor</t>
  </si>
  <si>
    <t>Sifon k umyvadlu nerez DN40 + mont.</t>
  </si>
  <si>
    <t>Sifon dřezový  DN 40,50</t>
  </si>
  <si>
    <t>Ventil rohový bez matky s GUM.TĚSNĚNÍM 3/8"x1/2" chrom + mont.</t>
  </si>
  <si>
    <t>PP</t>
  </si>
  <si>
    <t>Ventil zpětný G3/4"+mont.</t>
  </si>
  <si>
    <t>Sifon kondenz D40 s transp zásuv  trubicemi+mont.</t>
  </si>
  <si>
    <t>Ventilační střešní souprava souprava větrací hlavice PP DN 100</t>
  </si>
  <si>
    <t>Sifon pračkový DN 40/50-podomítkový, pochromovaný výtokový ventil 1/2 ''+mont.</t>
  </si>
  <si>
    <t>Izolace návleková  tl.6mm, d22+ mont.</t>
  </si>
  <si>
    <t>Izolace návleková  tl.6mm, d28 + mont.</t>
  </si>
  <si>
    <t>Izolace návleková tl.30mm, d32+ mont.</t>
  </si>
  <si>
    <t>Klozet závěsný-zadní odpad  +sedátko - bílá+mont.</t>
  </si>
  <si>
    <t>Ovládací tlačítko 3/6l-  bílá+mont.</t>
  </si>
  <si>
    <t>Montážní prvek pro závěsné WC s nádrží ,  ovládání zepředu+mont.</t>
  </si>
  <si>
    <t>Stojánková baterie umyvadlová, páková s otevíráním výpusti+mont.</t>
  </si>
  <si>
    <t>ZDRAVOTNÍ TECHNIKA</t>
  </si>
  <si>
    <t>132101401R00</t>
  </si>
  <si>
    <t>Hloubený výkop pod základy v hor.2</t>
  </si>
  <si>
    <t>Uzávěrka podlahová vpust se zápach.uzávěrkou DN50/75/110+mont.</t>
  </si>
  <si>
    <t>998721201R00</t>
  </si>
  <si>
    <t>Přesun hmot pro obor 721 na objektech H do 6m</t>
  </si>
  <si>
    <t>Přesun vybouraných hmot - kanalizace, H do 6 m</t>
  </si>
  <si>
    <t>t</t>
  </si>
  <si>
    <t>Pojistný ventil ventil DN20+mont.</t>
  </si>
  <si>
    <t>Ventil zpětný G1/2"+mont.</t>
  </si>
  <si>
    <t>Výtokový ventil na hadici  G1/2"+ mont.</t>
  </si>
  <si>
    <t>Výtokový ventil zahradní-mrazuvzdorný G1/2"+mont.</t>
  </si>
  <si>
    <t xml:space="preserve">Kulový uzávěr G3/4" s vyp.+mont. </t>
  </si>
  <si>
    <t>Kulový uzávěr G 1/2" s vyp. + mont.</t>
  </si>
  <si>
    <t>Redukční ventil se šroubením a manometrem G3/4"+mont.</t>
  </si>
  <si>
    <t>Expanzní nádoba 18/8 - 18l/8barů+mont.</t>
  </si>
  <si>
    <t>Průtočná armatura G3/4"+mont.</t>
  </si>
  <si>
    <t>998722201R00</t>
  </si>
  <si>
    <t xml:space="preserve">Přesun hmot pro obor 722 na objektech H do 6 m </t>
  </si>
  <si>
    <t>725110811R00</t>
  </si>
  <si>
    <t>Demontáž klozetů splachovacích</t>
  </si>
  <si>
    <t>725310821R00</t>
  </si>
  <si>
    <t>Demontáž dřezů jednodílných na konzolách</t>
  </si>
  <si>
    <t>725820801R00</t>
  </si>
  <si>
    <t>Demontáž baterie nástěnné do G 3/4</t>
  </si>
  <si>
    <t>725590811R00</t>
  </si>
  <si>
    <t>Stojánková baterie dřezová, páková  +mont.</t>
  </si>
  <si>
    <t>Dřez v kuch. Lince-dodávka interiéru.</t>
  </si>
  <si>
    <t>998725201R00</t>
  </si>
  <si>
    <t xml:space="preserve">Přesun hmot pro obor 725 na objektech H do 6m </t>
  </si>
  <si>
    <t>Rekonstrukce objektu Resselovy hájenky</t>
  </si>
  <si>
    <t>PPR PN 20 d20x3,4 +tv.+uložení do korýtek +mont.</t>
  </si>
  <si>
    <t>PPR PN 20 d25x4,2 +tv. +uložení do korýtek+mont.</t>
  </si>
  <si>
    <t>Umyvadlo 55 cm-bílé  s otvorem pro baterii+mont.</t>
  </si>
  <si>
    <t>D.1.5</t>
  </si>
  <si>
    <t>D.1.5.109</t>
  </si>
  <si>
    <t>Mezisoučet: (1,73*1,0*0,6)</t>
  </si>
  <si>
    <t>Mezisoučet: (1,73*1,0*0,3)</t>
  </si>
  <si>
    <t>Mezisoučet: (1,0-0,5)</t>
  </si>
  <si>
    <t>D.1.5.108</t>
  </si>
  <si>
    <t>Mezisoučet: (1+1)</t>
  </si>
  <si>
    <t>Mezisoučet: (1)</t>
  </si>
  <si>
    <t>Mezisoučet: (9*1,1)</t>
  </si>
  <si>
    <t>Mezisoučet: (4,5*1,1)</t>
  </si>
  <si>
    <t>D.1.6.109</t>
  </si>
  <si>
    <t>Mezisoučet: (1,7*1,1)</t>
  </si>
  <si>
    <t>Mezisoučet: (2)</t>
  </si>
  <si>
    <t>Mezisoučet: (10+5+10)</t>
  </si>
  <si>
    <t>D.1.5.107</t>
  </si>
  <si>
    <t>Mezisoučet: (2+1+2+1+1+1)</t>
  </si>
  <si>
    <t>Mezisoučet: (27*1,1)</t>
  </si>
  <si>
    <t>Mezisoučet: (24*1,1)</t>
  </si>
  <si>
    <t>Mezisoučet: (13*1,1)</t>
  </si>
  <si>
    <t>Mezisoučet: (18*1,1)</t>
  </si>
  <si>
    <t>Mezisoučet: (1+1+1)</t>
  </si>
  <si>
    <t>Mezisoučet: (30+25)</t>
  </si>
  <si>
    <t>stavba</t>
  </si>
  <si>
    <t>D.1.5.105</t>
  </si>
  <si>
    <t>D.1.5.104</t>
  </si>
  <si>
    <t>Mezisoučet: (2+2)</t>
  </si>
  <si>
    <t>D.1.5.104-105</t>
  </si>
  <si>
    <t>Zpracovatel:</t>
  </si>
  <si>
    <t>Legenda:</t>
  </si>
  <si>
    <t>Zelené buňky se vyplňují, ostatní se počítá automaticky</t>
  </si>
  <si>
    <t>Výakz výměr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</si>
</sst>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color indexed="8"/>
      <name val="Arial"/>
      <family val="2"/>
    </font>
    <font>
      <i/>
      <sz val="9"/>
      <name val="Arial CE"/>
      <family val="0"/>
    </font>
    <font>
      <sz val="8"/>
      <name val="Arial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10" xfId="46" applyFont="1" applyBorder="1">
      <alignment/>
      <protection/>
    </xf>
    <xf numFmtId="0" fontId="0" fillId="0" borderId="10" xfId="46" applyBorder="1">
      <alignment/>
      <protection/>
    </xf>
    <xf numFmtId="0" fontId="0" fillId="0" borderId="10" xfId="46" applyBorder="1" applyAlignment="1">
      <alignment horizontal="right"/>
      <protection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3" fillId="0" borderId="12" xfId="46" applyFont="1" applyBorder="1">
      <alignment/>
      <protection/>
    </xf>
    <xf numFmtId="0" fontId="0" fillId="0" borderId="12" xfId="46" applyBorder="1">
      <alignment/>
      <protection/>
    </xf>
    <xf numFmtId="0" fontId="0" fillId="0" borderId="12" xfId="46" applyBorder="1" applyAlignment="1">
      <alignment horizontal="right"/>
      <protection/>
    </xf>
    <xf numFmtId="0" fontId="0" fillId="0" borderId="12" xfId="46" applyFont="1" applyBorder="1">
      <alignment/>
      <protection/>
    </xf>
    <xf numFmtId="0" fontId="0" fillId="0" borderId="12" xfId="0" applyNumberFormat="1" applyBorder="1" applyAlignment="1">
      <alignment/>
    </xf>
    <xf numFmtId="0" fontId="8" fillId="0" borderId="13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49" fontId="5" fillId="0" borderId="19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0" fillId="0" borderId="2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3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9" xfId="0" applyFill="1" applyBorder="1" applyAlignment="1">
      <alignment/>
    </xf>
    <xf numFmtId="0" fontId="4" fillId="0" borderId="32" xfId="0" applyFont="1" applyFill="1" applyBorder="1" applyAlignment="1">
      <alignment horizontal="centerContinuous" vertical="center"/>
    </xf>
    <xf numFmtId="0" fontId="7" fillId="0" borderId="33" xfId="0" applyFont="1" applyFill="1" applyBorder="1" applyAlignment="1">
      <alignment horizontal="centerContinuous" vertical="center"/>
    </xf>
    <xf numFmtId="0" fontId="0" fillId="0" borderId="33" xfId="0" applyFill="1" applyBorder="1" applyAlignment="1">
      <alignment horizontal="centerContinuous" vertical="center"/>
    </xf>
    <xf numFmtId="0" fontId="0" fillId="0" borderId="34" xfId="0" applyFill="1" applyBorder="1" applyAlignment="1">
      <alignment horizontal="centerContinuous" vertical="center"/>
    </xf>
    <xf numFmtId="0" fontId="1" fillId="0" borderId="3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centerContinuous"/>
    </xf>
    <xf numFmtId="0" fontId="1" fillId="0" borderId="36" xfId="0" applyFont="1" applyFill="1" applyBorder="1" applyAlignment="1">
      <alignment horizontal="centerContinuous"/>
    </xf>
    <xf numFmtId="0" fontId="0" fillId="0" borderId="36" xfId="0" applyFill="1" applyBorder="1" applyAlignment="1">
      <alignment horizontal="centerContinuous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41" xfId="0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3" xfId="0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8" xfId="0" applyFont="1" applyFill="1" applyBorder="1" applyAlignment="1">
      <alignment/>
    </xf>
    <xf numFmtId="3" fontId="0" fillId="0" borderId="47" xfId="0" applyNumberFormat="1" applyFill="1" applyBorder="1" applyAlignment="1">
      <alignment/>
    </xf>
    <xf numFmtId="0" fontId="0" fillId="0" borderId="48" xfId="0" applyFill="1" applyBorder="1" applyAlignment="1">
      <alignment/>
    </xf>
    <xf numFmtId="3" fontId="0" fillId="0" borderId="49" xfId="0" applyNumberForma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0" xfId="0" applyFill="1" applyBorder="1" applyAlignment="1">
      <alignment horizontal="right"/>
    </xf>
    <xf numFmtId="168" fontId="0" fillId="0" borderId="0" xfId="0" applyNumberFormat="1" applyFill="1" applyBorder="1" applyAlignment="1">
      <alignment/>
    </xf>
    <xf numFmtId="0" fontId="0" fillId="0" borderId="26" xfId="0" applyNumberFormat="1" applyFill="1" applyBorder="1" applyAlignment="1">
      <alignment horizontal="right"/>
    </xf>
    <xf numFmtId="167" fontId="0" fillId="0" borderId="29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167" fontId="7" fillId="0" borderId="49" xfId="0" applyNumberFormat="1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0" xfId="0" applyFont="1" applyFill="1" applyAlignment="1">
      <alignment/>
    </xf>
    <xf numFmtId="49" fontId="9" fillId="0" borderId="53" xfId="46" applyNumberFormat="1" applyFont="1" applyFill="1" applyBorder="1">
      <alignment/>
      <protection/>
    </xf>
    <xf numFmtId="0" fontId="9" fillId="0" borderId="44" xfId="46" applyFont="1" applyFill="1" applyBorder="1" applyAlignment="1">
      <alignment horizontal="center"/>
      <protection/>
    </xf>
    <xf numFmtId="0" fontId="9" fillId="0" borderId="44" xfId="46" applyNumberFormat="1" applyFont="1" applyFill="1" applyBorder="1" applyAlignment="1">
      <alignment horizontal="center"/>
      <protection/>
    </xf>
    <xf numFmtId="0" fontId="9" fillId="0" borderId="53" xfId="46" applyFont="1" applyFill="1" applyBorder="1" applyAlignment="1">
      <alignment horizontal="center"/>
      <protection/>
    </xf>
    <xf numFmtId="0" fontId="1" fillId="0" borderId="54" xfId="46" applyFont="1" applyFill="1" applyBorder="1" applyAlignment="1">
      <alignment horizontal="center"/>
      <protection/>
    </xf>
    <xf numFmtId="49" fontId="1" fillId="0" borderId="54" xfId="46" applyNumberFormat="1" applyFont="1" applyFill="1" applyBorder="1" applyAlignment="1">
      <alignment horizontal="left"/>
      <protection/>
    </xf>
    <xf numFmtId="0" fontId="1" fillId="0" borderId="54" xfId="46" applyFont="1" applyFill="1" applyBorder="1">
      <alignment/>
      <protection/>
    </xf>
    <xf numFmtId="0" fontId="0" fillId="0" borderId="54" xfId="46" applyFont="1" applyFill="1" applyBorder="1" applyAlignment="1">
      <alignment horizontal="center"/>
      <protection/>
    </xf>
    <xf numFmtId="0" fontId="0" fillId="0" borderId="54" xfId="46" applyNumberFormat="1" applyFont="1" applyFill="1" applyBorder="1" applyAlignment="1">
      <alignment horizontal="right"/>
      <protection/>
    </xf>
    <xf numFmtId="0" fontId="0" fillId="0" borderId="54" xfId="46" applyNumberFormat="1" applyFont="1" applyFill="1" applyBorder="1">
      <alignment/>
      <protection/>
    </xf>
    <xf numFmtId="49" fontId="8" fillId="0" borderId="54" xfId="46" applyNumberFormat="1" applyFont="1" applyFill="1" applyBorder="1" applyAlignment="1">
      <alignment horizontal="center" shrinkToFit="1"/>
      <protection/>
    </xf>
    <xf numFmtId="4" fontId="8" fillId="0" borderId="54" xfId="46" applyNumberFormat="1" applyFont="1" applyFill="1" applyBorder="1" applyAlignment="1">
      <alignment horizontal="right"/>
      <protection/>
    </xf>
    <xf numFmtId="4" fontId="8" fillId="0" borderId="54" xfId="46" applyNumberFormat="1" applyFont="1" applyFill="1" applyBorder="1">
      <alignment/>
      <protection/>
    </xf>
    <xf numFmtId="0" fontId="0" fillId="0" borderId="55" xfId="46" applyFont="1" applyFill="1" applyBorder="1" applyAlignment="1">
      <alignment horizontal="center"/>
      <protection/>
    </xf>
    <xf numFmtId="49" fontId="3" fillId="0" borderId="55" xfId="46" applyNumberFormat="1" applyFont="1" applyFill="1" applyBorder="1" applyAlignment="1">
      <alignment horizontal="left"/>
      <protection/>
    </xf>
    <xf numFmtId="4" fontId="0" fillId="0" borderId="55" xfId="46" applyNumberFormat="1" applyFont="1" applyFill="1" applyBorder="1" applyAlignment="1">
      <alignment horizontal="right"/>
      <protection/>
    </xf>
    <xf numFmtId="4" fontId="1" fillId="0" borderId="55" xfId="46" applyNumberFormat="1" applyFont="1" applyFill="1" applyBorder="1">
      <alignment/>
      <protection/>
    </xf>
    <xf numFmtId="49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49" fontId="1" fillId="0" borderId="35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49" fontId="9" fillId="0" borderId="19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0" fontId="1" fillId="0" borderId="35" xfId="0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3" fontId="1" fillId="0" borderId="5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54" xfId="46" applyFont="1" applyFill="1" applyBorder="1" applyAlignment="1">
      <alignment horizontal="center"/>
      <protection/>
    </xf>
    <xf numFmtId="49" fontId="8" fillId="0" borderId="54" xfId="46" applyNumberFormat="1" applyFont="1" applyFill="1" applyBorder="1" applyAlignment="1">
      <alignment horizontal="left"/>
      <protection/>
    </xf>
    <xf numFmtId="0" fontId="8" fillId="0" borderId="54" xfId="46" applyFont="1" applyFill="1" applyBorder="1">
      <alignment/>
      <protection/>
    </xf>
    <xf numFmtId="49" fontId="8" fillId="0" borderId="21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0" fillId="0" borderId="55" xfId="46" applyFill="1" applyBorder="1" applyAlignment="1">
      <alignment horizontal="center"/>
      <protection/>
    </xf>
    <xf numFmtId="49" fontId="3" fillId="0" borderId="55" xfId="46" applyNumberFormat="1" applyFont="1" applyFill="1" applyBorder="1" applyAlignment="1">
      <alignment horizontal="left"/>
      <protection/>
    </xf>
    <xf numFmtId="0" fontId="3" fillId="0" borderId="55" xfId="46" applyFont="1" applyFill="1" applyBorder="1">
      <alignment/>
      <protection/>
    </xf>
    <xf numFmtId="0" fontId="3" fillId="0" borderId="60" xfId="46" applyFont="1" applyBorder="1">
      <alignment/>
      <protection/>
    </xf>
    <xf numFmtId="0" fontId="0" fillId="0" borderId="61" xfId="0" applyBorder="1" applyAlignment="1">
      <alignment/>
    </xf>
    <xf numFmtId="0" fontId="0" fillId="0" borderId="54" xfId="46" applyNumberFormat="1" applyFill="1" applyBorder="1" applyAlignment="1">
      <alignment horizontal="right"/>
      <protection/>
    </xf>
    <xf numFmtId="0" fontId="2" fillId="0" borderId="0" xfId="46" applyFont="1" applyFill="1">
      <alignment/>
      <protection/>
    </xf>
    <xf numFmtId="49" fontId="1" fillId="0" borderId="20" xfId="0" applyNumberFormat="1" applyFont="1" applyFill="1" applyBorder="1" applyAlignment="1">
      <alignment/>
    </xf>
    <xf numFmtId="0" fontId="0" fillId="0" borderId="55" xfId="46" applyFont="1" applyFill="1" applyBorder="1" applyAlignment="1">
      <alignment horizontal="center"/>
      <protection/>
    </xf>
    <xf numFmtId="49" fontId="8" fillId="0" borderId="54" xfId="46" applyNumberFormat="1" applyFont="1" applyFill="1" applyBorder="1" applyAlignment="1">
      <alignment horizontal="left"/>
      <protection/>
    </xf>
    <xf numFmtId="0" fontId="8" fillId="0" borderId="54" xfId="46" applyFont="1" applyFill="1" applyBorder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Border="1">
      <alignment/>
      <protection/>
    </xf>
    <xf numFmtId="0" fontId="13" fillId="0" borderId="54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/>
      <protection/>
    </xf>
    <xf numFmtId="0" fontId="0" fillId="0" borderId="0" xfId="46" applyFill="1" applyBorder="1" applyAlignment="1">
      <alignment horizontal="right"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3" fillId="0" borderId="10" xfId="46" applyFont="1" applyFill="1" applyBorder="1">
      <alignment/>
      <protection/>
    </xf>
    <xf numFmtId="0" fontId="0" fillId="0" borderId="10" xfId="46" applyFill="1" applyBorder="1">
      <alignment/>
      <protection/>
    </xf>
    <xf numFmtId="0" fontId="0" fillId="0" borderId="10" xfId="46" applyFill="1" applyBorder="1" applyAlignment="1">
      <alignment horizontal="right"/>
      <protection/>
    </xf>
    <xf numFmtId="0" fontId="0" fillId="0" borderId="11" xfId="46" applyFill="1" applyBorder="1">
      <alignment/>
      <protection/>
    </xf>
    <xf numFmtId="0" fontId="3" fillId="0" borderId="12" xfId="46" applyFont="1" applyFill="1" applyBorder="1">
      <alignment/>
      <protection/>
    </xf>
    <xf numFmtId="0" fontId="0" fillId="0" borderId="12" xfId="46" applyFill="1" applyBorder="1">
      <alignment/>
      <protection/>
    </xf>
    <xf numFmtId="0" fontId="0" fillId="0" borderId="12" xfId="46" applyFill="1" applyBorder="1" applyAlignment="1">
      <alignment horizontal="right"/>
      <protection/>
    </xf>
    <xf numFmtId="0" fontId="0" fillId="0" borderId="13" xfId="46" applyFont="1" applyFill="1" applyBorder="1">
      <alignment/>
      <protection/>
    </xf>
    <xf numFmtId="0" fontId="0" fillId="0" borderId="0" xfId="46" applyFont="1">
      <alignment/>
      <protection/>
    </xf>
    <xf numFmtId="0" fontId="0" fillId="0" borderId="54" xfId="46" applyFont="1" applyFill="1" applyBorder="1">
      <alignment/>
      <protection/>
    </xf>
    <xf numFmtId="4" fontId="1" fillId="0" borderId="55" xfId="46" applyNumberFormat="1" applyFont="1" applyFill="1" applyBorder="1">
      <alignment/>
      <protection/>
    </xf>
    <xf numFmtId="0" fontId="0" fillId="0" borderId="54" xfId="46" applyFont="1" applyFill="1" applyBorder="1" applyAlignment="1">
      <alignment horizontal="center" vertical="top"/>
      <protection/>
    </xf>
    <xf numFmtId="0" fontId="0" fillId="0" borderId="0" xfId="46" applyNumberFormat="1">
      <alignment/>
      <protection/>
    </xf>
    <xf numFmtId="49" fontId="16" fillId="0" borderId="19" xfId="0" applyNumberFormat="1" applyFont="1" applyFill="1" applyBorder="1" applyAlignment="1">
      <alignment/>
    </xf>
    <xf numFmtId="0" fontId="0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0" fillId="0" borderId="0" xfId="0" applyFill="1" applyAlignment="1">
      <alignment horizontal="left" wrapText="1"/>
    </xf>
    <xf numFmtId="0" fontId="8" fillId="0" borderId="0" xfId="0" applyFont="1" applyFill="1" applyAlignment="1">
      <alignment vertical="top"/>
    </xf>
    <xf numFmtId="0" fontId="1" fillId="0" borderId="62" xfId="46" applyFont="1" applyFill="1" applyBorder="1" applyAlignment="1">
      <alignment horizontal="center"/>
      <protection/>
    </xf>
    <xf numFmtId="3" fontId="8" fillId="0" borderId="20" xfId="0" applyNumberFormat="1" applyFont="1" applyFill="1" applyBorder="1" applyAlignment="1">
      <alignment horizontal="center" vertical="top" wrapText="1"/>
    </xf>
    <xf numFmtId="49" fontId="1" fillId="0" borderId="62" xfId="46" applyNumberFormat="1" applyFont="1" applyFill="1" applyBorder="1" applyAlignment="1">
      <alignment horizontal="left"/>
      <protection/>
    </xf>
    <xf numFmtId="3" fontId="8" fillId="0" borderId="54" xfId="0" applyNumberFormat="1" applyFont="1" applyBorder="1" applyAlignment="1">
      <alignment horizontal="center" vertical="top" wrapText="1"/>
    </xf>
    <xf numFmtId="0" fontId="15" fillId="0" borderId="54" xfId="0" applyFont="1" applyFill="1" applyBorder="1" applyAlignment="1">
      <alignment/>
    </xf>
    <xf numFmtId="49" fontId="8" fillId="0" borderId="54" xfId="46" applyNumberFormat="1" applyFont="1" applyFill="1" applyBorder="1" applyAlignment="1">
      <alignment horizontal="left" vertical="top"/>
      <protection/>
    </xf>
    <xf numFmtId="0" fontId="1" fillId="0" borderId="62" xfId="46" applyFont="1" applyFill="1" applyBorder="1">
      <alignment/>
      <protection/>
    </xf>
    <xf numFmtId="0" fontId="52" fillId="0" borderId="54" xfId="0" applyFont="1" applyFill="1" applyBorder="1" applyAlignment="1">
      <alignment vertical="top" wrapText="1"/>
    </xf>
    <xf numFmtId="0" fontId="8" fillId="0" borderId="5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0" fillId="0" borderId="62" xfId="46" applyFill="1" applyBorder="1" applyAlignment="1">
      <alignment horizontal="center"/>
      <protection/>
    </xf>
    <xf numFmtId="3" fontId="8" fillId="0" borderId="54" xfId="0" applyNumberFormat="1" applyFont="1" applyFill="1" applyBorder="1" applyAlignment="1">
      <alignment horizontal="center" vertical="top" wrapText="1"/>
    </xf>
    <xf numFmtId="49" fontId="8" fillId="0" borderId="54" xfId="46" applyNumberFormat="1" applyFont="1" applyFill="1" applyBorder="1" applyAlignment="1">
      <alignment horizontal="center" shrinkToFit="1"/>
      <protection/>
    </xf>
    <xf numFmtId="0" fontId="0" fillId="0" borderId="62" xfId="46" applyNumberFormat="1" applyFill="1" applyBorder="1" applyAlignment="1">
      <alignment horizontal="right"/>
      <protection/>
    </xf>
    <xf numFmtId="4" fontId="8" fillId="0" borderId="54" xfId="46" applyNumberFormat="1" applyFont="1" applyFill="1" applyBorder="1" applyAlignment="1">
      <alignment horizontal="right"/>
      <protection/>
    </xf>
    <xf numFmtId="0" fontId="0" fillId="0" borderId="62" xfId="46" applyNumberFormat="1" applyFill="1" applyBorder="1">
      <alignment/>
      <protection/>
    </xf>
    <xf numFmtId="3" fontId="8" fillId="0" borderId="54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4" fontId="8" fillId="33" borderId="54" xfId="46" applyNumberFormat="1" applyFont="1" applyFill="1" applyBorder="1" applyAlignment="1" applyProtection="1">
      <alignment horizontal="right"/>
      <protection locked="0"/>
    </xf>
    <xf numFmtId="4" fontId="0" fillId="33" borderId="55" xfId="46" applyNumberFormat="1" applyFont="1" applyFill="1" applyBorder="1" applyAlignment="1" applyProtection="1">
      <alignment horizontal="right"/>
      <protection locked="0"/>
    </xf>
    <xf numFmtId="0" fontId="0" fillId="33" borderId="54" xfId="46" applyNumberFormat="1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vertical="top"/>
      <protection locked="0"/>
    </xf>
    <xf numFmtId="3" fontId="8" fillId="33" borderId="54" xfId="0" applyNumberFormat="1" applyFont="1" applyFill="1" applyBorder="1" applyAlignment="1" applyProtection="1">
      <alignment vertical="top" wrapText="1"/>
      <protection locked="0"/>
    </xf>
    <xf numFmtId="0" fontId="0" fillId="33" borderId="54" xfId="46" applyFont="1" applyFill="1" applyBorder="1" applyProtection="1">
      <alignment/>
      <protection locked="0"/>
    </xf>
    <xf numFmtId="0" fontId="0" fillId="0" borderId="0" xfId="0" applyAlignment="1">
      <alignment horizontal="left" wrapText="1"/>
    </xf>
    <xf numFmtId="0" fontId="14" fillId="33" borderId="29" xfId="0" applyFont="1" applyFill="1" applyBorder="1" applyAlignment="1" applyProtection="1">
      <alignment horizontal="left"/>
      <protection locked="0"/>
    </xf>
    <xf numFmtId="0" fontId="14" fillId="33" borderId="44" xfId="0" applyFont="1" applyFill="1" applyBorder="1" applyAlignment="1" applyProtection="1">
      <alignment horizontal="left"/>
      <protection locked="0"/>
    </xf>
    <xf numFmtId="0" fontId="6" fillId="0" borderId="29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64" xfId="46" applyFont="1" applyBorder="1" applyAlignment="1">
      <alignment horizontal="center"/>
      <protection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10" fillId="0" borderId="0" xfId="46" applyFont="1" applyFill="1" applyAlignment="1">
      <alignment horizontal="center"/>
      <protection/>
    </xf>
    <xf numFmtId="0" fontId="0" fillId="0" borderId="64" xfId="46" applyFont="1" applyFill="1" applyBorder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49" fontId="0" fillId="0" borderId="66" xfId="46" applyNumberFormat="1" applyFont="1" applyFill="1" applyBorder="1" applyAlignment="1">
      <alignment horizontal="center"/>
      <protection/>
    </xf>
    <xf numFmtId="0" fontId="0" fillId="0" borderId="67" xfId="4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tabSelected="1" zoomScalePageLayoutView="0" workbookViewId="0" topLeftCell="A1">
      <selection activeCell="C7" sqref="C7:D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>
      <c r="C2" s="133"/>
    </row>
    <row r="3" spans="1:11" ht="12.75" customHeight="1">
      <c r="A3" s="22" t="s">
        <v>1</v>
      </c>
      <c r="B3" s="23"/>
      <c r="C3" s="31" t="s">
        <v>2</v>
      </c>
      <c r="D3" s="24"/>
      <c r="E3" s="24"/>
      <c r="F3" s="25" t="s">
        <v>3</v>
      </c>
      <c r="G3" s="26"/>
      <c r="H3" s="27"/>
      <c r="I3" s="27"/>
      <c r="J3" s="27"/>
      <c r="K3" s="27"/>
    </row>
    <row r="4" spans="1:11" ht="12.75" customHeight="1">
      <c r="A4" s="165" t="s">
        <v>159</v>
      </c>
      <c r="B4" s="136"/>
      <c r="C4" s="132" t="s">
        <v>155</v>
      </c>
      <c r="D4" s="31"/>
      <c r="E4" s="31"/>
      <c r="F4" s="32"/>
      <c r="G4" s="33"/>
      <c r="H4" s="27"/>
      <c r="I4" s="27"/>
      <c r="J4" s="27"/>
      <c r="K4" s="27"/>
    </row>
    <row r="5" spans="1:11" ht="12.75" customHeight="1">
      <c r="A5" s="34" t="s">
        <v>4</v>
      </c>
      <c r="B5" s="35"/>
      <c r="C5" s="36" t="s">
        <v>5</v>
      </c>
      <c r="D5" s="36"/>
      <c r="E5" s="36"/>
      <c r="F5" s="37" t="s">
        <v>6</v>
      </c>
      <c r="G5" s="38"/>
      <c r="H5" s="27"/>
      <c r="I5" s="27"/>
      <c r="J5" s="27"/>
      <c r="K5" s="27"/>
    </row>
    <row r="6" spans="1:11" ht="12.75" customHeight="1">
      <c r="A6" s="28"/>
      <c r="B6" s="29"/>
      <c r="C6" s="30" t="s">
        <v>125</v>
      </c>
      <c r="D6" s="31"/>
      <c r="E6" s="31"/>
      <c r="F6" s="127"/>
      <c r="G6" s="33"/>
      <c r="H6" s="27"/>
      <c r="I6" s="27"/>
      <c r="J6" s="27"/>
      <c r="K6" s="27"/>
    </row>
    <row r="7" spans="1:11" ht="12.75">
      <c r="A7" s="34" t="s">
        <v>186</v>
      </c>
      <c r="B7" s="36"/>
      <c r="C7" s="198"/>
      <c r="D7" s="199"/>
      <c r="E7" s="39" t="s">
        <v>7</v>
      </c>
      <c r="F7" s="40"/>
      <c r="G7" s="41">
        <v>0</v>
      </c>
      <c r="H7" s="42"/>
      <c r="I7" s="42"/>
      <c r="J7" s="27"/>
      <c r="K7" s="27"/>
    </row>
    <row r="8" spans="1:11" ht="12.75">
      <c r="A8" s="34" t="s">
        <v>8</v>
      </c>
      <c r="B8" s="36"/>
      <c r="C8" s="200"/>
      <c r="D8" s="201"/>
      <c r="E8" s="37" t="s">
        <v>9</v>
      </c>
      <c r="F8" s="36"/>
      <c r="G8" s="43">
        <f>IF(PocetMJ=0,,ROUND((F29+F31)/PocetMJ,1))</f>
        <v>0</v>
      </c>
      <c r="H8" s="27"/>
      <c r="I8" s="27"/>
      <c r="J8" s="27"/>
      <c r="K8" s="27"/>
    </row>
    <row r="9" spans="1:11" ht="12.75">
      <c r="A9" s="44" t="s">
        <v>10</v>
      </c>
      <c r="B9" s="45"/>
      <c r="C9" s="45"/>
      <c r="D9" s="45"/>
      <c r="E9" s="46" t="s">
        <v>11</v>
      </c>
      <c r="F9" s="45"/>
      <c r="G9" s="47">
        <v>0</v>
      </c>
      <c r="H9" s="27"/>
      <c r="I9" s="27"/>
      <c r="J9" s="27"/>
      <c r="K9" s="27"/>
    </row>
    <row r="10" spans="1:57" ht="12.75">
      <c r="A10" s="48" t="s">
        <v>12</v>
      </c>
      <c r="B10" s="31"/>
      <c r="C10" s="31"/>
      <c r="D10" s="31"/>
      <c r="E10" s="32" t="s">
        <v>13</v>
      </c>
      <c r="F10" s="31"/>
      <c r="G10" s="33"/>
      <c r="H10" s="27"/>
      <c r="I10" s="27"/>
      <c r="J10" s="27"/>
      <c r="K10" s="27"/>
      <c r="BA10" s="4"/>
      <c r="BB10" s="4"/>
      <c r="BC10" s="4"/>
      <c r="BD10" s="4"/>
      <c r="BE10" s="4"/>
    </row>
    <row r="11" spans="1:11" ht="12.75">
      <c r="A11" s="48"/>
      <c r="B11" s="31"/>
      <c r="C11" s="31"/>
      <c r="D11" s="31"/>
      <c r="E11" s="202"/>
      <c r="F11" s="203"/>
      <c r="G11" s="204"/>
      <c r="H11" s="27"/>
      <c r="I11" s="27"/>
      <c r="J11" s="27"/>
      <c r="K11" s="27"/>
    </row>
    <row r="12" spans="1:11" ht="28.5" customHeight="1" thickBot="1">
      <c r="A12" s="49" t="s">
        <v>14</v>
      </c>
      <c r="B12" s="50"/>
      <c r="C12" s="50"/>
      <c r="D12" s="50"/>
      <c r="E12" s="51"/>
      <c r="F12" s="51"/>
      <c r="G12" s="52"/>
      <c r="H12" s="27"/>
      <c r="I12" s="27"/>
      <c r="J12" s="27"/>
      <c r="K12" s="27"/>
    </row>
    <row r="13" spans="1:11" ht="17.25" customHeight="1" thickBot="1">
      <c r="A13" s="53" t="s">
        <v>15</v>
      </c>
      <c r="B13" s="54"/>
      <c r="C13" s="55"/>
      <c r="D13" s="56" t="s">
        <v>16</v>
      </c>
      <c r="E13" s="57"/>
      <c r="F13" s="57"/>
      <c r="G13" s="55"/>
      <c r="H13" s="27"/>
      <c r="I13" s="27"/>
      <c r="J13" s="27"/>
      <c r="K13" s="27"/>
    </row>
    <row r="14" spans="1:11" ht="15.75" customHeight="1">
      <c r="A14" s="58"/>
      <c r="B14" s="59" t="s">
        <v>17</v>
      </c>
      <c r="C14" s="60">
        <v>0</v>
      </c>
      <c r="D14" s="61">
        <v>0</v>
      </c>
      <c r="E14" s="62"/>
      <c r="F14" s="63"/>
      <c r="G14" s="60">
        <v>0</v>
      </c>
      <c r="H14" s="27"/>
      <c r="I14" s="27"/>
      <c r="J14" s="27"/>
      <c r="K14" s="27"/>
    </row>
    <row r="15" spans="1:11" ht="15.75" customHeight="1">
      <c r="A15" s="58" t="s">
        <v>18</v>
      </c>
      <c r="B15" s="59" t="s">
        <v>19</v>
      </c>
      <c r="C15" s="60">
        <v>0</v>
      </c>
      <c r="D15" s="44">
        <v>0</v>
      </c>
      <c r="E15" s="64"/>
      <c r="F15" s="65"/>
      <c r="G15" s="60">
        <v>0</v>
      </c>
      <c r="H15" s="27"/>
      <c r="I15" s="27"/>
      <c r="J15" s="27"/>
      <c r="K15" s="27"/>
    </row>
    <row r="16" spans="1:11" ht="15.75" customHeight="1">
      <c r="A16" s="58" t="s">
        <v>20</v>
      </c>
      <c r="B16" s="59" t="s">
        <v>21</v>
      </c>
      <c r="C16" s="60">
        <v>0</v>
      </c>
      <c r="D16" s="44">
        <v>0</v>
      </c>
      <c r="E16" s="64"/>
      <c r="F16" s="65"/>
      <c r="G16" s="60">
        <v>0</v>
      </c>
      <c r="H16" s="27"/>
      <c r="I16" s="27"/>
      <c r="J16" s="27"/>
      <c r="K16" s="27"/>
    </row>
    <row r="17" spans="1:11" ht="15.75" customHeight="1">
      <c r="A17" s="66" t="s">
        <v>22</v>
      </c>
      <c r="B17" s="59" t="s">
        <v>23</v>
      </c>
      <c r="C17" s="60">
        <f>PSV</f>
        <v>0</v>
      </c>
      <c r="D17" s="44">
        <v>0</v>
      </c>
      <c r="E17" s="64"/>
      <c r="F17" s="65"/>
      <c r="G17" s="60">
        <v>0</v>
      </c>
      <c r="H17" s="27"/>
      <c r="I17" s="27"/>
      <c r="J17" s="27"/>
      <c r="K17" s="27"/>
    </row>
    <row r="18" spans="1:11" ht="15.75" customHeight="1">
      <c r="A18" s="67" t="s">
        <v>24</v>
      </c>
      <c r="B18" s="59"/>
      <c r="C18" s="60">
        <f>SUM(C14:C17)</f>
        <v>0</v>
      </c>
      <c r="D18" s="68">
        <v>0</v>
      </c>
      <c r="E18" s="64"/>
      <c r="F18" s="65"/>
      <c r="G18" s="60">
        <v>0</v>
      </c>
      <c r="H18" s="27"/>
      <c r="I18" s="27"/>
      <c r="J18" s="27"/>
      <c r="K18" s="27"/>
    </row>
    <row r="19" spans="1:11" ht="15.75" customHeight="1">
      <c r="A19" s="67"/>
      <c r="B19" s="59"/>
      <c r="C19" s="60"/>
      <c r="D19" s="44">
        <v>0</v>
      </c>
      <c r="E19" s="64"/>
      <c r="F19" s="65"/>
      <c r="G19" s="60">
        <v>0</v>
      </c>
      <c r="H19" s="27"/>
      <c r="I19" s="27"/>
      <c r="J19" s="27"/>
      <c r="K19" s="27"/>
    </row>
    <row r="20" spans="1:11" ht="15.75" customHeight="1">
      <c r="A20" s="67" t="s">
        <v>25</v>
      </c>
      <c r="B20" s="59"/>
      <c r="C20" s="60">
        <v>0</v>
      </c>
      <c r="D20" s="44">
        <v>0</v>
      </c>
      <c r="E20" s="64"/>
      <c r="F20" s="65"/>
      <c r="G20" s="60">
        <v>0</v>
      </c>
      <c r="H20" s="27"/>
      <c r="I20" s="27"/>
      <c r="J20" s="27"/>
      <c r="K20" s="27"/>
    </row>
    <row r="21" spans="1:11" ht="15.75" customHeight="1">
      <c r="A21" s="48" t="s">
        <v>26</v>
      </c>
      <c r="B21" s="31"/>
      <c r="C21" s="60">
        <f>C18+C20</f>
        <v>0</v>
      </c>
      <c r="D21" s="44" t="s">
        <v>27</v>
      </c>
      <c r="E21" s="64"/>
      <c r="F21" s="65"/>
      <c r="G21" s="60">
        <v>0</v>
      </c>
      <c r="H21" s="27"/>
      <c r="I21" s="27"/>
      <c r="J21" s="27"/>
      <c r="K21" s="27"/>
    </row>
    <row r="22" spans="1:11" ht="15.75" customHeight="1" thickBot="1">
      <c r="A22" s="44" t="s">
        <v>28</v>
      </c>
      <c r="B22" s="45"/>
      <c r="C22" s="69">
        <f>C20+C21+G22</f>
        <v>0</v>
      </c>
      <c r="D22" s="70" t="s">
        <v>29</v>
      </c>
      <c r="E22" s="71"/>
      <c r="F22" s="72"/>
      <c r="G22" s="60">
        <v>0</v>
      </c>
      <c r="H22" s="27"/>
      <c r="I22" s="27"/>
      <c r="J22" s="27"/>
      <c r="K22" s="27"/>
    </row>
    <row r="23" spans="1:11" ht="12.75">
      <c r="A23" s="22" t="s">
        <v>30</v>
      </c>
      <c r="B23" s="24"/>
      <c r="C23" s="25" t="s">
        <v>31</v>
      </c>
      <c r="D23" s="24"/>
      <c r="E23" s="25" t="s">
        <v>32</v>
      </c>
      <c r="F23" s="24"/>
      <c r="G23" s="26"/>
      <c r="H23" s="27"/>
      <c r="I23" s="27"/>
      <c r="J23" s="27"/>
      <c r="K23" s="27"/>
    </row>
    <row r="24" spans="1:11" ht="12.75">
      <c r="A24" s="34"/>
      <c r="B24" s="36"/>
      <c r="C24" s="37" t="s">
        <v>33</v>
      </c>
      <c r="D24" s="144" t="s">
        <v>113</v>
      </c>
      <c r="E24" s="37" t="s">
        <v>33</v>
      </c>
      <c r="F24" s="36"/>
      <c r="G24" s="38"/>
      <c r="H24" s="27"/>
      <c r="I24" s="27"/>
      <c r="J24" s="27"/>
      <c r="K24" s="27"/>
    </row>
    <row r="25" spans="1:11" ht="12.75">
      <c r="A25" s="48" t="s">
        <v>34</v>
      </c>
      <c r="B25" s="73"/>
      <c r="C25" s="32" t="s">
        <v>34</v>
      </c>
      <c r="D25" s="128">
        <v>42500</v>
      </c>
      <c r="E25" s="32" t="s">
        <v>34</v>
      </c>
      <c r="F25" s="31"/>
      <c r="G25" s="33"/>
      <c r="H25" s="27"/>
      <c r="I25" s="27"/>
      <c r="J25" s="27"/>
      <c r="K25" s="27"/>
    </row>
    <row r="26" spans="1:11" ht="12.75">
      <c r="A26" s="48"/>
      <c r="B26" s="74"/>
      <c r="C26" s="32" t="s">
        <v>35</v>
      </c>
      <c r="D26" s="31"/>
      <c r="E26" s="32" t="s">
        <v>36</v>
      </c>
      <c r="F26" s="31"/>
      <c r="G26" s="33"/>
      <c r="H26" s="27"/>
      <c r="I26" s="27"/>
      <c r="J26" s="27"/>
      <c r="K26" s="27"/>
    </row>
    <row r="27" spans="1:11" ht="12.75">
      <c r="A27" s="48"/>
      <c r="B27" s="31"/>
      <c r="C27" s="32"/>
      <c r="D27" s="31"/>
      <c r="E27" s="32"/>
      <c r="F27" s="31"/>
      <c r="G27" s="33"/>
      <c r="H27" s="27"/>
      <c r="I27" s="27"/>
      <c r="J27" s="27"/>
      <c r="K27" s="27"/>
    </row>
    <row r="28" spans="1:11" ht="97.5" customHeight="1">
      <c r="A28" s="48"/>
      <c r="B28" s="31"/>
      <c r="C28" s="32"/>
      <c r="D28" s="31"/>
      <c r="E28" s="32"/>
      <c r="F28" s="31"/>
      <c r="G28" s="33"/>
      <c r="H28" s="27"/>
      <c r="I28" s="27"/>
      <c r="J28" s="27"/>
      <c r="K28" s="27"/>
    </row>
    <row r="29" spans="1:11" ht="12.75">
      <c r="A29" s="34" t="s">
        <v>37</v>
      </c>
      <c r="B29" s="36"/>
      <c r="C29" s="75">
        <v>21</v>
      </c>
      <c r="D29" s="36" t="s">
        <v>38</v>
      </c>
      <c r="E29" s="37"/>
      <c r="F29" s="76">
        <f>ROUND(C22-F31,0)</f>
        <v>0</v>
      </c>
      <c r="G29" s="38"/>
      <c r="H29" s="27"/>
      <c r="I29" s="27"/>
      <c r="J29" s="27"/>
      <c r="K29" s="27"/>
    </row>
    <row r="30" spans="1:11" ht="12.75">
      <c r="A30" s="34" t="s">
        <v>39</v>
      </c>
      <c r="B30" s="36"/>
      <c r="C30" s="75">
        <v>21</v>
      </c>
      <c r="D30" s="36" t="s">
        <v>38</v>
      </c>
      <c r="E30" s="37"/>
      <c r="F30" s="77">
        <f>ROUND(PRODUCT(F29,C30/100),1)</f>
        <v>0</v>
      </c>
      <c r="G30" s="47"/>
      <c r="H30" s="27"/>
      <c r="I30" s="27"/>
      <c r="J30" s="27"/>
      <c r="K30" s="27"/>
    </row>
    <row r="31" spans="1:11" ht="12.75">
      <c r="A31" s="34" t="s">
        <v>37</v>
      </c>
      <c r="B31" s="36"/>
      <c r="C31" s="75">
        <v>0</v>
      </c>
      <c r="D31" s="36" t="s">
        <v>38</v>
      </c>
      <c r="E31" s="37"/>
      <c r="F31" s="76">
        <v>0</v>
      </c>
      <c r="G31" s="38"/>
      <c r="H31" s="27"/>
      <c r="I31" s="27"/>
      <c r="J31" s="27"/>
      <c r="K31" s="27"/>
    </row>
    <row r="32" spans="1:11" ht="12.75">
      <c r="A32" s="34" t="s">
        <v>39</v>
      </c>
      <c r="B32" s="36"/>
      <c r="C32" s="75">
        <v>0</v>
      </c>
      <c r="D32" s="36" t="s">
        <v>38</v>
      </c>
      <c r="E32" s="37"/>
      <c r="F32" s="77">
        <f>ROUND(PRODUCT(F31,C32/100),1)</f>
        <v>0</v>
      </c>
      <c r="G32" s="47"/>
      <c r="H32" s="27"/>
      <c r="I32" s="27"/>
      <c r="J32" s="27"/>
      <c r="K32" s="27"/>
    </row>
    <row r="33" spans="1:11" s="5" customFormat="1" ht="19.5" customHeight="1" thickBot="1">
      <c r="A33" s="78" t="s">
        <v>40</v>
      </c>
      <c r="B33" s="79"/>
      <c r="C33" s="79"/>
      <c r="D33" s="79"/>
      <c r="E33" s="80"/>
      <c r="F33" s="81">
        <f>CEILING(SUM(F29:F32),1)</f>
        <v>0</v>
      </c>
      <c r="G33" s="82"/>
      <c r="H33" s="83"/>
      <c r="I33" s="83"/>
      <c r="J33" s="83"/>
      <c r="K33" s="83"/>
    </row>
    <row r="34" spans="1:11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2.75">
      <c r="A35" s="27"/>
      <c r="B35" s="205"/>
      <c r="C35" s="205"/>
      <c r="D35" s="205"/>
      <c r="E35" s="205"/>
      <c r="F35" s="205"/>
      <c r="G35" s="205"/>
      <c r="H35" s="27"/>
      <c r="I35" s="27"/>
      <c r="J35" s="27"/>
      <c r="K35" s="27"/>
    </row>
    <row r="36" spans="1:11" ht="12.75">
      <c r="A36" s="27"/>
      <c r="B36" s="168"/>
      <c r="C36" s="168"/>
      <c r="D36" s="168"/>
      <c r="E36" s="168"/>
      <c r="F36" s="168"/>
      <c r="G36" s="168"/>
      <c r="H36" s="27"/>
      <c r="I36" s="27"/>
      <c r="J36" s="27"/>
      <c r="K36" s="27"/>
    </row>
    <row r="37" spans="2:11" ht="15.75">
      <c r="B37" s="187" t="s">
        <v>187</v>
      </c>
      <c r="C37" s="188"/>
      <c r="H37" s="27"/>
      <c r="I37" s="27"/>
      <c r="J37" s="27"/>
      <c r="K37" s="27"/>
    </row>
    <row r="38" spans="2:3" ht="15.75">
      <c r="B38" s="194"/>
      <c r="C38" s="189" t="s">
        <v>188</v>
      </c>
    </row>
    <row r="39" spans="2:7" ht="12.75">
      <c r="B39" s="197"/>
      <c r="C39" s="197"/>
      <c r="D39" s="197"/>
      <c r="E39" s="197"/>
      <c r="F39" s="197"/>
      <c r="G39" s="197"/>
    </row>
    <row r="40" spans="2:7" ht="12.75">
      <c r="B40" s="197"/>
      <c r="C40" s="197"/>
      <c r="D40" s="197"/>
      <c r="E40" s="197"/>
      <c r="F40" s="197"/>
      <c r="G40" s="197"/>
    </row>
    <row r="41" spans="2:7" ht="12.75">
      <c r="B41" s="197"/>
      <c r="C41" s="197"/>
      <c r="D41" s="197"/>
      <c r="E41" s="197"/>
      <c r="F41" s="197"/>
      <c r="G41" s="197"/>
    </row>
    <row r="42" spans="2:7" ht="12.75">
      <c r="B42" s="197"/>
      <c r="C42" s="197"/>
      <c r="D42" s="197"/>
      <c r="E42" s="197"/>
      <c r="F42" s="197"/>
      <c r="G42" s="197"/>
    </row>
  </sheetData>
  <sheetProtection password="CDD4" sheet="1"/>
  <mergeCells count="8">
    <mergeCell ref="B41:G41"/>
    <mergeCell ref="B42:G42"/>
    <mergeCell ref="B39:G39"/>
    <mergeCell ref="B40:G40"/>
    <mergeCell ref="C7:D7"/>
    <mergeCell ref="C8:D8"/>
    <mergeCell ref="E11:G11"/>
    <mergeCell ref="B35:G3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="125" zoomScaleNormal="125" zoomScalePageLayoutView="0" workbookViewId="0" topLeftCell="A1">
      <selection activeCell="F11" sqref="F1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</v>
      </c>
      <c r="B1" s="207"/>
      <c r="C1" s="6" t="str">
        <f>CONCATENATE(cislostavby," ",nazevstavby)</f>
        <v> ZDRAVOTNÍ TECHNIKA</v>
      </c>
      <c r="D1" s="7"/>
      <c r="E1" s="8"/>
      <c r="F1" s="7"/>
      <c r="G1" s="7"/>
      <c r="H1" s="9"/>
      <c r="I1" s="10"/>
    </row>
    <row r="2" spans="1:9" ht="13.5" thickBot="1">
      <c r="A2" s="208" t="s">
        <v>1</v>
      </c>
      <c r="B2" s="209"/>
      <c r="C2" s="11" t="str">
        <f>CONCATENATE(cisloobjektu," ",nazevobjektu)</f>
        <v>D.1.5 Rekonstrukce objektu Resselovy hájenky</v>
      </c>
      <c r="D2" s="12"/>
      <c r="E2" s="13"/>
      <c r="F2" s="12"/>
      <c r="G2" s="14"/>
      <c r="H2" s="15"/>
      <c r="I2" s="16"/>
    </row>
    <row r="3" spans="1:9" ht="13.5" thickTop="1">
      <c r="A3" s="27"/>
      <c r="B3" s="27"/>
      <c r="C3" s="27"/>
      <c r="D3" s="27"/>
      <c r="E3" s="27"/>
      <c r="F3" s="27"/>
      <c r="G3" s="27"/>
      <c r="H3" s="27"/>
      <c r="I3" s="27"/>
    </row>
    <row r="4" spans="1:9" ht="19.5" customHeight="1">
      <c r="A4" s="101" t="s">
        <v>41</v>
      </c>
      <c r="B4" s="102"/>
      <c r="C4" s="102"/>
      <c r="D4" s="102"/>
      <c r="E4" s="102"/>
      <c r="F4" s="102"/>
      <c r="G4" s="102"/>
      <c r="H4" s="102"/>
      <c r="I4" s="102"/>
    </row>
    <row r="5" spans="1:9" ht="13.5" thickBot="1">
      <c r="A5" s="27"/>
      <c r="B5" s="27"/>
      <c r="C5" s="27"/>
      <c r="D5" s="27"/>
      <c r="E5" s="27"/>
      <c r="F5" s="27"/>
      <c r="G5" s="27"/>
      <c r="H5" s="27"/>
      <c r="I5" s="27"/>
    </row>
    <row r="6" spans="1:9" s="3" customFormat="1" ht="13.5" thickBot="1">
      <c r="A6" s="103"/>
      <c r="B6" s="104" t="s">
        <v>42</v>
      </c>
      <c r="C6" s="104"/>
      <c r="D6" s="105"/>
      <c r="E6" s="106" t="s">
        <v>43</v>
      </c>
      <c r="F6" s="107" t="s">
        <v>44</v>
      </c>
      <c r="G6" s="107" t="s">
        <v>45</v>
      </c>
      <c r="H6" s="107" t="s">
        <v>46</v>
      </c>
      <c r="I6" s="108" t="s">
        <v>25</v>
      </c>
    </row>
    <row r="7" spans="1:9" s="3" customFormat="1" ht="12.75">
      <c r="A7" s="109" t="s">
        <v>85</v>
      </c>
      <c r="B7" s="110" t="str">
        <f>Položky!C7</f>
        <v>Zemní práce</v>
      </c>
      <c r="C7" s="31"/>
      <c r="D7" s="111"/>
      <c r="E7" s="112">
        <v>0</v>
      </c>
      <c r="F7" s="113">
        <f>Položky!G30</f>
        <v>0</v>
      </c>
      <c r="G7" s="113">
        <v>0</v>
      </c>
      <c r="H7" s="113">
        <v>0</v>
      </c>
      <c r="I7" s="114">
        <v>0</v>
      </c>
    </row>
    <row r="8" spans="1:9" ht="12.75">
      <c r="A8" s="109" t="s">
        <v>60</v>
      </c>
      <c r="B8" s="110" t="str">
        <f>Položky!C31</f>
        <v>Vnitřní kanalizace</v>
      </c>
      <c r="C8" s="31"/>
      <c r="D8" s="111"/>
      <c r="E8" s="112">
        <v>0</v>
      </c>
      <c r="F8" s="113">
        <f>Položky!G69</f>
        <v>0</v>
      </c>
      <c r="G8" s="113">
        <v>0</v>
      </c>
      <c r="H8" s="113">
        <v>0</v>
      </c>
      <c r="I8" s="114">
        <v>0</v>
      </c>
    </row>
    <row r="9" spans="1:9" ht="12.75">
      <c r="A9" s="109" t="s">
        <v>68</v>
      </c>
      <c r="B9" s="110" t="str">
        <f>Položky!C70</f>
        <v>Vnitřní vodovod</v>
      </c>
      <c r="C9" s="31"/>
      <c r="D9" s="111"/>
      <c r="E9" s="112">
        <v>0</v>
      </c>
      <c r="F9" s="113">
        <f>Položky!G126</f>
        <v>0</v>
      </c>
      <c r="G9" s="113">
        <v>0</v>
      </c>
      <c r="H9" s="113">
        <v>0</v>
      </c>
      <c r="I9" s="114">
        <v>0</v>
      </c>
    </row>
    <row r="10" spans="1:9" ht="13.5" thickBot="1">
      <c r="A10" s="109" t="s">
        <v>73</v>
      </c>
      <c r="B10" s="110" t="str">
        <f>Položky!C127</f>
        <v>Zařizovací předměty</v>
      </c>
      <c r="C10" s="31"/>
      <c r="D10" s="111"/>
      <c r="E10" s="112">
        <v>0</v>
      </c>
      <c r="F10" s="113">
        <f>Položky!G170</f>
        <v>0</v>
      </c>
      <c r="G10" s="113">
        <v>0</v>
      </c>
      <c r="H10" s="113">
        <v>0</v>
      </c>
      <c r="I10" s="114">
        <v>0</v>
      </c>
    </row>
    <row r="11" spans="1:9" ht="13.5" thickBot="1">
      <c r="A11" s="115"/>
      <c r="B11" s="104" t="s">
        <v>47</v>
      </c>
      <c r="C11" s="104"/>
      <c r="D11" s="116"/>
      <c r="E11" s="117">
        <f>SUM(E8:E10)</f>
        <v>0</v>
      </c>
      <c r="F11" s="118">
        <f>SUM(F7:F10)</f>
        <v>0</v>
      </c>
      <c r="G11" s="118">
        <f>SUM(G8:G10)</f>
        <v>0</v>
      </c>
      <c r="H11" s="118">
        <f>SUM(H8:H10)</f>
        <v>0</v>
      </c>
      <c r="I11" s="119">
        <f>SUM(I8:I10)</f>
        <v>0</v>
      </c>
    </row>
    <row r="12" spans="1:9" ht="12.75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2.75">
      <c r="A13" s="27"/>
      <c r="B13" s="120"/>
      <c r="C13" s="27"/>
      <c r="D13" s="27"/>
      <c r="E13" s="27"/>
      <c r="F13" s="121"/>
      <c r="G13" s="122"/>
      <c r="H13" s="122"/>
      <c r="I13" s="123"/>
    </row>
    <row r="14" spans="1:9" ht="15.75">
      <c r="A14" s="187" t="s">
        <v>187</v>
      </c>
      <c r="B14" s="188"/>
      <c r="C14" s="27"/>
      <c r="D14" s="27"/>
      <c r="E14" s="27"/>
      <c r="F14" s="121"/>
      <c r="G14" s="122"/>
      <c r="H14" s="122"/>
      <c r="I14" s="123"/>
    </row>
    <row r="15" spans="1:9" ht="15.75">
      <c r="A15" s="190"/>
      <c r="B15" s="189" t="s">
        <v>188</v>
      </c>
      <c r="F15" s="17"/>
      <c r="G15" s="18"/>
      <c r="H15" s="18"/>
      <c r="I15" s="19"/>
    </row>
    <row r="16" spans="6:9" ht="12.75">
      <c r="F16" s="17"/>
      <c r="G16" s="18"/>
      <c r="H16" s="18"/>
      <c r="I16" s="19"/>
    </row>
    <row r="17" spans="6:9" ht="12.75">
      <c r="F17" s="17"/>
      <c r="G17" s="18"/>
      <c r="H17" s="18"/>
      <c r="I17" s="19"/>
    </row>
    <row r="18" spans="6:9" ht="12.75">
      <c r="F18" s="17"/>
      <c r="G18" s="18"/>
      <c r="H18" s="18"/>
      <c r="I18" s="19"/>
    </row>
    <row r="19" spans="6:9" ht="12.75">
      <c r="F19" s="17"/>
      <c r="G19" s="18"/>
      <c r="H19" s="18"/>
      <c r="I19" s="19"/>
    </row>
    <row r="20" spans="6:9" ht="12.75">
      <c r="F20" s="17"/>
      <c r="G20" s="18"/>
      <c r="H20" s="18"/>
      <c r="I20" s="19"/>
    </row>
    <row r="21" spans="6:9" ht="12.75">
      <c r="F21" s="17"/>
      <c r="G21" s="18"/>
      <c r="H21" s="18"/>
      <c r="I21" s="19"/>
    </row>
    <row r="22" spans="6:9" ht="12.75">
      <c r="F22" s="17"/>
      <c r="G22" s="18"/>
      <c r="H22" s="18"/>
      <c r="I22" s="19"/>
    </row>
    <row r="23" spans="6:9" ht="12.75">
      <c r="F23" s="17"/>
      <c r="G23" s="18"/>
      <c r="H23" s="18"/>
      <c r="I23" s="19"/>
    </row>
    <row r="24" spans="6:9" ht="12.75">
      <c r="F24" s="17"/>
      <c r="G24" s="18"/>
      <c r="H24" s="18"/>
      <c r="I24" s="19"/>
    </row>
    <row r="25" spans="6:9" ht="12.75">
      <c r="F25" s="17"/>
      <c r="G25" s="18"/>
      <c r="H25" s="18"/>
      <c r="I25" s="19"/>
    </row>
    <row r="26" spans="6:9" ht="12.75">
      <c r="F26" s="17"/>
      <c r="G26" s="18"/>
      <c r="H26" s="18"/>
      <c r="I26" s="19"/>
    </row>
    <row r="27" spans="6:9" ht="12.75">
      <c r="F27" s="17"/>
      <c r="G27" s="18"/>
      <c r="H27" s="18"/>
      <c r="I27" s="19"/>
    </row>
    <row r="28" spans="6:9" ht="12.75">
      <c r="F28" s="17"/>
      <c r="G28" s="18"/>
      <c r="H28" s="18"/>
      <c r="I28" s="19"/>
    </row>
    <row r="29" spans="6:9" ht="12.75">
      <c r="F29" s="17"/>
      <c r="G29" s="18"/>
      <c r="H29" s="18"/>
      <c r="I29" s="19"/>
    </row>
    <row r="30" spans="6:9" ht="12.75">
      <c r="F30" s="17"/>
      <c r="G30" s="18"/>
      <c r="H30" s="18"/>
      <c r="I30" s="19"/>
    </row>
    <row r="31" spans="6:9" ht="12.75">
      <c r="F31" s="17"/>
      <c r="G31" s="18"/>
      <c r="H31" s="18"/>
      <c r="I31" s="19"/>
    </row>
    <row r="32" spans="6:9" ht="12.75">
      <c r="F32" s="17"/>
      <c r="G32" s="18"/>
      <c r="H32" s="18"/>
      <c r="I32" s="19"/>
    </row>
    <row r="33" spans="6:9" ht="12.75">
      <c r="F33" s="17"/>
      <c r="G33" s="18"/>
      <c r="H33" s="18"/>
      <c r="I33" s="19"/>
    </row>
    <row r="34" spans="6:9" ht="12.75">
      <c r="F34" s="17"/>
      <c r="G34" s="18"/>
      <c r="H34" s="18"/>
      <c r="I34" s="19"/>
    </row>
    <row r="35" spans="6:9" ht="12.75">
      <c r="F35" s="17"/>
      <c r="G35" s="18"/>
      <c r="H35" s="18"/>
      <c r="I35" s="19"/>
    </row>
    <row r="36" spans="6:9" ht="12.75">
      <c r="F36" s="17"/>
      <c r="G36" s="18"/>
      <c r="H36" s="18"/>
      <c r="I36" s="19"/>
    </row>
    <row r="37" spans="6:9" ht="12.75">
      <c r="F37" s="17"/>
      <c r="G37" s="18"/>
      <c r="H37" s="18"/>
      <c r="I37" s="19"/>
    </row>
    <row r="38" spans="6:9" ht="12.75">
      <c r="F38" s="17"/>
      <c r="G38" s="18"/>
      <c r="H38" s="18"/>
      <c r="I38" s="19"/>
    </row>
    <row r="39" spans="6:9" ht="12.75">
      <c r="F39" s="17"/>
      <c r="G39" s="18"/>
      <c r="H39" s="18"/>
      <c r="I39" s="19"/>
    </row>
    <row r="40" spans="6:9" ht="12.75">
      <c r="F40" s="17"/>
      <c r="G40" s="18"/>
      <c r="H40" s="18"/>
      <c r="I40" s="19"/>
    </row>
    <row r="41" spans="6:9" ht="12.75">
      <c r="F41" s="17"/>
      <c r="G41" s="18"/>
      <c r="H41" s="18"/>
      <c r="I41" s="19"/>
    </row>
    <row r="42" spans="6:9" ht="12.75">
      <c r="F42" s="17"/>
      <c r="G42" s="18"/>
      <c r="H42" s="18"/>
      <c r="I42" s="19"/>
    </row>
    <row r="43" spans="6:9" ht="12.75">
      <c r="F43" s="17"/>
      <c r="G43" s="18"/>
      <c r="H43" s="18"/>
      <c r="I43" s="19"/>
    </row>
    <row r="44" spans="6:9" ht="12.75">
      <c r="F44" s="17"/>
      <c r="G44" s="18"/>
      <c r="H44" s="18"/>
      <c r="I44" s="19"/>
    </row>
    <row r="45" spans="6:9" ht="12.75">
      <c r="F45" s="17"/>
      <c r="G45" s="18"/>
      <c r="H45" s="18"/>
      <c r="I45" s="19"/>
    </row>
    <row r="46" spans="6:9" ht="12.75">
      <c r="F46" s="17"/>
      <c r="G46" s="18"/>
      <c r="H46" s="18"/>
      <c r="I46" s="19"/>
    </row>
    <row r="47" spans="6:9" ht="12.75">
      <c r="F47" s="17"/>
      <c r="G47" s="18"/>
      <c r="H47" s="18"/>
      <c r="I47" s="19"/>
    </row>
    <row r="48" spans="6:9" ht="12.75">
      <c r="F48" s="17"/>
      <c r="G48" s="18"/>
      <c r="H48" s="18"/>
      <c r="I48" s="19"/>
    </row>
    <row r="49" spans="6:9" ht="12.75">
      <c r="F49" s="17"/>
      <c r="G49" s="18"/>
      <c r="H49" s="18"/>
      <c r="I49" s="19"/>
    </row>
    <row r="50" spans="6:9" ht="12.75">
      <c r="F50" s="17"/>
      <c r="G50" s="18"/>
      <c r="H50" s="18"/>
      <c r="I50" s="19"/>
    </row>
    <row r="51" spans="6:9" ht="12.75">
      <c r="F51" s="17"/>
      <c r="G51" s="18"/>
      <c r="H51" s="18"/>
      <c r="I51" s="19"/>
    </row>
    <row r="52" spans="6:9" ht="12.75">
      <c r="F52" s="17"/>
      <c r="G52" s="18"/>
      <c r="H52" s="18"/>
      <c r="I52" s="19"/>
    </row>
    <row r="53" spans="6:9" ht="12.75">
      <c r="F53" s="17"/>
      <c r="G53" s="18"/>
      <c r="H53" s="18"/>
      <c r="I53" s="19"/>
    </row>
    <row r="54" spans="6:9" ht="12.75">
      <c r="F54" s="17"/>
      <c r="G54" s="18"/>
      <c r="H54" s="18"/>
      <c r="I54" s="19"/>
    </row>
    <row r="55" spans="6:9" ht="12.75">
      <c r="F55" s="17"/>
      <c r="G55" s="18"/>
      <c r="H55" s="18"/>
      <c r="I55" s="19"/>
    </row>
    <row r="56" spans="6:9" ht="12.75">
      <c r="F56" s="17"/>
      <c r="G56" s="18"/>
      <c r="H56" s="18"/>
      <c r="I56" s="19"/>
    </row>
    <row r="57" spans="6:9" ht="12.75">
      <c r="F57" s="17"/>
      <c r="G57" s="18"/>
      <c r="H57" s="18"/>
      <c r="I57" s="19"/>
    </row>
    <row r="58" spans="6:9" ht="12.75">
      <c r="F58" s="17"/>
      <c r="G58" s="18"/>
      <c r="H58" s="18"/>
      <c r="I58" s="19"/>
    </row>
    <row r="59" spans="6:9" ht="12.75">
      <c r="F59" s="17"/>
      <c r="G59" s="18"/>
      <c r="H59" s="18"/>
      <c r="I59" s="19"/>
    </row>
    <row r="60" spans="6:9" ht="12.75">
      <c r="F60" s="17"/>
      <c r="G60" s="18"/>
      <c r="H60" s="18"/>
      <c r="I60" s="19"/>
    </row>
    <row r="61" spans="6:9" ht="12.75">
      <c r="F61" s="17"/>
      <c r="G61" s="18"/>
      <c r="H61" s="18"/>
      <c r="I61" s="19"/>
    </row>
    <row r="62" spans="6:9" ht="12.75">
      <c r="F62" s="17"/>
      <c r="G62" s="18"/>
      <c r="H62" s="18"/>
      <c r="I62" s="19"/>
    </row>
  </sheetData>
  <sheetProtection password="CDD4" sheet="1"/>
  <mergeCells count="2">
    <mergeCell ref="A1:B1"/>
    <mergeCell ref="A2:B2"/>
  </mergeCells>
  <printOptions/>
  <pageMargins left="0.5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1"/>
  <sheetViews>
    <sheetView showGridLines="0" showZeros="0" zoomScale="115" zoomScaleNormal="115" zoomScalePageLayoutView="0" workbookViewId="0" topLeftCell="A1">
      <selection activeCell="F8" sqref="F8:F12"/>
    </sheetView>
  </sheetViews>
  <sheetFormatPr defaultColWidth="9.00390625" defaultRowHeight="12.75"/>
  <cols>
    <col min="1" max="1" width="5.25390625" style="20" customWidth="1"/>
    <col min="2" max="2" width="11.625" style="20" customWidth="1"/>
    <col min="3" max="3" width="60.125" style="20" customWidth="1"/>
    <col min="4" max="4" width="5.625" style="20" customWidth="1"/>
    <col min="5" max="5" width="8.625" style="21" customWidth="1"/>
    <col min="6" max="6" width="10.25390625" style="20" customWidth="1"/>
    <col min="7" max="7" width="14.00390625" style="20" customWidth="1"/>
    <col min="8" max="16384" width="9.125" style="20" customWidth="1"/>
  </cols>
  <sheetData>
    <row r="1" spans="1:7" ht="15.75">
      <c r="A1" s="210" t="s">
        <v>189</v>
      </c>
      <c r="B1" s="210"/>
      <c r="C1" s="210"/>
      <c r="D1" s="210"/>
      <c r="E1" s="210"/>
      <c r="F1" s="210"/>
      <c r="G1" s="210"/>
    </row>
    <row r="2" spans="1:7" ht="13.5" thickBot="1">
      <c r="A2" s="140"/>
      <c r="B2" s="149"/>
      <c r="C2" s="150"/>
      <c r="D2" s="150"/>
      <c r="E2" s="151"/>
      <c r="F2" s="150"/>
      <c r="G2" s="150"/>
    </row>
    <row r="3" spans="1:7" ht="13.5" thickTop="1">
      <c r="A3" s="211" t="s">
        <v>4</v>
      </c>
      <c r="B3" s="212"/>
      <c r="C3" s="152" t="str">
        <f>CONCATENATE(cislostavby," ",nazevstavby)</f>
        <v> ZDRAVOTNÍ TECHNIKA</v>
      </c>
      <c r="D3" s="153"/>
      <c r="E3" s="154"/>
      <c r="F3" s="153"/>
      <c r="G3" s="155"/>
    </row>
    <row r="4" spans="1:7" ht="13.5" thickBot="1">
      <c r="A4" s="213" t="s">
        <v>1</v>
      </c>
      <c r="B4" s="214"/>
      <c r="C4" s="156" t="str">
        <f>CONCATENATE(cisloobjektu," ",nazevobjektu)</f>
        <v>D.1.5 Rekonstrukce objektu Resselovy hájenky</v>
      </c>
      <c r="D4" s="157"/>
      <c r="E4" s="158"/>
      <c r="F4" s="157"/>
      <c r="G4" s="159"/>
    </row>
    <row r="5" spans="1:7" ht="13.5" thickTop="1">
      <c r="A5" s="145"/>
      <c r="B5" s="146"/>
      <c r="C5" s="146"/>
      <c r="D5" s="140"/>
      <c r="E5" s="141"/>
      <c r="F5" s="140"/>
      <c r="G5" s="147"/>
    </row>
    <row r="6" spans="1:7" ht="12.75">
      <c r="A6" s="84" t="s">
        <v>49</v>
      </c>
      <c r="B6" s="85" t="s">
        <v>50</v>
      </c>
      <c r="C6" s="85" t="s">
        <v>51</v>
      </c>
      <c r="D6" s="85" t="s">
        <v>52</v>
      </c>
      <c r="E6" s="86" t="s">
        <v>53</v>
      </c>
      <c r="F6" s="87" t="s">
        <v>54</v>
      </c>
      <c r="G6" s="85" t="s">
        <v>55</v>
      </c>
    </row>
    <row r="7" spans="1:7" ht="12.75">
      <c r="A7" s="170" t="s">
        <v>56</v>
      </c>
      <c r="B7" s="172" t="s">
        <v>85</v>
      </c>
      <c r="C7" s="176" t="s">
        <v>86</v>
      </c>
      <c r="D7" s="180"/>
      <c r="E7" s="183"/>
      <c r="F7" s="134"/>
      <c r="G7" s="185"/>
    </row>
    <row r="8" spans="1:7" ht="12.75">
      <c r="A8" s="124">
        <v>1</v>
      </c>
      <c r="B8" s="125" t="s">
        <v>126</v>
      </c>
      <c r="C8" s="126" t="s">
        <v>127</v>
      </c>
      <c r="D8" s="94" t="s">
        <v>87</v>
      </c>
      <c r="E8" s="95">
        <v>1</v>
      </c>
      <c r="F8" s="191"/>
      <c r="G8" s="96">
        <f>E8*F8</f>
        <v>0</v>
      </c>
    </row>
    <row r="9" spans="1:8" ht="12.75">
      <c r="A9" s="171"/>
      <c r="B9" s="173"/>
      <c r="C9" s="177" t="s">
        <v>160</v>
      </c>
      <c r="D9" s="181"/>
      <c r="E9" s="181"/>
      <c r="F9" s="195"/>
      <c r="G9" s="186"/>
      <c r="H9" s="169"/>
    </row>
    <row r="10" spans="1:8" ht="12.75">
      <c r="A10" s="171"/>
      <c r="B10" s="173"/>
      <c r="C10" s="177" t="s">
        <v>161</v>
      </c>
      <c r="D10" s="181"/>
      <c r="E10" s="181"/>
      <c r="F10" s="195"/>
      <c r="G10" s="186"/>
      <c r="H10" s="169"/>
    </row>
    <row r="11" spans="1:8" ht="12.75">
      <c r="A11" s="163">
        <v>2</v>
      </c>
      <c r="B11" s="125" t="s">
        <v>101</v>
      </c>
      <c r="C11" s="126" t="s">
        <v>102</v>
      </c>
      <c r="D11" s="94" t="s">
        <v>87</v>
      </c>
      <c r="E11" s="95">
        <v>0.5</v>
      </c>
      <c r="F11" s="191"/>
      <c r="G11" s="96">
        <f>E11*F11</f>
        <v>0</v>
      </c>
      <c r="H11" s="142"/>
    </row>
    <row r="12" spans="1:8" ht="12.75">
      <c r="A12" s="171"/>
      <c r="B12" s="173"/>
      <c r="C12" s="177" t="s">
        <v>160</v>
      </c>
      <c r="D12" s="181"/>
      <c r="E12" s="181"/>
      <c r="F12" s="195"/>
      <c r="G12" s="186"/>
      <c r="H12" s="169"/>
    </row>
    <row r="13" spans="1:8" ht="12.75">
      <c r="A13" s="171"/>
      <c r="B13" s="173"/>
      <c r="C13" s="177" t="s">
        <v>162</v>
      </c>
      <c r="D13" s="181"/>
      <c r="E13" s="181"/>
      <c r="F13" s="195"/>
      <c r="G13" s="186"/>
      <c r="H13" s="169"/>
    </row>
    <row r="14" spans="1:7" ht="12.75">
      <c r="A14" s="124">
        <v>3</v>
      </c>
      <c r="B14" s="125" t="s">
        <v>106</v>
      </c>
      <c r="C14" s="174" t="s">
        <v>107</v>
      </c>
      <c r="D14" s="94" t="s">
        <v>87</v>
      </c>
      <c r="E14" s="95">
        <v>1</v>
      </c>
      <c r="F14" s="191"/>
      <c r="G14" s="96">
        <f>E14*F14</f>
        <v>0</v>
      </c>
    </row>
    <row r="15" spans="1:8" ht="12.75">
      <c r="A15" s="171"/>
      <c r="B15" s="173"/>
      <c r="C15" s="177" t="s">
        <v>160</v>
      </c>
      <c r="D15" s="181"/>
      <c r="E15" s="181"/>
      <c r="F15" s="195"/>
      <c r="G15" s="186"/>
      <c r="H15" s="169"/>
    </row>
    <row r="16" spans="1:8" ht="12.75">
      <c r="A16" s="171"/>
      <c r="B16" s="173"/>
      <c r="C16" s="177" t="s">
        <v>161</v>
      </c>
      <c r="D16" s="181"/>
      <c r="E16" s="181"/>
      <c r="F16" s="195"/>
      <c r="G16" s="186"/>
      <c r="H16" s="169"/>
    </row>
    <row r="17" spans="1:8" ht="12.75">
      <c r="A17" s="124">
        <v>4</v>
      </c>
      <c r="B17" s="125" t="s">
        <v>95</v>
      </c>
      <c r="C17" s="126" t="s">
        <v>103</v>
      </c>
      <c r="D17" s="94" t="s">
        <v>87</v>
      </c>
      <c r="E17" s="95">
        <v>0.5</v>
      </c>
      <c r="F17" s="191"/>
      <c r="G17" s="96">
        <f>E17*F17</f>
        <v>0</v>
      </c>
      <c r="H17" s="164"/>
    </row>
    <row r="18" spans="1:8" ht="12.75">
      <c r="A18" s="171"/>
      <c r="B18" s="173"/>
      <c r="C18" s="177" t="s">
        <v>160</v>
      </c>
      <c r="D18" s="181"/>
      <c r="E18" s="181"/>
      <c r="F18" s="195"/>
      <c r="G18" s="186"/>
      <c r="H18" s="169"/>
    </row>
    <row r="19" spans="1:8" ht="12.75">
      <c r="A19" s="171"/>
      <c r="B19" s="173"/>
      <c r="C19" s="177" t="s">
        <v>162</v>
      </c>
      <c r="D19" s="181"/>
      <c r="E19" s="181"/>
      <c r="F19" s="195"/>
      <c r="G19" s="186"/>
      <c r="H19" s="169"/>
    </row>
    <row r="20" spans="1:7" ht="12.75">
      <c r="A20" s="163">
        <v>5</v>
      </c>
      <c r="B20" s="125" t="s">
        <v>104</v>
      </c>
      <c r="C20" s="126" t="s">
        <v>105</v>
      </c>
      <c r="D20" s="94" t="s">
        <v>87</v>
      </c>
      <c r="E20" s="95">
        <v>0.5</v>
      </c>
      <c r="F20" s="191"/>
      <c r="G20" s="96">
        <f>E20*F20</f>
        <v>0</v>
      </c>
    </row>
    <row r="21" spans="1:7" ht="12.75">
      <c r="A21" s="171"/>
      <c r="B21" s="173"/>
      <c r="C21" s="177" t="s">
        <v>160</v>
      </c>
      <c r="D21" s="181"/>
      <c r="E21" s="181"/>
      <c r="F21" s="195"/>
      <c r="G21" s="186"/>
    </row>
    <row r="22" spans="1:7" ht="12.75">
      <c r="A22" s="171"/>
      <c r="B22" s="173"/>
      <c r="C22" s="177" t="s">
        <v>162</v>
      </c>
      <c r="D22" s="181"/>
      <c r="E22" s="181"/>
      <c r="F22" s="195"/>
      <c r="G22" s="186"/>
    </row>
    <row r="23" spans="1:8" ht="12.75">
      <c r="A23" s="124">
        <v>6</v>
      </c>
      <c r="B23" s="125" t="s">
        <v>88</v>
      </c>
      <c r="C23" s="126" t="s">
        <v>89</v>
      </c>
      <c r="D23" s="94" t="s">
        <v>87</v>
      </c>
      <c r="E23" s="95">
        <v>0.5</v>
      </c>
      <c r="F23" s="191"/>
      <c r="G23" s="96">
        <f>E23*F23</f>
        <v>0</v>
      </c>
      <c r="H23" s="164"/>
    </row>
    <row r="24" spans="1:8" ht="12.75">
      <c r="A24" s="171"/>
      <c r="B24" s="173"/>
      <c r="C24" s="177" t="s">
        <v>160</v>
      </c>
      <c r="D24" s="181"/>
      <c r="E24" s="181"/>
      <c r="F24" s="195"/>
      <c r="G24" s="186"/>
      <c r="H24" s="160"/>
    </row>
    <row r="25" spans="1:8" ht="12.75">
      <c r="A25" s="171"/>
      <c r="B25" s="173"/>
      <c r="C25" s="177" t="s">
        <v>163</v>
      </c>
      <c r="D25" s="181"/>
      <c r="E25" s="181"/>
      <c r="F25" s="195"/>
      <c r="G25" s="186"/>
      <c r="H25" s="140"/>
    </row>
    <row r="26" spans="1:9" ht="12.75">
      <c r="A26" s="124">
        <v>7</v>
      </c>
      <c r="B26" s="174" t="s">
        <v>91</v>
      </c>
      <c r="C26" s="174" t="s">
        <v>92</v>
      </c>
      <c r="D26" s="182" t="s">
        <v>87</v>
      </c>
      <c r="E26" s="184">
        <v>0.5</v>
      </c>
      <c r="F26" s="191"/>
      <c r="G26" s="96">
        <f>E26*F26</f>
        <v>0</v>
      </c>
      <c r="H26" s="140"/>
      <c r="I26" s="140"/>
    </row>
    <row r="27" spans="1:8" ht="12.75">
      <c r="A27" s="163"/>
      <c r="B27" s="175"/>
      <c r="C27" s="174" t="s">
        <v>93</v>
      </c>
      <c r="D27" s="182"/>
      <c r="E27" s="184"/>
      <c r="F27" s="196"/>
      <c r="G27" s="161"/>
      <c r="H27" s="140"/>
    </row>
    <row r="28" spans="1:8" ht="12.75">
      <c r="A28" s="171"/>
      <c r="B28" s="173"/>
      <c r="C28" s="177" t="s">
        <v>160</v>
      </c>
      <c r="D28" s="181"/>
      <c r="E28" s="181"/>
      <c r="F28" s="195"/>
      <c r="G28" s="186"/>
      <c r="H28" s="140"/>
    </row>
    <row r="29" spans="1:8" ht="12.75">
      <c r="A29" s="171"/>
      <c r="B29" s="173"/>
      <c r="C29" s="177" t="s">
        <v>162</v>
      </c>
      <c r="D29" s="181"/>
      <c r="E29" s="181"/>
      <c r="F29" s="195"/>
      <c r="G29" s="186"/>
      <c r="H29" s="140"/>
    </row>
    <row r="30" spans="1:8" ht="12.75">
      <c r="A30" s="137"/>
      <c r="B30" s="130" t="s">
        <v>58</v>
      </c>
      <c r="C30" s="131" t="str">
        <f>CONCATENATE(B7," ",C7)</f>
        <v>1 Zemní práce</v>
      </c>
      <c r="D30" s="97"/>
      <c r="E30" s="99"/>
      <c r="F30" s="192"/>
      <c r="G30" s="162">
        <f>SUM(G7:G27)</f>
        <v>0</v>
      </c>
      <c r="H30" s="140"/>
    </row>
    <row r="31" spans="1:8" ht="12.75">
      <c r="A31" s="88" t="s">
        <v>56</v>
      </c>
      <c r="B31" s="89" t="s">
        <v>60</v>
      </c>
      <c r="C31" s="90" t="s">
        <v>80</v>
      </c>
      <c r="D31" s="91"/>
      <c r="E31" s="92"/>
      <c r="F31" s="193"/>
      <c r="G31" s="93"/>
      <c r="H31" s="140"/>
    </row>
    <row r="32" spans="1:8" ht="12.75">
      <c r="A32" s="124">
        <v>8</v>
      </c>
      <c r="B32" s="143" t="s">
        <v>100</v>
      </c>
      <c r="C32" s="143" t="s">
        <v>99</v>
      </c>
      <c r="D32" s="94" t="s">
        <v>61</v>
      </c>
      <c r="E32" s="95">
        <v>2</v>
      </c>
      <c r="F32" s="191"/>
      <c r="G32" s="96">
        <f>E32*F32</f>
        <v>0</v>
      </c>
      <c r="H32" s="140"/>
    </row>
    <row r="33" spans="1:8" ht="12.75">
      <c r="A33" s="171"/>
      <c r="B33" s="173"/>
      <c r="C33" s="177" t="s">
        <v>164</v>
      </c>
      <c r="D33" s="181"/>
      <c r="E33" s="181"/>
      <c r="F33" s="195"/>
      <c r="G33" s="186"/>
      <c r="H33" s="140"/>
    </row>
    <row r="34" spans="1:8" ht="12.75">
      <c r="A34" s="171"/>
      <c r="B34" s="173"/>
      <c r="C34" s="177" t="s">
        <v>165</v>
      </c>
      <c r="D34" s="181"/>
      <c r="E34" s="181"/>
      <c r="F34" s="195"/>
      <c r="G34" s="186"/>
      <c r="H34" s="140"/>
    </row>
    <row r="35" spans="1:8" ht="12.75">
      <c r="A35" s="124">
        <v>9</v>
      </c>
      <c r="B35" s="143" t="s">
        <v>62</v>
      </c>
      <c r="C35" s="126" t="s">
        <v>63</v>
      </c>
      <c r="D35" s="94" t="s">
        <v>61</v>
      </c>
      <c r="E35" s="95">
        <v>1</v>
      </c>
      <c r="F35" s="191"/>
      <c r="G35" s="96">
        <f>E35*F35</f>
        <v>0</v>
      </c>
      <c r="H35" s="140"/>
    </row>
    <row r="36" spans="1:8" ht="12.75">
      <c r="A36" s="171"/>
      <c r="B36" s="173"/>
      <c r="C36" s="177" t="s">
        <v>164</v>
      </c>
      <c r="D36" s="181"/>
      <c r="E36" s="181"/>
      <c r="F36" s="195"/>
      <c r="G36" s="186"/>
      <c r="H36" s="140"/>
    </row>
    <row r="37" spans="1:8" ht="12.75">
      <c r="A37" s="171"/>
      <c r="B37" s="173"/>
      <c r="C37" s="177" t="s">
        <v>166</v>
      </c>
      <c r="D37" s="181"/>
      <c r="E37" s="181"/>
      <c r="F37" s="195"/>
      <c r="G37" s="186"/>
      <c r="H37" s="140"/>
    </row>
    <row r="38" spans="1:8" ht="12.75">
      <c r="A38" s="124">
        <v>10</v>
      </c>
      <c r="B38" s="125" t="s">
        <v>64</v>
      </c>
      <c r="C38" s="126" t="s">
        <v>65</v>
      </c>
      <c r="D38" s="94" t="s">
        <v>59</v>
      </c>
      <c r="E38" s="95">
        <v>2</v>
      </c>
      <c r="F38" s="191"/>
      <c r="G38" s="96">
        <f>E38*F38</f>
        <v>0</v>
      </c>
      <c r="H38" s="140"/>
    </row>
    <row r="39" spans="1:7" ht="12.75">
      <c r="A39" s="171"/>
      <c r="B39" s="173"/>
      <c r="C39" s="177" t="s">
        <v>169</v>
      </c>
      <c r="D39" s="181"/>
      <c r="E39" s="181"/>
      <c r="F39" s="195"/>
      <c r="G39" s="186"/>
    </row>
    <row r="40" spans="1:8" ht="12.75">
      <c r="A40" s="171"/>
      <c r="B40" s="173"/>
      <c r="C40" s="177" t="s">
        <v>171</v>
      </c>
      <c r="D40" s="181"/>
      <c r="E40" s="181"/>
      <c r="F40" s="195"/>
      <c r="G40" s="186"/>
      <c r="H40" s="140"/>
    </row>
    <row r="41" spans="1:8" ht="12.75">
      <c r="A41" s="124">
        <v>11</v>
      </c>
      <c r="B41" s="125" t="s">
        <v>66</v>
      </c>
      <c r="C41" s="126" t="s">
        <v>67</v>
      </c>
      <c r="D41" s="94" t="s">
        <v>59</v>
      </c>
      <c r="E41" s="95">
        <v>25</v>
      </c>
      <c r="F41" s="191"/>
      <c r="G41" s="96">
        <f>E41*F41</f>
        <v>0</v>
      </c>
      <c r="H41" s="140"/>
    </row>
    <row r="42" spans="1:7" ht="12.75">
      <c r="A42" s="171"/>
      <c r="B42" s="173"/>
      <c r="C42" s="177" t="s">
        <v>164</v>
      </c>
      <c r="D42" s="181"/>
      <c r="E42" s="181"/>
      <c r="F42" s="195"/>
      <c r="G42" s="186"/>
    </row>
    <row r="43" spans="1:7" ht="12.75">
      <c r="A43" s="171"/>
      <c r="B43" s="173"/>
      <c r="C43" s="177" t="s">
        <v>172</v>
      </c>
      <c r="D43" s="181"/>
      <c r="E43" s="181"/>
      <c r="F43" s="195"/>
      <c r="G43" s="186"/>
    </row>
    <row r="44" spans="1:7" ht="12.75">
      <c r="A44" s="124">
        <v>12</v>
      </c>
      <c r="B44" s="143" t="s">
        <v>74</v>
      </c>
      <c r="C44" s="143" t="s">
        <v>75</v>
      </c>
      <c r="D44" s="94" t="s">
        <v>59</v>
      </c>
      <c r="E44" s="95">
        <v>10</v>
      </c>
      <c r="F44" s="191"/>
      <c r="G44" s="96">
        <f>E44*F44</f>
        <v>0</v>
      </c>
    </row>
    <row r="45" spans="1:7" ht="12.75">
      <c r="A45" s="171"/>
      <c r="B45" s="173"/>
      <c r="C45" s="177" t="s">
        <v>164</v>
      </c>
      <c r="D45" s="181"/>
      <c r="E45" s="181"/>
      <c r="F45" s="195"/>
      <c r="G45" s="186"/>
    </row>
    <row r="46" spans="1:7" ht="12.75">
      <c r="A46" s="171"/>
      <c r="B46" s="173"/>
      <c r="C46" s="177" t="s">
        <v>167</v>
      </c>
      <c r="D46" s="181"/>
      <c r="E46" s="181"/>
      <c r="F46" s="195"/>
      <c r="G46" s="186"/>
    </row>
    <row r="47" spans="1:7" ht="12.75">
      <c r="A47" s="124">
        <v>13</v>
      </c>
      <c r="B47" s="143" t="s">
        <v>76</v>
      </c>
      <c r="C47" s="143" t="s">
        <v>77</v>
      </c>
      <c r="D47" s="94" t="s">
        <v>59</v>
      </c>
      <c r="E47" s="95">
        <v>5</v>
      </c>
      <c r="F47" s="191"/>
      <c r="G47" s="96">
        <f>E47*F47</f>
        <v>0</v>
      </c>
    </row>
    <row r="48" spans="1:7" ht="12.75">
      <c r="A48" s="171"/>
      <c r="B48" s="173"/>
      <c r="C48" s="177" t="s">
        <v>164</v>
      </c>
      <c r="D48" s="181"/>
      <c r="E48" s="181"/>
      <c r="F48" s="195"/>
      <c r="G48" s="186"/>
    </row>
    <row r="49" spans="1:7" ht="12.75">
      <c r="A49" s="171"/>
      <c r="B49" s="173"/>
      <c r="C49" s="177" t="s">
        <v>168</v>
      </c>
      <c r="D49" s="181"/>
      <c r="E49" s="181"/>
      <c r="F49" s="195"/>
      <c r="G49" s="186"/>
    </row>
    <row r="50" spans="1:7" ht="12.75">
      <c r="A50" s="124">
        <v>14</v>
      </c>
      <c r="B50" s="143" t="s">
        <v>78</v>
      </c>
      <c r="C50" s="143" t="s">
        <v>79</v>
      </c>
      <c r="D50" s="94" t="s">
        <v>59</v>
      </c>
      <c r="E50" s="95">
        <v>10</v>
      </c>
      <c r="F50" s="191"/>
      <c r="G50" s="96">
        <f>E50*F50</f>
        <v>0</v>
      </c>
    </row>
    <row r="51" spans="1:7" ht="12.75">
      <c r="A51" s="171"/>
      <c r="B51" s="173"/>
      <c r="C51" s="177" t="s">
        <v>164</v>
      </c>
      <c r="D51" s="181"/>
      <c r="E51" s="181"/>
      <c r="F51" s="195"/>
      <c r="G51" s="186"/>
    </row>
    <row r="52" spans="1:7" ht="12.75">
      <c r="A52" s="171"/>
      <c r="B52" s="173"/>
      <c r="C52" s="177" t="s">
        <v>167</v>
      </c>
      <c r="D52" s="181"/>
      <c r="E52" s="181"/>
      <c r="F52" s="195"/>
      <c r="G52" s="186"/>
    </row>
    <row r="53" spans="1:7" ht="12.75">
      <c r="A53" s="124">
        <v>15</v>
      </c>
      <c r="B53" s="143" t="s">
        <v>96</v>
      </c>
      <c r="C53" s="143" t="s">
        <v>97</v>
      </c>
      <c r="D53" s="94" t="s">
        <v>59</v>
      </c>
      <c r="E53" s="95">
        <v>2</v>
      </c>
      <c r="F53" s="191"/>
      <c r="G53" s="96">
        <f>E53*F53</f>
        <v>0</v>
      </c>
    </row>
    <row r="54" spans="1:7" ht="12.75">
      <c r="A54" s="171"/>
      <c r="B54" s="173"/>
      <c r="C54" s="177" t="s">
        <v>169</v>
      </c>
      <c r="D54" s="181"/>
      <c r="E54" s="181"/>
      <c r="F54" s="195"/>
      <c r="G54" s="186"/>
    </row>
    <row r="55" spans="1:7" ht="12.75">
      <c r="A55" s="171"/>
      <c r="B55" s="173"/>
      <c r="C55" s="177" t="s">
        <v>170</v>
      </c>
      <c r="D55" s="181"/>
      <c r="E55" s="181"/>
      <c r="F55" s="195"/>
      <c r="G55" s="186"/>
    </row>
    <row r="56" spans="1:7" ht="12.75">
      <c r="A56" s="124">
        <v>16</v>
      </c>
      <c r="B56" s="138" t="s">
        <v>108</v>
      </c>
      <c r="C56" s="139" t="s">
        <v>115</v>
      </c>
      <c r="D56" s="94" t="s">
        <v>57</v>
      </c>
      <c r="E56" s="95">
        <v>1</v>
      </c>
      <c r="F56" s="191"/>
      <c r="G56" s="96">
        <f>E56*F56</f>
        <v>0</v>
      </c>
    </row>
    <row r="57" spans="1:7" ht="12.75">
      <c r="A57" s="171"/>
      <c r="B57" s="173"/>
      <c r="C57" s="177" t="s">
        <v>164</v>
      </c>
      <c r="D57" s="181"/>
      <c r="E57" s="181"/>
      <c r="F57" s="195"/>
      <c r="G57" s="186"/>
    </row>
    <row r="58" spans="1:7" ht="12.75">
      <c r="A58" s="171"/>
      <c r="B58" s="173"/>
      <c r="C58" s="177" t="s">
        <v>166</v>
      </c>
      <c r="D58" s="181"/>
      <c r="E58" s="181"/>
      <c r="F58" s="195"/>
      <c r="G58" s="186"/>
    </row>
    <row r="59" spans="1:7" ht="12.75">
      <c r="A59" s="124">
        <v>17</v>
      </c>
      <c r="B59" s="143" t="s">
        <v>90</v>
      </c>
      <c r="C59" s="143" t="s">
        <v>128</v>
      </c>
      <c r="D59" s="94" t="s">
        <v>57</v>
      </c>
      <c r="E59" s="95">
        <v>1</v>
      </c>
      <c r="F59" s="191"/>
      <c r="G59" s="96">
        <f>E59*F59</f>
        <v>0</v>
      </c>
    </row>
    <row r="60" spans="1:7" ht="12.75">
      <c r="A60" s="171"/>
      <c r="B60" s="173"/>
      <c r="C60" s="177" t="s">
        <v>164</v>
      </c>
      <c r="D60" s="181"/>
      <c r="E60" s="181"/>
      <c r="F60" s="195"/>
      <c r="G60" s="186"/>
    </row>
    <row r="61" spans="1:7" ht="12.75">
      <c r="A61" s="171"/>
      <c r="B61" s="173"/>
      <c r="C61" s="177" t="s">
        <v>166</v>
      </c>
      <c r="D61" s="181"/>
      <c r="E61" s="181"/>
      <c r="F61" s="195"/>
      <c r="G61" s="186"/>
    </row>
    <row r="62" spans="1:7" ht="12.75">
      <c r="A62" s="124">
        <v>18</v>
      </c>
      <c r="B62" s="143" t="s">
        <v>98</v>
      </c>
      <c r="C62" s="143" t="s">
        <v>116</v>
      </c>
      <c r="D62" s="94" t="s">
        <v>57</v>
      </c>
      <c r="E62" s="95">
        <v>1</v>
      </c>
      <c r="F62" s="191"/>
      <c r="G62" s="96">
        <f>E62*F62</f>
        <v>0</v>
      </c>
    </row>
    <row r="63" spans="1:8" ht="12.75">
      <c r="A63" s="171"/>
      <c r="B63" s="173"/>
      <c r="C63" s="177" t="s">
        <v>164</v>
      </c>
      <c r="D63" s="181"/>
      <c r="E63" s="181"/>
      <c r="F63" s="195"/>
      <c r="G63" s="186"/>
      <c r="H63" s="140"/>
    </row>
    <row r="64" spans="1:7" ht="12.75">
      <c r="A64" s="171"/>
      <c r="B64" s="173"/>
      <c r="C64" s="177" t="s">
        <v>166</v>
      </c>
      <c r="D64" s="181"/>
      <c r="E64" s="181"/>
      <c r="F64" s="195"/>
      <c r="G64" s="186"/>
    </row>
    <row r="65" spans="1:7" ht="12.75">
      <c r="A65" s="124">
        <v>19</v>
      </c>
      <c r="B65" s="143" t="s">
        <v>90</v>
      </c>
      <c r="C65" s="143" t="s">
        <v>117</v>
      </c>
      <c r="D65" s="94" t="s">
        <v>57</v>
      </c>
      <c r="E65" s="95">
        <v>1</v>
      </c>
      <c r="F65" s="191"/>
      <c r="G65" s="96">
        <f>E65*F65</f>
        <v>0</v>
      </c>
    </row>
    <row r="66" spans="1:7" ht="12.75">
      <c r="A66" s="171"/>
      <c r="B66" s="173"/>
      <c r="C66" s="177" t="s">
        <v>164</v>
      </c>
      <c r="D66" s="181"/>
      <c r="E66" s="181"/>
      <c r="F66" s="195"/>
      <c r="G66" s="186"/>
    </row>
    <row r="67" spans="1:7" ht="12.75">
      <c r="A67" s="171"/>
      <c r="B67" s="173"/>
      <c r="C67" s="177" t="s">
        <v>166</v>
      </c>
      <c r="D67" s="181"/>
      <c r="E67" s="181"/>
      <c r="F67" s="195"/>
      <c r="G67" s="186"/>
    </row>
    <row r="68" spans="1:8" ht="12.75">
      <c r="A68" s="124">
        <v>20</v>
      </c>
      <c r="B68" s="125" t="s">
        <v>129</v>
      </c>
      <c r="C68" s="126" t="s">
        <v>130</v>
      </c>
      <c r="D68" s="94" t="s">
        <v>48</v>
      </c>
      <c r="E68" s="95">
        <f>SUM(G32:G65)/100</f>
        <v>0</v>
      </c>
      <c r="F68" s="191"/>
      <c r="G68" s="96">
        <f>E68*F68</f>
        <v>0</v>
      </c>
      <c r="H68" s="166"/>
    </row>
    <row r="69" spans="1:8" ht="12.75">
      <c r="A69" s="129">
        <v>0</v>
      </c>
      <c r="B69" s="130" t="s">
        <v>58</v>
      </c>
      <c r="C69" s="131" t="str">
        <f>CONCATENATE(B31," ",C31)</f>
        <v>721 Vnitřní kanalizace</v>
      </c>
      <c r="D69" s="129"/>
      <c r="E69" s="99"/>
      <c r="F69" s="192"/>
      <c r="G69" s="100">
        <f>SUM(G32:G68)</f>
        <v>0</v>
      </c>
      <c r="H69" s="166"/>
    </row>
    <row r="70" spans="1:7" ht="12.75">
      <c r="A70" s="88" t="s">
        <v>56</v>
      </c>
      <c r="B70" s="89" t="s">
        <v>68</v>
      </c>
      <c r="C70" s="90" t="s">
        <v>81</v>
      </c>
      <c r="D70" s="91"/>
      <c r="E70" s="92"/>
      <c r="F70" s="193"/>
      <c r="G70" s="93"/>
    </row>
    <row r="71" spans="1:7" ht="12.75">
      <c r="A71" s="124">
        <v>21</v>
      </c>
      <c r="B71" s="125" t="s">
        <v>69</v>
      </c>
      <c r="C71" s="126" t="s">
        <v>70</v>
      </c>
      <c r="D71" s="94" t="s">
        <v>61</v>
      </c>
      <c r="E71" s="95">
        <v>8</v>
      </c>
      <c r="F71" s="191"/>
      <c r="G71" s="96">
        <f>E71*F71</f>
        <v>0</v>
      </c>
    </row>
    <row r="72" spans="1:7" ht="12.75">
      <c r="A72" s="171"/>
      <c r="B72" s="173"/>
      <c r="C72" s="177" t="s">
        <v>173</v>
      </c>
      <c r="D72" s="181"/>
      <c r="E72" s="181"/>
      <c r="F72" s="195"/>
      <c r="G72" s="186"/>
    </row>
    <row r="73" spans="1:7" ht="12.75">
      <c r="A73" s="171"/>
      <c r="B73" s="173"/>
      <c r="C73" s="177" t="s">
        <v>174</v>
      </c>
      <c r="D73" s="181"/>
      <c r="E73" s="181"/>
      <c r="F73" s="195"/>
      <c r="G73" s="186"/>
    </row>
    <row r="74" spans="1:7" ht="12.75">
      <c r="A74" s="124">
        <v>22</v>
      </c>
      <c r="B74" s="125" t="s">
        <v>71</v>
      </c>
      <c r="C74" s="126" t="s">
        <v>82</v>
      </c>
      <c r="D74" s="94" t="s">
        <v>59</v>
      </c>
      <c r="E74" s="95">
        <v>55</v>
      </c>
      <c r="F74" s="191"/>
      <c r="G74" s="96">
        <f>E74*F74</f>
        <v>0</v>
      </c>
    </row>
    <row r="75" spans="1:7" ht="12.75">
      <c r="A75" s="171"/>
      <c r="B75" s="173"/>
      <c r="C75" s="177" t="s">
        <v>173</v>
      </c>
      <c r="D75" s="181"/>
      <c r="E75" s="181"/>
      <c r="F75" s="195"/>
      <c r="G75" s="186"/>
    </row>
    <row r="76" spans="1:7" ht="12.75">
      <c r="A76" s="171"/>
      <c r="B76" s="173"/>
      <c r="C76" s="177" t="s">
        <v>180</v>
      </c>
      <c r="D76" s="181"/>
      <c r="E76" s="181"/>
      <c r="F76" s="195"/>
      <c r="G76" s="186"/>
    </row>
    <row r="77" spans="1:7" ht="12.75">
      <c r="A77" s="124">
        <v>23</v>
      </c>
      <c r="B77" s="125" t="s">
        <v>72</v>
      </c>
      <c r="C77" s="126" t="s">
        <v>83</v>
      </c>
      <c r="D77" s="94" t="s">
        <v>59</v>
      </c>
      <c r="E77" s="95">
        <v>55</v>
      </c>
      <c r="F77" s="191"/>
      <c r="G77" s="96">
        <f>E77*F77</f>
        <v>0</v>
      </c>
    </row>
    <row r="78" spans="1:7" ht="12.75">
      <c r="A78" s="171"/>
      <c r="B78" s="173"/>
      <c r="C78" s="177" t="s">
        <v>173</v>
      </c>
      <c r="D78" s="181"/>
      <c r="E78" s="181"/>
      <c r="F78" s="195"/>
      <c r="G78" s="186"/>
    </row>
    <row r="79" spans="1:7" ht="12.75">
      <c r="A79" s="171"/>
      <c r="B79" s="173"/>
      <c r="C79" s="177" t="s">
        <v>180</v>
      </c>
      <c r="D79" s="181"/>
      <c r="E79" s="181"/>
      <c r="F79" s="195"/>
      <c r="G79" s="186"/>
    </row>
    <row r="80" spans="1:7" ht="12.75">
      <c r="A80" s="124">
        <v>24</v>
      </c>
      <c r="B80" s="125" t="s">
        <v>90</v>
      </c>
      <c r="C80" s="126" t="s">
        <v>118</v>
      </c>
      <c r="D80" s="94" t="s">
        <v>59</v>
      </c>
      <c r="E80" s="95">
        <v>20</v>
      </c>
      <c r="F80" s="191"/>
      <c r="G80" s="96">
        <f>E80*F80</f>
        <v>0</v>
      </c>
    </row>
    <row r="81" spans="1:8" ht="12.75">
      <c r="A81" s="171"/>
      <c r="B81" s="173"/>
      <c r="C81" s="177" t="s">
        <v>173</v>
      </c>
      <c r="D81" s="181"/>
      <c r="E81" s="181"/>
      <c r="F81" s="195"/>
      <c r="G81" s="186"/>
      <c r="H81" s="135"/>
    </row>
    <row r="82" spans="1:8" ht="12.75">
      <c r="A82" s="171"/>
      <c r="B82" s="173"/>
      <c r="C82" s="177" t="s">
        <v>174</v>
      </c>
      <c r="D82" s="181"/>
      <c r="E82" s="181"/>
      <c r="F82" s="195"/>
      <c r="G82" s="186"/>
      <c r="H82" s="135"/>
    </row>
    <row r="83" spans="1:8" ht="12.75">
      <c r="A83" s="124">
        <v>25</v>
      </c>
      <c r="B83" s="125" t="s">
        <v>90</v>
      </c>
      <c r="C83" s="126" t="s">
        <v>119</v>
      </c>
      <c r="D83" s="94" t="s">
        <v>59</v>
      </c>
      <c r="E83" s="95">
        <v>15</v>
      </c>
      <c r="F83" s="191"/>
      <c r="G83" s="96">
        <f>E83*F83</f>
        <v>0</v>
      </c>
      <c r="H83" s="135"/>
    </row>
    <row r="84" spans="1:7" ht="12.75">
      <c r="A84" s="171"/>
      <c r="B84" s="173"/>
      <c r="C84" s="177" t="s">
        <v>173</v>
      </c>
      <c r="D84" s="181"/>
      <c r="E84" s="181"/>
      <c r="F84" s="195"/>
      <c r="G84" s="186"/>
    </row>
    <row r="85" spans="1:7" ht="12.75">
      <c r="A85" s="171"/>
      <c r="B85" s="173"/>
      <c r="C85" s="177" t="s">
        <v>177</v>
      </c>
      <c r="D85" s="181"/>
      <c r="E85" s="181"/>
      <c r="F85" s="195"/>
      <c r="G85" s="186"/>
    </row>
    <row r="86" spans="1:7" ht="12.75">
      <c r="A86" s="124">
        <v>26</v>
      </c>
      <c r="B86" s="125" t="s">
        <v>90</v>
      </c>
      <c r="C86" s="126" t="s">
        <v>120</v>
      </c>
      <c r="D86" s="94" t="s">
        <v>59</v>
      </c>
      <c r="E86" s="95">
        <v>20</v>
      </c>
      <c r="F86" s="191"/>
      <c r="G86" s="96">
        <f>E86*F86</f>
        <v>0</v>
      </c>
    </row>
    <row r="87" spans="1:7" ht="12.75">
      <c r="A87" s="171"/>
      <c r="B87" s="173"/>
      <c r="C87" s="177" t="s">
        <v>173</v>
      </c>
      <c r="D87" s="181"/>
      <c r="E87" s="181"/>
      <c r="F87" s="195"/>
      <c r="G87" s="186"/>
    </row>
    <row r="88" spans="1:7" ht="12.75">
      <c r="A88" s="171"/>
      <c r="B88" s="173"/>
      <c r="C88" s="177" t="s">
        <v>178</v>
      </c>
      <c r="D88" s="181"/>
      <c r="E88" s="181"/>
      <c r="F88" s="195"/>
      <c r="G88" s="186"/>
    </row>
    <row r="89" spans="1:7" ht="12.75">
      <c r="A89" s="124">
        <v>27</v>
      </c>
      <c r="B89" s="125" t="s">
        <v>90</v>
      </c>
      <c r="C89" s="126" t="s">
        <v>156</v>
      </c>
      <c r="D89" s="94" t="s">
        <v>59</v>
      </c>
      <c r="E89" s="95">
        <v>30</v>
      </c>
      <c r="F89" s="191"/>
      <c r="G89" s="96">
        <f>E89*F89</f>
        <v>0</v>
      </c>
    </row>
    <row r="90" spans="1:7" ht="12.75">
      <c r="A90" s="171"/>
      <c r="B90" s="173"/>
      <c r="C90" s="177" t="s">
        <v>173</v>
      </c>
      <c r="D90" s="181"/>
      <c r="E90" s="181"/>
      <c r="F90" s="195"/>
      <c r="G90" s="186"/>
    </row>
    <row r="91" spans="1:7" ht="12.75">
      <c r="A91" s="171"/>
      <c r="B91" s="173"/>
      <c r="C91" s="177" t="s">
        <v>175</v>
      </c>
      <c r="D91" s="181"/>
      <c r="E91" s="181"/>
      <c r="F91" s="195"/>
      <c r="G91" s="186"/>
    </row>
    <row r="92" spans="1:7" ht="12.75">
      <c r="A92" s="124">
        <v>28</v>
      </c>
      <c r="B92" s="125" t="s">
        <v>90</v>
      </c>
      <c r="C92" s="126" t="s">
        <v>157</v>
      </c>
      <c r="D92" s="94" t="s">
        <v>59</v>
      </c>
      <c r="E92" s="95">
        <v>25</v>
      </c>
      <c r="F92" s="191"/>
      <c r="G92" s="96">
        <f>E92*F92</f>
        <v>0</v>
      </c>
    </row>
    <row r="93" spans="1:7" ht="12.75">
      <c r="A93" s="171"/>
      <c r="B93" s="173"/>
      <c r="C93" s="177" t="s">
        <v>173</v>
      </c>
      <c r="D93" s="181"/>
      <c r="E93" s="181"/>
      <c r="F93" s="195"/>
      <c r="G93" s="186"/>
    </row>
    <row r="94" spans="1:7" ht="12.75">
      <c r="A94" s="171"/>
      <c r="B94" s="173"/>
      <c r="C94" s="177" t="s">
        <v>176</v>
      </c>
      <c r="D94" s="181"/>
      <c r="E94" s="181"/>
      <c r="F94" s="195"/>
      <c r="G94" s="186"/>
    </row>
    <row r="95" spans="1:7" ht="12.75">
      <c r="A95" s="124">
        <v>29</v>
      </c>
      <c r="B95" s="125" t="s">
        <v>90</v>
      </c>
      <c r="C95" s="126" t="s">
        <v>138</v>
      </c>
      <c r="D95" s="94" t="s">
        <v>57</v>
      </c>
      <c r="E95" s="95">
        <v>1</v>
      </c>
      <c r="F95" s="191"/>
      <c r="G95" s="96">
        <f>E95*F95</f>
        <v>0</v>
      </c>
    </row>
    <row r="96" spans="1:7" ht="12.75">
      <c r="A96" s="171"/>
      <c r="B96" s="173"/>
      <c r="C96" s="177" t="s">
        <v>173</v>
      </c>
      <c r="D96" s="181"/>
      <c r="E96" s="181"/>
      <c r="F96" s="195"/>
      <c r="G96" s="186"/>
    </row>
    <row r="97" spans="1:7" ht="12.75">
      <c r="A97" s="171"/>
      <c r="B97" s="173"/>
      <c r="C97" s="177" t="s">
        <v>166</v>
      </c>
      <c r="D97" s="181"/>
      <c r="E97" s="181"/>
      <c r="F97" s="195"/>
      <c r="G97" s="186"/>
    </row>
    <row r="98" spans="1:7" ht="12.75">
      <c r="A98" s="124">
        <v>30</v>
      </c>
      <c r="B98" s="125" t="s">
        <v>90</v>
      </c>
      <c r="C98" s="126" t="s">
        <v>137</v>
      </c>
      <c r="D98" s="94" t="s">
        <v>57</v>
      </c>
      <c r="E98" s="95">
        <v>3</v>
      </c>
      <c r="F98" s="191"/>
      <c r="G98" s="96">
        <f>E98*F98</f>
        <v>0</v>
      </c>
    </row>
    <row r="99" spans="1:7" ht="12.75">
      <c r="A99" s="171"/>
      <c r="B99" s="173"/>
      <c r="C99" s="177" t="s">
        <v>173</v>
      </c>
      <c r="D99" s="181"/>
      <c r="E99" s="181"/>
      <c r="F99" s="195"/>
      <c r="G99" s="186"/>
    </row>
    <row r="100" spans="1:7" ht="12.75">
      <c r="A100" s="171"/>
      <c r="B100" s="173"/>
      <c r="C100" s="177" t="s">
        <v>179</v>
      </c>
      <c r="D100" s="181"/>
      <c r="E100" s="181"/>
      <c r="F100" s="195"/>
      <c r="G100" s="186"/>
    </row>
    <row r="101" spans="1:7" ht="12.75">
      <c r="A101" s="124">
        <v>31</v>
      </c>
      <c r="B101" s="125" t="s">
        <v>90</v>
      </c>
      <c r="C101" s="126" t="s">
        <v>134</v>
      </c>
      <c r="D101" s="94" t="s">
        <v>57</v>
      </c>
      <c r="E101" s="95">
        <v>3</v>
      </c>
      <c r="F101" s="191"/>
      <c r="G101" s="96">
        <f>E101*F101</f>
        <v>0</v>
      </c>
    </row>
    <row r="102" spans="1:7" ht="12.75">
      <c r="A102" s="171"/>
      <c r="B102" s="173"/>
      <c r="C102" s="177" t="s">
        <v>173</v>
      </c>
      <c r="D102" s="181"/>
      <c r="E102" s="181"/>
      <c r="F102" s="195"/>
      <c r="G102" s="186"/>
    </row>
    <row r="103" spans="1:7" ht="12.75">
      <c r="A103" s="171"/>
      <c r="B103" s="173"/>
      <c r="C103" s="177" t="s">
        <v>179</v>
      </c>
      <c r="D103" s="181"/>
      <c r="E103" s="181"/>
      <c r="F103" s="195"/>
      <c r="G103" s="186"/>
    </row>
    <row r="104" spans="1:7" ht="12.75">
      <c r="A104" s="124">
        <v>32</v>
      </c>
      <c r="B104" s="125" t="s">
        <v>90</v>
      </c>
      <c r="C104" s="126" t="s">
        <v>114</v>
      </c>
      <c r="D104" s="94" t="s">
        <v>57</v>
      </c>
      <c r="E104" s="95">
        <v>2</v>
      </c>
      <c r="F104" s="191"/>
      <c r="G104" s="96">
        <f>E104*F104</f>
        <v>0</v>
      </c>
    </row>
    <row r="105" spans="1:7" ht="12.75">
      <c r="A105" s="171"/>
      <c r="B105" s="173"/>
      <c r="C105" s="177" t="s">
        <v>173</v>
      </c>
      <c r="D105" s="181"/>
      <c r="E105" s="181"/>
      <c r="F105" s="195"/>
      <c r="G105" s="186"/>
    </row>
    <row r="106" spans="1:7" ht="12.75">
      <c r="A106" s="171"/>
      <c r="B106" s="173"/>
      <c r="C106" s="177" t="s">
        <v>165</v>
      </c>
      <c r="D106" s="181"/>
      <c r="E106" s="181"/>
      <c r="F106" s="195"/>
      <c r="G106" s="186"/>
    </row>
    <row r="107" spans="1:7" ht="12.75">
      <c r="A107" s="124">
        <v>33</v>
      </c>
      <c r="B107" s="125" t="s">
        <v>90</v>
      </c>
      <c r="C107" s="126" t="s">
        <v>135</v>
      </c>
      <c r="D107" s="94" t="s">
        <v>57</v>
      </c>
      <c r="E107" s="95">
        <v>1</v>
      </c>
      <c r="F107" s="191"/>
      <c r="G107" s="96">
        <f>E107*F107</f>
        <v>0</v>
      </c>
    </row>
    <row r="108" spans="1:7" ht="12.75">
      <c r="A108" s="171"/>
      <c r="B108" s="173"/>
      <c r="C108" s="177" t="s">
        <v>173</v>
      </c>
      <c r="D108" s="181"/>
      <c r="E108" s="181"/>
      <c r="F108" s="195"/>
      <c r="G108" s="186"/>
    </row>
    <row r="109" spans="1:7" ht="12.75">
      <c r="A109" s="171"/>
      <c r="B109" s="173"/>
      <c r="C109" s="177" t="s">
        <v>166</v>
      </c>
      <c r="D109" s="181"/>
      <c r="E109" s="181"/>
      <c r="F109" s="195"/>
      <c r="G109" s="186"/>
    </row>
    <row r="110" spans="1:7" ht="12.75">
      <c r="A110" s="124">
        <v>34</v>
      </c>
      <c r="B110" s="143" t="s">
        <v>90</v>
      </c>
      <c r="C110" s="126" t="s">
        <v>136</v>
      </c>
      <c r="D110" s="94" t="s">
        <v>57</v>
      </c>
      <c r="E110" s="95">
        <v>1</v>
      </c>
      <c r="F110" s="191"/>
      <c r="G110" s="96">
        <f>E110*F110</f>
        <v>0</v>
      </c>
    </row>
    <row r="111" spans="1:7" ht="12.75">
      <c r="A111" s="171"/>
      <c r="B111" s="173"/>
      <c r="C111" s="177" t="s">
        <v>173</v>
      </c>
      <c r="D111" s="181"/>
      <c r="E111" s="181"/>
      <c r="F111" s="195"/>
      <c r="G111" s="186"/>
    </row>
    <row r="112" spans="1:7" ht="12.75">
      <c r="A112" s="171"/>
      <c r="B112" s="173"/>
      <c r="C112" s="177" t="s">
        <v>166</v>
      </c>
      <c r="D112" s="181"/>
      <c r="E112" s="181"/>
      <c r="F112" s="195"/>
      <c r="G112" s="186"/>
    </row>
    <row r="113" spans="1:7" ht="12.75">
      <c r="A113" s="124">
        <v>35</v>
      </c>
      <c r="B113" s="125" t="s">
        <v>90</v>
      </c>
      <c r="C113" s="126" t="s">
        <v>139</v>
      </c>
      <c r="D113" s="94" t="s">
        <v>57</v>
      </c>
      <c r="E113" s="95">
        <v>1</v>
      </c>
      <c r="F113" s="191"/>
      <c r="G113" s="96">
        <f>E113*F113</f>
        <v>0</v>
      </c>
    </row>
    <row r="114" spans="1:7" ht="12.75">
      <c r="A114" s="171"/>
      <c r="B114" s="173"/>
      <c r="C114" s="177" t="s">
        <v>173</v>
      </c>
      <c r="D114" s="181"/>
      <c r="E114" s="181"/>
      <c r="F114" s="195"/>
      <c r="G114" s="186"/>
    </row>
    <row r="115" spans="1:7" ht="12.75">
      <c r="A115" s="171"/>
      <c r="B115" s="173"/>
      <c r="C115" s="177" t="s">
        <v>166</v>
      </c>
      <c r="D115" s="181"/>
      <c r="E115" s="181"/>
      <c r="F115" s="195"/>
      <c r="G115" s="186"/>
    </row>
    <row r="116" spans="1:7" ht="12.75">
      <c r="A116" s="124">
        <v>36</v>
      </c>
      <c r="B116" s="125" t="s">
        <v>90</v>
      </c>
      <c r="C116" s="126" t="s">
        <v>140</v>
      </c>
      <c r="D116" s="94" t="s">
        <v>109</v>
      </c>
      <c r="E116" s="95">
        <v>1</v>
      </c>
      <c r="F116" s="191"/>
      <c r="G116" s="96">
        <f>E116*F116</f>
        <v>0</v>
      </c>
    </row>
    <row r="117" spans="1:7" ht="12.75">
      <c r="A117" s="171"/>
      <c r="B117" s="173"/>
      <c r="C117" s="177" t="s">
        <v>173</v>
      </c>
      <c r="D117" s="181"/>
      <c r="E117" s="181"/>
      <c r="F117" s="195"/>
      <c r="G117" s="186"/>
    </row>
    <row r="118" spans="1:7" ht="12.75">
      <c r="A118" s="171"/>
      <c r="B118" s="173"/>
      <c r="C118" s="177" t="s">
        <v>166</v>
      </c>
      <c r="D118" s="181"/>
      <c r="E118" s="181"/>
      <c r="F118" s="195"/>
      <c r="G118" s="186"/>
    </row>
    <row r="119" spans="1:7" ht="12.75">
      <c r="A119" s="124">
        <v>37</v>
      </c>
      <c r="B119" s="143" t="s">
        <v>90</v>
      </c>
      <c r="C119" s="126" t="s">
        <v>141</v>
      </c>
      <c r="D119" s="94" t="s">
        <v>57</v>
      </c>
      <c r="E119" s="95">
        <v>1</v>
      </c>
      <c r="F119" s="191"/>
      <c r="G119" s="96">
        <f>E119*F119</f>
        <v>0</v>
      </c>
    </row>
    <row r="120" spans="1:7" ht="12.75">
      <c r="A120" s="171"/>
      <c r="B120" s="173"/>
      <c r="C120" s="177" t="s">
        <v>173</v>
      </c>
      <c r="D120" s="181"/>
      <c r="E120" s="181"/>
      <c r="F120" s="195"/>
      <c r="G120" s="186"/>
    </row>
    <row r="121" spans="1:7" ht="12.75">
      <c r="A121" s="171"/>
      <c r="B121" s="173"/>
      <c r="C121" s="177" t="s">
        <v>166</v>
      </c>
      <c r="D121" s="181"/>
      <c r="E121" s="181"/>
      <c r="F121" s="195"/>
      <c r="G121" s="186"/>
    </row>
    <row r="122" spans="1:7" ht="12.75">
      <c r="A122" s="124">
        <v>38</v>
      </c>
      <c r="B122" s="143" t="s">
        <v>90</v>
      </c>
      <c r="C122" s="126" t="s">
        <v>133</v>
      </c>
      <c r="D122" s="94" t="s">
        <v>57</v>
      </c>
      <c r="E122" s="95">
        <v>1</v>
      </c>
      <c r="F122" s="191"/>
      <c r="G122" s="96">
        <f>E122*F122</f>
        <v>0</v>
      </c>
    </row>
    <row r="123" spans="1:7" ht="12.75">
      <c r="A123" s="171"/>
      <c r="B123" s="173"/>
      <c r="C123" s="177" t="s">
        <v>173</v>
      </c>
      <c r="D123" s="181"/>
      <c r="E123" s="181"/>
      <c r="F123" s="195"/>
      <c r="G123" s="186"/>
    </row>
    <row r="124" spans="1:7" ht="12.75">
      <c r="A124" s="171"/>
      <c r="B124" s="173"/>
      <c r="C124" s="177" t="s">
        <v>166</v>
      </c>
      <c r="D124" s="181"/>
      <c r="E124" s="181"/>
      <c r="F124" s="195"/>
      <c r="G124" s="186"/>
    </row>
    <row r="125" spans="1:7" ht="12.75">
      <c r="A125" s="124">
        <v>39</v>
      </c>
      <c r="B125" s="125" t="s">
        <v>142</v>
      </c>
      <c r="C125" s="126" t="s">
        <v>143</v>
      </c>
      <c r="D125" s="94" t="s">
        <v>48</v>
      </c>
      <c r="E125" s="95">
        <f>SUM(G71:G122)/100</f>
        <v>0</v>
      </c>
      <c r="F125" s="191"/>
      <c r="G125" s="96">
        <f>E125*F125</f>
        <v>0</v>
      </c>
    </row>
    <row r="126" spans="1:7" ht="12.75">
      <c r="A126" s="137"/>
      <c r="B126" s="130" t="s">
        <v>58</v>
      </c>
      <c r="C126" s="131" t="str">
        <f>CONCATENATE(B70," ",C70)</f>
        <v>722 Vnitřní vodovod</v>
      </c>
      <c r="D126" s="129"/>
      <c r="E126" s="99"/>
      <c r="F126" s="192"/>
      <c r="G126" s="100">
        <f>SUM(G71:G125)</f>
        <v>0</v>
      </c>
    </row>
    <row r="127" spans="1:7" ht="12.75">
      <c r="A127" s="124"/>
      <c r="B127" s="89" t="s">
        <v>73</v>
      </c>
      <c r="C127" s="90" t="s">
        <v>84</v>
      </c>
      <c r="D127" s="91"/>
      <c r="E127" s="92"/>
      <c r="F127" s="193"/>
      <c r="G127" s="93"/>
    </row>
    <row r="128" spans="1:7" ht="12.75">
      <c r="A128" s="124">
        <v>40</v>
      </c>
      <c r="B128" s="125" t="s">
        <v>144</v>
      </c>
      <c r="C128" s="178" t="s">
        <v>145</v>
      </c>
      <c r="D128" s="94" t="s">
        <v>57</v>
      </c>
      <c r="E128" s="95">
        <v>1</v>
      </c>
      <c r="F128" s="191"/>
      <c r="G128" s="96">
        <f>E128*F128</f>
        <v>0</v>
      </c>
    </row>
    <row r="129" spans="1:7" ht="12.75">
      <c r="A129" s="171"/>
      <c r="B129" s="173"/>
      <c r="C129" s="177" t="s">
        <v>181</v>
      </c>
      <c r="D129" s="181"/>
      <c r="E129" s="181"/>
      <c r="F129" s="195"/>
      <c r="G129" s="186"/>
    </row>
    <row r="130" spans="1:7" ht="12.75">
      <c r="A130" s="171"/>
      <c r="B130" s="173"/>
      <c r="C130" s="177" t="s">
        <v>166</v>
      </c>
      <c r="D130" s="181"/>
      <c r="E130" s="181"/>
      <c r="F130" s="195"/>
      <c r="G130" s="186"/>
    </row>
    <row r="131" spans="1:7" ht="12.75">
      <c r="A131" s="124">
        <v>41</v>
      </c>
      <c r="B131" s="125" t="s">
        <v>146</v>
      </c>
      <c r="C131" s="178" t="s">
        <v>147</v>
      </c>
      <c r="D131" s="94" t="s">
        <v>57</v>
      </c>
      <c r="E131" s="95">
        <v>1</v>
      </c>
      <c r="F131" s="191"/>
      <c r="G131" s="96">
        <f>E131*F131</f>
        <v>0</v>
      </c>
    </row>
    <row r="132" spans="1:7" ht="12.75">
      <c r="A132" s="171"/>
      <c r="B132" s="173"/>
      <c r="C132" s="177" t="s">
        <v>181</v>
      </c>
      <c r="D132" s="181"/>
      <c r="E132" s="181"/>
      <c r="F132" s="195"/>
      <c r="G132" s="186"/>
    </row>
    <row r="133" spans="1:7" ht="12.75">
      <c r="A133" s="171"/>
      <c r="B133" s="173"/>
      <c r="C133" s="177" t="s">
        <v>166</v>
      </c>
      <c r="D133" s="181"/>
      <c r="E133" s="181"/>
      <c r="F133" s="195"/>
      <c r="G133" s="186"/>
    </row>
    <row r="134" spans="1:7" ht="12.75">
      <c r="A134" s="124">
        <v>42</v>
      </c>
      <c r="B134" s="125" t="s">
        <v>148</v>
      </c>
      <c r="C134" s="143" t="s">
        <v>149</v>
      </c>
      <c r="D134" s="94" t="s">
        <v>57</v>
      </c>
      <c r="E134" s="95">
        <v>1</v>
      </c>
      <c r="F134" s="191"/>
      <c r="G134" s="96">
        <f>E134*F134</f>
        <v>0</v>
      </c>
    </row>
    <row r="135" spans="1:7" ht="12.75">
      <c r="A135" s="171"/>
      <c r="B135" s="173"/>
      <c r="C135" s="177" t="s">
        <v>181</v>
      </c>
      <c r="D135" s="181"/>
      <c r="E135" s="181"/>
      <c r="F135" s="195"/>
      <c r="G135" s="186"/>
    </row>
    <row r="136" spans="1:7" ht="12.75">
      <c r="A136" s="171"/>
      <c r="B136" s="173"/>
      <c r="C136" s="177" t="s">
        <v>166</v>
      </c>
      <c r="D136" s="181"/>
      <c r="E136" s="181"/>
      <c r="F136" s="195"/>
      <c r="G136" s="186"/>
    </row>
    <row r="137" spans="1:7" ht="12.75">
      <c r="A137" s="124">
        <v>43</v>
      </c>
      <c r="B137" s="143" t="s">
        <v>150</v>
      </c>
      <c r="C137" s="179" t="s">
        <v>131</v>
      </c>
      <c r="D137" s="94" t="s">
        <v>132</v>
      </c>
      <c r="E137" s="95">
        <v>1</v>
      </c>
      <c r="F137" s="191"/>
      <c r="G137" s="96">
        <f>E137*F137</f>
        <v>0</v>
      </c>
    </row>
    <row r="138" spans="1:7" ht="12.75">
      <c r="A138" s="171"/>
      <c r="B138" s="173"/>
      <c r="C138" s="177" t="s">
        <v>181</v>
      </c>
      <c r="D138" s="181"/>
      <c r="E138" s="181"/>
      <c r="F138" s="195"/>
      <c r="G138" s="186"/>
    </row>
    <row r="139" spans="1:7" ht="12.75">
      <c r="A139" s="171"/>
      <c r="B139" s="173"/>
      <c r="C139" s="177" t="s">
        <v>166</v>
      </c>
      <c r="D139" s="181"/>
      <c r="E139" s="181"/>
      <c r="F139" s="195"/>
      <c r="G139" s="186"/>
    </row>
    <row r="140" spans="1:7" ht="12.75">
      <c r="A140" s="124">
        <v>44</v>
      </c>
      <c r="B140" s="125" t="s">
        <v>90</v>
      </c>
      <c r="C140" s="178" t="s">
        <v>121</v>
      </c>
      <c r="D140" s="94" t="s">
        <v>57</v>
      </c>
      <c r="E140" s="95">
        <v>1</v>
      </c>
      <c r="F140" s="191"/>
      <c r="G140" s="96">
        <f>E140*F140</f>
        <v>0</v>
      </c>
    </row>
    <row r="141" spans="1:7" ht="12.75">
      <c r="A141" s="171"/>
      <c r="B141" s="173"/>
      <c r="C141" s="177" t="s">
        <v>182</v>
      </c>
      <c r="D141" s="181"/>
      <c r="E141" s="181"/>
      <c r="F141" s="195"/>
      <c r="G141" s="186"/>
    </row>
    <row r="142" spans="1:7" ht="12.75">
      <c r="A142" s="171"/>
      <c r="B142" s="173"/>
      <c r="C142" s="177" t="s">
        <v>166</v>
      </c>
      <c r="D142" s="181"/>
      <c r="E142" s="181"/>
      <c r="F142" s="195"/>
      <c r="G142" s="186"/>
    </row>
    <row r="143" spans="1:7" ht="12.75">
      <c r="A143" s="124">
        <v>45</v>
      </c>
      <c r="B143" s="125" t="s">
        <v>90</v>
      </c>
      <c r="C143" s="126" t="s">
        <v>123</v>
      </c>
      <c r="D143" s="94" t="s">
        <v>57</v>
      </c>
      <c r="E143" s="95">
        <v>1</v>
      </c>
      <c r="F143" s="191"/>
      <c r="G143" s="96">
        <f>E143*F143</f>
        <v>0</v>
      </c>
    </row>
    <row r="144" spans="1:7" ht="12.75">
      <c r="A144" s="171"/>
      <c r="B144" s="173"/>
      <c r="C144" s="177" t="s">
        <v>182</v>
      </c>
      <c r="D144" s="181"/>
      <c r="E144" s="181"/>
      <c r="F144" s="195"/>
      <c r="G144" s="186"/>
    </row>
    <row r="145" spans="1:7" ht="12.75">
      <c r="A145" s="171"/>
      <c r="B145" s="173"/>
      <c r="C145" s="177" t="s">
        <v>166</v>
      </c>
      <c r="D145" s="181"/>
      <c r="E145" s="181"/>
      <c r="F145" s="195"/>
      <c r="G145" s="186"/>
    </row>
    <row r="146" spans="1:7" ht="12.75">
      <c r="A146" s="124">
        <v>46</v>
      </c>
      <c r="B146" s="125" t="s">
        <v>90</v>
      </c>
      <c r="C146" s="126" t="s">
        <v>122</v>
      </c>
      <c r="D146" s="94" t="s">
        <v>57</v>
      </c>
      <c r="E146" s="95">
        <v>1</v>
      </c>
      <c r="F146" s="191"/>
      <c r="G146" s="96">
        <f>E146*F146</f>
        <v>0</v>
      </c>
    </row>
    <row r="147" spans="1:7" ht="12.75">
      <c r="A147" s="171"/>
      <c r="B147" s="173"/>
      <c r="C147" s="177" t="s">
        <v>182</v>
      </c>
      <c r="D147" s="181"/>
      <c r="E147" s="181"/>
      <c r="F147" s="195"/>
      <c r="G147" s="186"/>
    </row>
    <row r="148" spans="1:7" ht="12.75">
      <c r="A148" s="171"/>
      <c r="B148" s="173"/>
      <c r="C148" s="177" t="s">
        <v>166</v>
      </c>
      <c r="D148" s="181"/>
      <c r="E148" s="181"/>
      <c r="F148" s="195"/>
      <c r="G148" s="186"/>
    </row>
    <row r="149" spans="1:7" ht="12.75">
      <c r="A149" s="124">
        <v>47</v>
      </c>
      <c r="B149" s="125" t="s">
        <v>90</v>
      </c>
      <c r="C149" s="178" t="s">
        <v>158</v>
      </c>
      <c r="D149" s="94" t="s">
        <v>57</v>
      </c>
      <c r="E149" s="95">
        <v>1</v>
      </c>
      <c r="F149" s="191"/>
      <c r="G149" s="96">
        <f>E149*F149</f>
        <v>0</v>
      </c>
    </row>
    <row r="150" spans="1:7" ht="12.75">
      <c r="A150" s="171"/>
      <c r="B150" s="173"/>
      <c r="C150" s="177" t="s">
        <v>183</v>
      </c>
      <c r="D150" s="181"/>
      <c r="E150" s="181"/>
      <c r="F150" s="195"/>
      <c r="G150" s="186"/>
    </row>
    <row r="151" spans="1:7" ht="12.75">
      <c r="A151" s="171"/>
      <c r="B151" s="173"/>
      <c r="C151" s="177" t="s">
        <v>166</v>
      </c>
      <c r="D151" s="181"/>
      <c r="E151" s="181"/>
      <c r="F151" s="195"/>
      <c r="G151" s="186"/>
    </row>
    <row r="152" spans="1:7" ht="12.75">
      <c r="A152" s="124">
        <v>48</v>
      </c>
      <c r="B152" s="125" t="s">
        <v>90</v>
      </c>
      <c r="C152" s="126" t="s">
        <v>110</v>
      </c>
      <c r="D152" s="94" t="s">
        <v>57</v>
      </c>
      <c r="E152" s="95">
        <v>1</v>
      </c>
      <c r="F152" s="191"/>
      <c r="G152" s="96">
        <f>E152*F152</f>
        <v>0</v>
      </c>
    </row>
    <row r="153" spans="1:7" ht="12.75">
      <c r="A153" s="171"/>
      <c r="B153" s="173"/>
      <c r="C153" s="177" t="s">
        <v>183</v>
      </c>
      <c r="D153" s="181"/>
      <c r="E153" s="181"/>
      <c r="F153" s="195"/>
      <c r="G153" s="186"/>
    </row>
    <row r="154" spans="1:7" ht="12.75">
      <c r="A154" s="171"/>
      <c r="B154" s="173"/>
      <c r="C154" s="177" t="s">
        <v>166</v>
      </c>
      <c r="D154" s="181"/>
      <c r="E154" s="181"/>
      <c r="F154" s="195"/>
      <c r="G154" s="186"/>
    </row>
    <row r="155" spans="1:7" ht="12.75">
      <c r="A155" s="124">
        <v>49</v>
      </c>
      <c r="B155" s="125" t="s">
        <v>90</v>
      </c>
      <c r="C155" s="126" t="s">
        <v>124</v>
      </c>
      <c r="D155" s="94" t="s">
        <v>57</v>
      </c>
      <c r="E155" s="95">
        <v>1</v>
      </c>
      <c r="F155" s="191"/>
      <c r="G155" s="96">
        <f>E155*F155</f>
        <v>0</v>
      </c>
    </row>
    <row r="156" spans="1:7" ht="12.75">
      <c r="A156" s="171"/>
      <c r="B156" s="173"/>
      <c r="C156" s="177" t="s">
        <v>183</v>
      </c>
      <c r="D156" s="181"/>
      <c r="E156" s="181"/>
      <c r="F156" s="195"/>
      <c r="G156" s="186"/>
    </row>
    <row r="157" spans="1:7" ht="12.75">
      <c r="A157" s="171"/>
      <c r="B157" s="173"/>
      <c r="C157" s="177" t="s">
        <v>166</v>
      </c>
      <c r="D157" s="181"/>
      <c r="E157" s="181"/>
      <c r="F157" s="195"/>
      <c r="G157" s="186"/>
    </row>
    <row r="158" spans="1:7" ht="12.75">
      <c r="A158" s="124">
        <v>50</v>
      </c>
      <c r="B158" s="125" t="s">
        <v>90</v>
      </c>
      <c r="C158" s="126" t="s">
        <v>151</v>
      </c>
      <c r="D158" s="94" t="s">
        <v>57</v>
      </c>
      <c r="E158" s="95">
        <v>1</v>
      </c>
      <c r="F158" s="191"/>
      <c r="G158" s="96">
        <f>E158*F158</f>
        <v>0</v>
      </c>
    </row>
    <row r="159" spans="1:7" ht="12.75">
      <c r="A159" s="171"/>
      <c r="B159" s="173"/>
      <c r="C159" s="177" t="s">
        <v>182</v>
      </c>
      <c r="D159" s="181"/>
      <c r="E159" s="181"/>
      <c r="F159" s="195"/>
      <c r="G159" s="186"/>
    </row>
    <row r="160" spans="1:7" ht="12.75">
      <c r="A160" s="171"/>
      <c r="B160" s="173"/>
      <c r="C160" s="177" t="s">
        <v>166</v>
      </c>
      <c r="D160" s="181"/>
      <c r="E160" s="181"/>
      <c r="F160" s="195"/>
      <c r="G160" s="186"/>
    </row>
    <row r="161" spans="1:7" ht="12.75">
      <c r="A161" s="124">
        <v>51</v>
      </c>
      <c r="B161" s="125" t="s">
        <v>90</v>
      </c>
      <c r="C161" s="126" t="s">
        <v>94</v>
      </c>
      <c r="D161" s="94" t="s">
        <v>57</v>
      </c>
      <c r="E161" s="95">
        <v>4</v>
      </c>
      <c r="F161" s="191"/>
      <c r="G161" s="96">
        <f>E161*F161</f>
        <v>0</v>
      </c>
    </row>
    <row r="162" spans="1:7" ht="12.75">
      <c r="A162" s="171"/>
      <c r="B162" s="173"/>
      <c r="C162" s="177" t="s">
        <v>185</v>
      </c>
      <c r="D162" s="181"/>
      <c r="E162" s="181"/>
      <c r="F162" s="195"/>
      <c r="G162" s="186"/>
    </row>
    <row r="163" spans="1:7" ht="12.75">
      <c r="A163" s="171"/>
      <c r="B163" s="173"/>
      <c r="C163" s="177" t="s">
        <v>184</v>
      </c>
      <c r="D163" s="181"/>
      <c r="E163" s="181"/>
      <c r="F163" s="195"/>
      <c r="G163" s="186"/>
    </row>
    <row r="164" spans="1:7" ht="12.75">
      <c r="A164" s="124">
        <v>52</v>
      </c>
      <c r="B164" s="125" t="s">
        <v>90</v>
      </c>
      <c r="C164" s="126" t="s">
        <v>112</v>
      </c>
      <c r="D164" s="94" t="s">
        <v>57</v>
      </c>
      <c r="E164" s="95">
        <v>4</v>
      </c>
      <c r="F164" s="191"/>
      <c r="G164" s="96">
        <f>E164*F164</f>
        <v>0</v>
      </c>
    </row>
    <row r="165" spans="1:7" ht="12.75">
      <c r="A165" s="171"/>
      <c r="B165" s="173"/>
      <c r="C165" s="177" t="s">
        <v>185</v>
      </c>
      <c r="D165" s="181"/>
      <c r="E165" s="181"/>
      <c r="F165" s="195"/>
      <c r="G165" s="186"/>
    </row>
    <row r="166" spans="1:7" ht="12.75">
      <c r="A166" s="124">
        <v>53</v>
      </c>
      <c r="B166" s="125" t="s">
        <v>90</v>
      </c>
      <c r="C166" s="126" t="s">
        <v>111</v>
      </c>
      <c r="D166" s="94" t="s">
        <v>57</v>
      </c>
      <c r="E166" s="95">
        <v>1</v>
      </c>
      <c r="F166" s="191"/>
      <c r="G166" s="96">
        <f>E166*F166</f>
        <v>0</v>
      </c>
    </row>
    <row r="167" spans="1:7" ht="12.75">
      <c r="A167" s="171"/>
      <c r="B167" s="173"/>
      <c r="C167" s="177" t="s">
        <v>182</v>
      </c>
      <c r="D167" s="181"/>
      <c r="E167" s="181"/>
      <c r="F167" s="195"/>
      <c r="G167" s="186"/>
    </row>
    <row r="168" spans="1:7" ht="12.75">
      <c r="A168" s="171"/>
      <c r="B168" s="173"/>
      <c r="C168" s="177" t="s">
        <v>166</v>
      </c>
      <c r="D168" s="181"/>
      <c r="E168" s="181"/>
      <c r="F168" s="195"/>
      <c r="G168" s="186"/>
    </row>
    <row r="169" spans="1:7" ht="12.75">
      <c r="A169" s="124">
        <v>54</v>
      </c>
      <c r="B169" s="125" t="s">
        <v>153</v>
      </c>
      <c r="C169" s="126" t="s">
        <v>154</v>
      </c>
      <c r="D169" s="94" t="s">
        <v>48</v>
      </c>
      <c r="E169" s="95">
        <f>SUM(G128:G166)/100</f>
        <v>0</v>
      </c>
      <c r="F169" s="191"/>
      <c r="G169" s="96">
        <f>E169*F169</f>
        <v>0</v>
      </c>
    </row>
    <row r="170" spans="1:7" ht="12.75">
      <c r="A170" s="97"/>
      <c r="B170" s="98" t="s">
        <v>58</v>
      </c>
      <c r="C170" s="131" t="str">
        <f>CONCATENATE(B127," ",C127)</f>
        <v>725 Zařizovací předměty</v>
      </c>
      <c r="D170" s="97"/>
      <c r="E170" s="99"/>
      <c r="F170" s="192"/>
      <c r="G170" s="100">
        <f>SUM(G127:G169)</f>
        <v>0</v>
      </c>
    </row>
    <row r="171" spans="1:7" ht="12.75">
      <c r="A171" s="142"/>
      <c r="B171" s="142"/>
      <c r="C171" s="167" t="s">
        <v>152</v>
      </c>
      <c r="D171" s="142"/>
      <c r="E171" s="148"/>
      <c r="F171" s="142"/>
      <c r="G171" s="142"/>
    </row>
    <row r="172" spans="1:7" ht="12.75">
      <c r="A172" s="140"/>
      <c r="B172" s="140"/>
      <c r="C172" s="140"/>
      <c r="D172" s="140"/>
      <c r="E172" s="141"/>
      <c r="F172" s="140"/>
      <c r="G172" s="140"/>
    </row>
    <row r="173" spans="1:7" ht="12.75">
      <c r="A173" s="140"/>
      <c r="B173" s="140"/>
      <c r="C173" s="140"/>
      <c r="D173" s="140"/>
      <c r="E173" s="141"/>
      <c r="F173" s="140"/>
      <c r="G173" s="140"/>
    </row>
    <row r="174" spans="1:7" ht="12.75">
      <c r="A174" s="140"/>
      <c r="B174" s="140"/>
      <c r="C174" s="140"/>
      <c r="D174" s="140"/>
      <c r="E174" s="141"/>
      <c r="F174" s="140"/>
      <c r="G174" s="140"/>
    </row>
    <row r="175" spans="1:7" ht="12.75">
      <c r="A175" s="140"/>
      <c r="B175" s="140"/>
      <c r="C175" s="140"/>
      <c r="D175" s="140"/>
      <c r="E175" s="141"/>
      <c r="F175" s="140"/>
      <c r="G175" s="140"/>
    </row>
    <row r="176" spans="1:7" ht="12.75">
      <c r="A176" s="140"/>
      <c r="B176" s="140"/>
      <c r="C176" s="140"/>
      <c r="D176" s="140"/>
      <c r="E176" s="141"/>
      <c r="F176" s="140"/>
      <c r="G176" s="140"/>
    </row>
    <row r="177" spans="1:7" ht="12.75">
      <c r="A177" s="140"/>
      <c r="B177" s="140"/>
      <c r="C177" s="140"/>
      <c r="D177" s="140"/>
      <c r="E177" s="141"/>
      <c r="F177" s="140"/>
      <c r="G177" s="140"/>
    </row>
    <row r="178" spans="1:7" ht="12.75">
      <c r="A178" s="140"/>
      <c r="B178" s="140"/>
      <c r="C178" s="140"/>
      <c r="D178" s="140"/>
      <c r="E178" s="141"/>
      <c r="F178" s="140"/>
      <c r="G178" s="140"/>
    </row>
    <row r="179" spans="1:7" ht="12.75">
      <c r="A179" s="140"/>
      <c r="B179" s="140"/>
      <c r="C179" s="140"/>
      <c r="D179" s="140"/>
      <c r="E179" s="141"/>
      <c r="F179" s="140"/>
      <c r="G179" s="140"/>
    </row>
    <row r="180" spans="1:7" ht="12.75">
      <c r="A180" s="140"/>
      <c r="B180" s="140"/>
      <c r="C180" s="140"/>
      <c r="D180" s="140"/>
      <c r="E180" s="141"/>
      <c r="F180" s="140"/>
      <c r="G180" s="140"/>
    </row>
    <row r="181" spans="1:7" ht="12.75">
      <c r="A181" s="140"/>
      <c r="B181" s="140"/>
      <c r="C181" s="140"/>
      <c r="D181" s="140"/>
      <c r="E181" s="141"/>
      <c r="F181" s="140"/>
      <c r="G181" s="140"/>
    </row>
    <row r="182" spans="1:7" ht="12.75">
      <c r="A182" s="140"/>
      <c r="B182" s="140"/>
      <c r="C182" s="140"/>
      <c r="D182" s="140"/>
      <c r="E182" s="141"/>
      <c r="F182" s="140"/>
      <c r="G182" s="140"/>
    </row>
    <row r="183" spans="1:7" ht="12.75">
      <c r="A183" s="140"/>
      <c r="B183" s="140"/>
      <c r="C183" s="140"/>
      <c r="D183" s="140"/>
      <c r="E183" s="141"/>
      <c r="F183" s="140"/>
      <c r="G183" s="140"/>
    </row>
    <row r="184" spans="1:7" ht="12.75">
      <c r="A184" s="140"/>
      <c r="B184" s="140"/>
      <c r="C184" s="140"/>
      <c r="D184" s="140"/>
      <c r="E184" s="141"/>
      <c r="F184" s="140"/>
      <c r="G184" s="140"/>
    </row>
    <row r="185" spans="1:7" ht="12.75">
      <c r="A185" s="140"/>
      <c r="B185" s="140"/>
      <c r="C185" s="140"/>
      <c r="D185" s="140"/>
      <c r="E185" s="141"/>
      <c r="F185" s="140"/>
      <c r="G185" s="140"/>
    </row>
    <row r="186" spans="1:7" ht="12.75">
      <c r="A186" s="140"/>
      <c r="B186" s="140"/>
      <c r="C186" s="140"/>
      <c r="D186" s="140"/>
      <c r="E186" s="141"/>
      <c r="F186" s="140"/>
      <c r="G186" s="140"/>
    </row>
    <row r="187" spans="1:7" ht="12.75">
      <c r="A187" s="140"/>
      <c r="B187" s="140"/>
      <c r="C187" s="140"/>
      <c r="D187" s="140"/>
      <c r="E187" s="141"/>
      <c r="F187" s="140"/>
      <c r="G187" s="140"/>
    </row>
    <row r="188" spans="1:7" ht="12.75">
      <c r="A188" s="140"/>
      <c r="B188" s="140"/>
      <c r="C188" s="140"/>
      <c r="D188" s="140"/>
      <c r="E188" s="141"/>
      <c r="F188" s="140"/>
      <c r="G188" s="140"/>
    </row>
    <row r="189" spans="1:7" ht="12.75">
      <c r="A189" s="140"/>
      <c r="B189" s="140"/>
      <c r="C189" s="140"/>
      <c r="D189" s="140"/>
      <c r="E189" s="141"/>
      <c r="F189" s="140"/>
      <c r="G189" s="140"/>
    </row>
    <row r="190" spans="1:7" ht="12.75">
      <c r="A190" s="140"/>
      <c r="B190" s="140"/>
      <c r="C190" s="140"/>
      <c r="D190" s="140"/>
      <c r="E190" s="141"/>
      <c r="F190" s="140"/>
      <c r="G190" s="140"/>
    </row>
    <row r="191" spans="1:7" ht="12.75">
      <c r="A191" s="140"/>
      <c r="B191" s="140"/>
      <c r="C191" s="140"/>
      <c r="D191" s="140"/>
      <c r="E191" s="141"/>
      <c r="F191" s="140"/>
      <c r="G191" s="140"/>
    </row>
    <row r="192" spans="1:7" ht="12.75">
      <c r="A192" s="140"/>
      <c r="B192" s="140"/>
      <c r="C192" s="140"/>
      <c r="D192" s="140"/>
      <c r="E192" s="141"/>
      <c r="F192" s="140"/>
      <c r="G192" s="140"/>
    </row>
    <row r="193" spans="1:7" ht="12.75">
      <c r="A193" s="140"/>
      <c r="B193" s="140"/>
      <c r="C193" s="140"/>
      <c r="D193" s="140"/>
      <c r="E193" s="141"/>
      <c r="F193" s="140"/>
      <c r="G193" s="140"/>
    </row>
    <row r="194" spans="1:7" ht="12.75">
      <c r="A194" s="140"/>
      <c r="B194" s="140"/>
      <c r="C194" s="140"/>
      <c r="D194" s="140"/>
      <c r="E194" s="141"/>
      <c r="F194" s="140"/>
      <c r="G194" s="140"/>
    </row>
    <row r="195" spans="1:7" ht="12.75">
      <c r="A195" s="140"/>
      <c r="B195" s="140"/>
      <c r="C195" s="140"/>
      <c r="D195" s="140"/>
      <c r="E195" s="141"/>
      <c r="F195" s="140"/>
      <c r="G195" s="140"/>
    </row>
    <row r="196" spans="1:7" ht="12.75">
      <c r="A196" s="140"/>
      <c r="B196" s="140"/>
      <c r="C196" s="140"/>
      <c r="D196" s="140"/>
      <c r="E196" s="141"/>
      <c r="F196" s="140"/>
      <c r="G196" s="140"/>
    </row>
    <row r="197" spans="1:7" ht="12.75">
      <c r="A197" s="140"/>
      <c r="B197" s="140"/>
      <c r="C197" s="140"/>
      <c r="D197" s="140"/>
      <c r="E197" s="141"/>
      <c r="F197" s="140"/>
      <c r="G197" s="140"/>
    </row>
    <row r="198" spans="1:7" ht="12.75">
      <c r="A198" s="140"/>
      <c r="B198" s="140"/>
      <c r="C198" s="140"/>
      <c r="D198" s="140"/>
      <c r="E198" s="141"/>
      <c r="F198" s="140"/>
      <c r="G198" s="140"/>
    </row>
    <row r="199" spans="1:7" ht="12.75">
      <c r="A199" s="140"/>
      <c r="B199" s="140"/>
      <c r="C199" s="140"/>
      <c r="D199" s="140"/>
      <c r="E199" s="141"/>
      <c r="F199" s="140"/>
      <c r="G199" s="140"/>
    </row>
    <row r="200" spans="1:7" ht="12.75">
      <c r="A200" s="140"/>
      <c r="B200" s="140"/>
      <c r="C200" s="140"/>
      <c r="D200" s="140"/>
      <c r="E200" s="141"/>
      <c r="F200" s="140"/>
      <c r="G200" s="140"/>
    </row>
    <row r="201" spans="1:7" ht="12.75">
      <c r="A201" s="140"/>
      <c r="B201" s="140"/>
      <c r="C201" s="140"/>
      <c r="D201" s="140"/>
      <c r="E201" s="141"/>
      <c r="F201" s="140"/>
      <c r="G201" s="140"/>
    </row>
    <row r="202" spans="1:7" ht="12.75">
      <c r="A202" s="140"/>
      <c r="B202" s="140"/>
      <c r="C202" s="140"/>
      <c r="D202" s="140"/>
      <c r="E202" s="141"/>
      <c r="F202" s="140"/>
      <c r="G202" s="140"/>
    </row>
    <row r="203" spans="1:7" ht="12.75">
      <c r="A203" s="140"/>
      <c r="B203" s="140"/>
      <c r="C203" s="140"/>
      <c r="D203" s="140"/>
      <c r="E203" s="141"/>
      <c r="F203" s="140"/>
      <c r="G203" s="140"/>
    </row>
    <row r="204" spans="1:7" ht="12.75">
      <c r="A204" s="140"/>
      <c r="B204" s="140"/>
      <c r="C204" s="140"/>
      <c r="D204" s="140"/>
      <c r="E204" s="141"/>
      <c r="F204" s="140"/>
      <c r="G204" s="140"/>
    </row>
    <row r="205" spans="1:7" ht="12.75">
      <c r="A205" s="140"/>
      <c r="B205" s="140"/>
      <c r="C205" s="140"/>
      <c r="D205" s="140"/>
      <c r="E205" s="141"/>
      <c r="F205" s="140"/>
      <c r="G205" s="140"/>
    </row>
    <row r="206" spans="1:7" ht="12.75">
      <c r="A206" s="140"/>
      <c r="B206" s="140"/>
      <c r="C206" s="140"/>
      <c r="D206" s="140"/>
      <c r="E206" s="141"/>
      <c r="F206" s="140"/>
      <c r="G206" s="140"/>
    </row>
    <row r="207" spans="1:7" ht="12.75">
      <c r="A207" s="140"/>
      <c r="B207" s="140"/>
      <c r="C207" s="140"/>
      <c r="D207" s="140"/>
      <c r="E207" s="141"/>
      <c r="F207" s="140"/>
      <c r="G207" s="140"/>
    </row>
    <row r="208" spans="1:7" ht="12.75">
      <c r="A208" s="140"/>
      <c r="B208" s="140"/>
      <c r="C208" s="140"/>
      <c r="D208" s="140"/>
      <c r="E208" s="141"/>
      <c r="F208" s="140"/>
      <c r="G208" s="140"/>
    </row>
    <row r="209" spans="1:7" ht="12.75">
      <c r="A209" s="140"/>
      <c r="B209" s="140"/>
      <c r="C209" s="140"/>
      <c r="D209" s="140"/>
      <c r="E209" s="141"/>
      <c r="F209" s="140"/>
      <c r="G209" s="140"/>
    </row>
    <row r="210" spans="1:7" ht="12.75">
      <c r="A210" s="140"/>
      <c r="B210" s="140"/>
      <c r="C210" s="140"/>
      <c r="D210" s="140"/>
      <c r="E210" s="141"/>
      <c r="F210" s="140"/>
      <c r="G210" s="140"/>
    </row>
    <row r="211" spans="1:7" ht="12.75">
      <c r="A211" s="140"/>
      <c r="B211" s="140"/>
      <c r="C211" s="140"/>
      <c r="D211" s="140"/>
      <c r="E211" s="141"/>
      <c r="F211" s="140"/>
      <c r="G211" s="140"/>
    </row>
    <row r="212" spans="1:7" ht="12.75">
      <c r="A212" s="140"/>
      <c r="B212" s="140"/>
      <c r="C212" s="140"/>
      <c r="D212" s="140"/>
      <c r="E212" s="141"/>
      <c r="F212" s="140"/>
      <c r="G212" s="140"/>
    </row>
    <row r="213" spans="1:7" ht="12.75">
      <c r="A213" s="140"/>
      <c r="B213" s="140"/>
      <c r="C213" s="140"/>
      <c r="D213" s="140"/>
      <c r="E213" s="141"/>
      <c r="F213" s="140"/>
      <c r="G213" s="140"/>
    </row>
    <row r="214" spans="1:7" ht="12.75">
      <c r="A214" s="140"/>
      <c r="B214" s="140"/>
      <c r="C214" s="140"/>
      <c r="D214" s="140"/>
      <c r="E214" s="141"/>
      <c r="F214" s="140"/>
      <c r="G214" s="140"/>
    </row>
    <row r="215" spans="1:7" ht="12.75">
      <c r="A215" s="140"/>
      <c r="B215" s="140"/>
      <c r="C215" s="140"/>
      <c r="D215" s="140"/>
      <c r="E215" s="141"/>
      <c r="F215" s="140"/>
      <c r="G215" s="140"/>
    </row>
    <row r="216" spans="1:7" ht="12.75">
      <c r="A216" s="140"/>
      <c r="B216" s="140"/>
      <c r="C216" s="140"/>
      <c r="D216" s="140"/>
      <c r="E216" s="141"/>
      <c r="F216" s="140"/>
      <c r="G216" s="140"/>
    </row>
    <row r="217" spans="1:7" ht="12.75">
      <c r="A217" s="140"/>
      <c r="B217" s="140"/>
      <c r="C217" s="140"/>
      <c r="D217" s="140"/>
      <c r="E217" s="141"/>
      <c r="F217" s="140"/>
      <c r="G217" s="140"/>
    </row>
    <row r="218" spans="1:7" ht="12.75">
      <c r="A218" s="140"/>
      <c r="B218" s="140"/>
      <c r="C218" s="140"/>
      <c r="D218" s="140"/>
      <c r="E218" s="141"/>
      <c r="F218" s="140"/>
      <c r="G218" s="140"/>
    </row>
    <row r="219" spans="1:7" ht="12.75">
      <c r="A219" s="140"/>
      <c r="B219" s="140"/>
      <c r="C219" s="140"/>
      <c r="D219" s="140"/>
      <c r="E219" s="141"/>
      <c r="F219" s="140"/>
      <c r="G219" s="140"/>
    </row>
    <row r="220" spans="1:7" ht="12.75">
      <c r="A220" s="140"/>
      <c r="B220" s="140"/>
      <c r="C220" s="140"/>
      <c r="D220" s="140"/>
      <c r="E220" s="141"/>
      <c r="F220" s="140"/>
      <c r="G220" s="140"/>
    </row>
    <row r="221" spans="1:7" ht="12.75">
      <c r="A221" s="140"/>
      <c r="B221" s="140"/>
      <c r="C221" s="140"/>
      <c r="D221" s="140"/>
      <c r="E221" s="141"/>
      <c r="F221" s="140"/>
      <c r="G221" s="140"/>
    </row>
    <row r="222" spans="1:7" ht="12.75">
      <c r="A222" s="140"/>
      <c r="B222" s="140"/>
      <c r="C222" s="140"/>
      <c r="D222" s="140"/>
      <c r="E222" s="141"/>
      <c r="F222" s="140"/>
      <c r="G222" s="140"/>
    </row>
    <row r="223" spans="1:7" ht="12.75">
      <c r="A223" s="140"/>
      <c r="B223" s="140"/>
      <c r="C223" s="140"/>
      <c r="D223" s="140"/>
      <c r="E223" s="141"/>
      <c r="F223" s="140"/>
      <c r="G223" s="140"/>
    </row>
    <row r="224" spans="1:7" ht="12.75">
      <c r="A224" s="140"/>
      <c r="B224" s="140"/>
      <c r="C224" s="140"/>
      <c r="D224" s="140"/>
      <c r="E224" s="141"/>
      <c r="F224" s="140"/>
      <c r="G224" s="140"/>
    </row>
    <row r="225" spans="1:7" ht="12.75">
      <c r="A225" s="140"/>
      <c r="B225" s="140"/>
      <c r="C225" s="140"/>
      <c r="D225" s="140"/>
      <c r="E225" s="141"/>
      <c r="F225" s="140"/>
      <c r="G225" s="140"/>
    </row>
    <row r="226" spans="1:7" ht="12.75">
      <c r="A226" s="140"/>
      <c r="B226" s="140"/>
      <c r="C226" s="140"/>
      <c r="D226" s="140"/>
      <c r="E226" s="141"/>
      <c r="F226" s="140"/>
      <c r="G226" s="140"/>
    </row>
    <row r="227" spans="1:7" ht="12.75">
      <c r="A227" s="140"/>
      <c r="B227" s="140"/>
      <c r="C227" s="140"/>
      <c r="D227" s="140"/>
      <c r="E227" s="141"/>
      <c r="F227" s="140"/>
      <c r="G227" s="140"/>
    </row>
    <row r="228" spans="1:7" ht="12.75">
      <c r="A228" s="140"/>
      <c r="B228" s="140"/>
      <c r="C228" s="140"/>
      <c r="D228" s="140"/>
      <c r="E228" s="141"/>
      <c r="F228" s="140"/>
      <c r="G228" s="140"/>
    </row>
    <row r="229" spans="1:7" ht="12.75">
      <c r="A229" s="140"/>
      <c r="B229" s="140"/>
      <c r="C229" s="140"/>
      <c r="D229" s="140"/>
      <c r="E229" s="141"/>
      <c r="F229" s="140"/>
      <c r="G229" s="140"/>
    </row>
    <row r="230" spans="1:7" ht="12.75">
      <c r="A230" s="140"/>
      <c r="B230" s="140"/>
      <c r="C230" s="140"/>
      <c r="D230" s="140"/>
      <c r="E230" s="141"/>
      <c r="F230" s="140"/>
      <c r="G230" s="140"/>
    </row>
    <row r="231" spans="1:7" ht="12.75">
      <c r="A231" s="140"/>
      <c r="B231" s="140"/>
      <c r="C231" s="140"/>
      <c r="D231" s="140"/>
      <c r="E231" s="141"/>
      <c r="F231" s="140"/>
      <c r="G231" s="140"/>
    </row>
    <row r="232" spans="1:7" ht="12.75">
      <c r="A232" s="140"/>
      <c r="B232" s="140"/>
      <c r="C232" s="140"/>
      <c r="D232" s="140"/>
      <c r="E232" s="141"/>
      <c r="F232" s="140"/>
      <c r="G232" s="140"/>
    </row>
    <row r="233" spans="1:7" ht="12.75">
      <c r="A233" s="140"/>
      <c r="B233" s="140"/>
      <c r="C233" s="140"/>
      <c r="D233" s="140"/>
      <c r="E233" s="141"/>
      <c r="F233" s="140"/>
      <c r="G233" s="140"/>
    </row>
    <row r="234" spans="1:7" ht="12.75">
      <c r="A234" s="140"/>
      <c r="B234" s="140"/>
      <c r="C234" s="140"/>
      <c r="D234" s="140"/>
      <c r="E234" s="141"/>
      <c r="F234" s="140"/>
      <c r="G234" s="140"/>
    </row>
    <row r="235" spans="1:7" ht="12.75">
      <c r="A235" s="140"/>
      <c r="B235" s="140"/>
      <c r="C235" s="140"/>
      <c r="D235" s="140"/>
      <c r="E235" s="141"/>
      <c r="F235" s="140"/>
      <c r="G235" s="140"/>
    </row>
    <row r="236" spans="1:7" ht="12.75">
      <c r="A236" s="140"/>
      <c r="B236" s="140"/>
      <c r="C236" s="140"/>
      <c r="D236" s="140"/>
      <c r="E236" s="141"/>
      <c r="F236" s="140"/>
      <c r="G236" s="140"/>
    </row>
    <row r="237" spans="1:7" ht="12.75">
      <c r="A237" s="140"/>
      <c r="B237" s="140"/>
      <c r="C237" s="140"/>
      <c r="D237" s="140"/>
      <c r="E237" s="141"/>
      <c r="F237" s="140"/>
      <c r="G237" s="140"/>
    </row>
    <row r="238" spans="1:7" ht="12.75">
      <c r="A238" s="140"/>
      <c r="B238" s="140"/>
      <c r="C238" s="140"/>
      <c r="D238" s="140"/>
      <c r="E238" s="141"/>
      <c r="F238" s="140"/>
      <c r="G238" s="140"/>
    </row>
    <row r="239" spans="1:7" ht="12.75">
      <c r="A239" s="140"/>
      <c r="B239" s="140"/>
      <c r="C239" s="140"/>
      <c r="D239" s="140"/>
      <c r="E239" s="141"/>
      <c r="F239" s="140"/>
      <c r="G239" s="140"/>
    </row>
    <row r="240" spans="1:7" ht="12.75">
      <c r="A240" s="140"/>
      <c r="B240" s="140"/>
      <c r="C240" s="140"/>
      <c r="D240" s="140"/>
      <c r="E240" s="141"/>
      <c r="F240" s="140"/>
      <c r="G240" s="140"/>
    </row>
    <row r="241" spans="1:7" ht="12.75">
      <c r="A241" s="140"/>
      <c r="B241" s="140"/>
      <c r="C241" s="140"/>
      <c r="D241" s="140"/>
      <c r="E241" s="141"/>
      <c r="F241" s="140"/>
      <c r="G241" s="140"/>
    </row>
    <row r="242" spans="1:7" ht="12.75">
      <c r="A242" s="140"/>
      <c r="B242" s="140"/>
      <c r="C242" s="140"/>
      <c r="D242" s="140"/>
      <c r="E242" s="141"/>
      <c r="F242" s="140"/>
      <c r="G242" s="140"/>
    </row>
    <row r="243" spans="1:7" ht="12.75">
      <c r="A243" s="140"/>
      <c r="B243" s="140"/>
      <c r="C243" s="140"/>
      <c r="D243" s="140"/>
      <c r="E243" s="141"/>
      <c r="F243" s="140"/>
      <c r="G243" s="140"/>
    </row>
    <row r="244" spans="1:7" ht="12.75">
      <c r="A244" s="140"/>
      <c r="B244" s="140"/>
      <c r="C244" s="140"/>
      <c r="D244" s="140"/>
      <c r="E244" s="141"/>
      <c r="F244" s="140"/>
      <c r="G244" s="140"/>
    </row>
    <row r="245" spans="1:7" ht="12.75">
      <c r="A245" s="140"/>
      <c r="B245" s="140"/>
      <c r="C245" s="140"/>
      <c r="D245" s="140"/>
      <c r="E245" s="141"/>
      <c r="F245" s="140"/>
      <c r="G245" s="140"/>
    </row>
    <row r="246" spans="1:7" ht="12.75">
      <c r="A246" s="140"/>
      <c r="B246" s="140"/>
      <c r="C246" s="140"/>
      <c r="D246" s="140"/>
      <c r="E246" s="141"/>
      <c r="F246" s="140"/>
      <c r="G246" s="140"/>
    </row>
    <row r="247" spans="1:7" ht="12.75">
      <c r="A247" s="140"/>
      <c r="B247" s="140"/>
      <c r="C247" s="140"/>
      <c r="D247" s="140"/>
      <c r="E247" s="141"/>
      <c r="F247" s="140"/>
      <c r="G247" s="140"/>
    </row>
    <row r="248" spans="1:7" ht="12.75">
      <c r="A248" s="140"/>
      <c r="B248" s="140"/>
      <c r="C248" s="140"/>
      <c r="D248" s="140"/>
      <c r="E248" s="141"/>
      <c r="F248" s="140"/>
      <c r="G248" s="140"/>
    </row>
    <row r="249" spans="1:7" ht="12.75">
      <c r="A249" s="140"/>
      <c r="B249" s="140"/>
      <c r="C249" s="140"/>
      <c r="D249" s="140"/>
      <c r="E249" s="141"/>
      <c r="F249" s="140"/>
      <c r="G249" s="140"/>
    </row>
    <row r="250" spans="1:7" ht="12.75">
      <c r="A250" s="140"/>
      <c r="B250" s="140"/>
      <c r="C250" s="140"/>
      <c r="D250" s="140"/>
      <c r="E250" s="141"/>
      <c r="F250" s="140"/>
      <c r="G250" s="140"/>
    </row>
    <row r="251" spans="1:7" ht="12.75">
      <c r="A251" s="140"/>
      <c r="B251" s="140"/>
      <c r="C251" s="140"/>
      <c r="D251" s="140"/>
      <c r="E251" s="141"/>
      <c r="F251" s="140"/>
      <c r="G251" s="140"/>
    </row>
    <row r="252" spans="1:7" ht="12.75">
      <c r="A252" s="140"/>
      <c r="B252" s="140"/>
      <c r="C252" s="140"/>
      <c r="D252" s="140"/>
      <c r="E252" s="141"/>
      <c r="F252" s="140"/>
      <c r="G252" s="140"/>
    </row>
    <row r="253" spans="1:7" ht="12.75">
      <c r="A253" s="140"/>
      <c r="B253" s="140"/>
      <c r="C253" s="140"/>
      <c r="D253" s="140"/>
      <c r="E253" s="141"/>
      <c r="F253" s="140"/>
      <c r="G253" s="140"/>
    </row>
    <row r="254" spans="1:7" ht="12.75">
      <c r="A254" s="140"/>
      <c r="B254" s="140"/>
      <c r="C254" s="140"/>
      <c r="D254" s="140"/>
      <c r="E254" s="141"/>
      <c r="F254" s="140"/>
      <c r="G254" s="140"/>
    </row>
    <row r="255" spans="1:7" ht="12.75">
      <c r="A255" s="140"/>
      <c r="B255" s="140"/>
      <c r="C255" s="140"/>
      <c r="D255" s="140"/>
      <c r="E255" s="141"/>
      <c r="F255" s="140"/>
      <c r="G255" s="140"/>
    </row>
    <row r="256" spans="1:7" ht="12.75">
      <c r="A256" s="140"/>
      <c r="B256" s="140"/>
      <c r="C256" s="140"/>
      <c r="D256" s="140"/>
      <c r="E256" s="141"/>
      <c r="F256" s="140"/>
      <c r="G256" s="140"/>
    </row>
    <row r="257" spans="1:7" ht="12.75">
      <c r="A257" s="140"/>
      <c r="B257" s="140"/>
      <c r="C257" s="140"/>
      <c r="D257" s="140"/>
      <c r="E257" s="141"/>
      <c r="F257" s="140"/>
      <c r="G257" s="140"/>
    </row>
    <row r="258" spans="1:7" ht="12.75">
      <c r="A258" s="140"/>
      <c r="B258" s="140"/>
      <c r="C258" s="140"/>
      <c r="D258" s="140"/>
      <c r="E258" s="141"/>
      <c r="F258" s="140"/>
      <c r="G258" s="140"/>
    </row>
    <row r="259" spans="1:7" ht="12.75">
      <c r="A259" s="140"/>
      <c r="B259" s="140"/>
      <c r="C259" s="140"/>
      <c r="D259" s="140"/>
      <c r="E259" s="141"/>
      <c r="F259" s="140"/>
      <c r="G259" s="140"/>
    </row>
    <row r="260" spans="1:7" ht="12.75">
      <c r="A260" s="140"/>
      <c r="B260" s="140"/>
      <c r="C260" s="140"/>
      <c r="D260" s="140"/>
      <c r="E260" s="141"/>
      <c r="F260" s="140"/>
      <c r="G260" s="140"/>
    </row>
    <row r="261" spans="1:7" ht="12.75">
      <c r="A261" s="140"/>
      <c r="B261" s="140"/>
      <c r="C261" s="140"/>
      <c r="D261" s="140"/>
      <c r="E261" s="141"/>
      <c r="F261" s="140"/>
      <c r="G261" s="140"/>
    </row>
    <row r="262" spans="1:7" ht="12.75">
      <c r="A262" s="140"/>
      <c r="B262" s="140"/>
      <c r="C262" s="140"/>
      <c r="D262" s="140"/>
      <c r="E262" s="141"/>
      <c r="F262" s="140"/>
      <c r="G262" s="140"/>
    </row>
    <row r="263" spans="1:7" ht="12.75">
      <c r="A263" s="140"/>
      <c r="B263" s="140"/>
      <c r="C263" s="140"/>
      <c r="D263" s="140"/>
      <c r="E263" s="141"/>
      <c r="F263" s="140"/>
      <c r="G263" s="140"/>
    </row>
    <row r="264" spans="1:7" ht="12.75">
      <c r="A264" s="140"/>
      <c r="B264" s="140"/>
      <c r="C264" s="140"/>
      <c r="D264" s="140"/>
      <c r="E264" s="141"/>
      <c r="F264" s="140"/>
      <c r="G264" s="140"/>
    </row>
    <row r="265" spans="1:7" ht="12.75">
      <c r="A265" s="140"/>
      <c r="B265" s="140"/>
      <c r="C265" s="140"/>
      <c r="D265" s="140"/>
      <c r="E265" s="141"/>
      <c r="F265" s="140"/>
      <c r="G265" s="140"/>
    </row>
    <row r="266" spans="1:7" ht="12.75">
      <c r="A266" s="140"/>
      <c r="B266" s="140"/>
      <c r="C266" s="140"/>
      <c r="D266" s="140"/>
      <c r="E266" s="141"/>
      <c r="F266" s="140"/>
      <c r="G266" s="140"/>
    </row>
    <row r="267" spans="1:7" ht="12.75">
      <c r="A267" s="140"/>
      <c r="B267" s="140"/>
      <c r="C267" s="140"/>
      <c r="D267" s="140"/>
      <c r="E267" s="141"/>
      <c r="F267" s="140"/>
      <c r="G267" s="140"/>
    </row>
    <row r="268" spans="1:7" ht="12.75">
      <c r="A268" s="140"/>
      <c r="B268" s="140"/>
      <c r="C268" s="140"/>
      <c r="D268" s="140"/>
      <c r="E268" s="141"/>
      <c r="F268" s="140"/>
      <c r="G268" s="140"/>
    </row>
    <row r="269" spans="1:7" ht="12.75">
      <c r="A269" s="140"/>
      <c r="B269" s="140"/>
      <c r="C269" s="140"/>
      <c r="D269" s="140"/>
      <c r="E269" s="141"/>
      <c r="F269" s="140"/>
      <c r="G269" s="140"/>
    </row>
    <row r="270" spans="1:7" ht="12.75">
      <c r="A270" s="140"/>
      <c r="B270" s="140"/>
      <c r="C270" s="140"/>
      <c r="D270" s="140"/>
      <c r="E270" s="141"/>
      <c r="F270" s="140"/>
      <c r="G270" s="140"/>
    </row>
    <row r="271" spans="1:7" ht="12.75">
      <c r="A271" s="140"/>
      <c r="B271" s="140"/>
      <c r="C271" s="140"/>
      <c r="D271" s="140"/>
      <c r="E271" s="141"/>
      <c r="F271" s="140"/>
      <c r="G271" s="140"/>
    </row>
    <row r="272" spans="1:7" ht="12.75">
      <c r="A272" s="140"/>
      <c r="B272" s="140"/>
      <c r="C272" s="140"/>
      <c r="D272" s="140"/>
      <c r="E272" s="141"/>
      <c r="F272" s="140"/>
      <c r="G272" s="140"/>
    </row>
    <row r="273" spans="1:7" ht="12.75">
      <c r="A273" s="140"/>
      <c r="B273" s="140"/>
      <c r="C273" s="140"/>
      <c r="D273" s="140"/>
      <c r="E273" s="141"/>
      <c r="F273" s="140"/>
      <c r="G273" s="140"/>
    </row>
    <row r="274" spans="1:7" ht="12.75">
      <c r="A274" s="140"/>
      <c r="B274" s="140"/>
      <c r="C274" s="140"/>
      <c r="D274" s="140"/>
      <c r="E274" s="141"/>
      <c r="F274" s="140"/>
      <c r="G274" s="140"/>
    </row>
    <row r="275" spans="1:7" ht="12.75">
      <c r="A275" s="140"/>
      <c r="B275" s="140"/>
      <c r="C275" s="140"/>
      <c r="D275" s="140"/>
      <c r="E275" s="141"/>
      <c r="F275" s="140"/>
      <c r="G275" s="140"/>
    </row>
    <row r="276" spans="1:7" ht="12.75">
      <c r="A276" s="140"/>
      <c r="B276" s="140"/>
      <c r="C276" s="140"/>
      <c r="D276" s="140"/>
      <c r="E276" s="141"/>
      <c r="F276" s="140"/>
      <c r="G276" s="140"/>
    </row>
    <row r="277" spans="1:7" ht="12.75">
      <c r="A277" s="140"/>
      <c r="B277" s="140"/>
      <c r="C277" s="140"/>
      <c r="D277" s="140"/>
      <c r="E277" s="141"/>
      <c r="F277" s="140"/>
      <c r="G277" s="140"/>
    </row>
    <row r="278" spans="1:7" ht="12.75">
      <c r="A278" s="140"/>
      <c r="B278" s="140"/>
      <c r="C278" s="140"/>
      <c r="D278" s="140"/>
      <c r="E278" s="141"/>
      <c r="F278" s="140"/>
      <c r="G278" s="140"/>
    </row>
    <row r="279" spans="1:7" ht="12.75">
      <c r="A279" s="140"/>
      <c r="B279" s="140"/>
      <c r="C279" s="140"/>
      <c r="D279" s="140"/>
      <c r="E279" s="141"/>
      <c r="F279" s="140"/>
      <c r="G279" s="140"/>
    </row>
    <row r="280" spans="1:7" ht="12.75">
      <c r="A280" s="140"/>
      <c r="B280" s="140"/>
      <c r="C280" s="140"/>
      <c r="D280" s="140"/>
      <c r="E280" s="141"/>
      <c r="F280" s="140"/>
      <c r="G280" s="140"/>
    </row>
    <row r="281" spans="1:7" ht="12.75">
      <c r="A281" s="140"/>
      <c r="B281" s="140"/>
      <c r="C281" s="140"/>
      <c r="D281" s="140"/>
      <c r="E281" s="141"/>
      <c r="F281" s="140"/>
      <c r="G281" s="140"/>
    </row>
    <row r="282" spans="1:7" ht="12.75">
      <c r="A282" s="140"/>
      <c r="B282" s="140"/>
      <c r="C282" s="140"/>
      <c r="D282" s="140"/>
      <c r="E282" s="141"/>
      <c r="F282" s="140"/>
      <c r="G282" s="140"/>
    </row>
    <row r="283" spans="1:7" ht="12.75">
      <c r="A283" s="140"/>
      <c r="B283" s="140"/>
      <c r="C283" s="140"/>
      <c r="D283" s="140"/>
      <c r="E283" s="141"/>
      <c r="F283" s="140"/>
      <c r="G283" s="140"/>
    </row>
    <row r="284" spans="1:7" ht="12.75">
      <c r="A284" s="140"/>
      <c r="B284" s="140"/>
      <c r="C284" s="140"/>
      <c r="D284" s="140"/>
      <c r="E284" s="141"/>
      <c r="F284" s="140"/>
      <c r="G284" s="140"/>
    </row>
    <row r="285" spans="1:7" ht="12.75">
      <c r="A285" s="140"/>
      <c r="B285" s="140"/>
      <c r="C285" s="140"/>
      <c r="D285" s="140"/>
      <c r="E285" s="141"/>
      <c r="F285" s="140"/>
      <c r="G285" s="140"/>
    </row>
    <row r="286" spans="1:7" ht="12.75">
      <c r="A286" s="140"/>
      <c r="B286" s="140"/>
      <c r="C286" s="140"/>
      <c r="D286" s="140"/>
      <c r="E286" s="141"/>
      <c r="F286" s="140"/>
      <c r="G286" s="140"/>
    </row>
    <row r="287" spans="1:7" ht="12.75">
      <c r="A287" s="140"/>
      <c r="B287" s="140"/>
      <c r="C287" s="140"/>
      <c r="D287" s="140"/>
      <c r="E287" s="141"/>
      <c r="F287" s="140"/>
      <c r="G287" s="140"/>
    </row>
    <row r="288" spans="1:7" ht="12.75">
      <c r="A288" s="140"/>
      <c r="B288" s="140"/>
      <c r="C288" s="140"/>
      <c r="D288" s="140"/>
      <c r="E288" s="141"/>
      <c r="F288" s="140"/>
      <c r="G288" s="140"/>
    </row>
    <row r="289" spans="1:7" ht="12.75">
      <c r="A289" s="140"/>
      <c r="B289" s="140"/>
      <c r="C289" s="140"/>
      <c r="D289" s="140"/>
      <c r="E289" s="141"/>
      <c r="F289" s="140"/>
      <c r="G289" s="140"/>
    </row>
    <row r="290" spans="1:7" ht="12.75">
      <c r="A290" s="140"/>
      <c r="B290" s="140"/>
      <c r="C290" s="140"/>
      <c r="D290" s="140"/>
      <c r="E290" s="141"/>
      <c r="F290" s="140"/>
      <c r="G290" s="140"/>
    </row>
    <row r="291" spans="1:7" ht="12.75">
      <c r="A291" s="140"/>
      <c r="B291" s="140"/>
      <c r="C291" s="140"/>
      <c r="D291" s="140"/>
      <c r="E291" s="141"/>
      <c r="F291" s="140"/>
      <c r="G291" s="140"/>
    </row>
  </sheetData>
  <sheetProtection password="CDD4" sheet="1"/>
  <mergeCells count="3">
    <mergeCell ref="A1:G1"/>
    <mergeCell ref="A3:B3"/>
    <mergeCell ref="A4:B4"/>
  </mergeCells>
  <printOptions/>
  <pageMargins left="0.5905511811023623" right="0.3937007874015748" top="0.1968503937007874" bottom="0.3937007874015748" header="0" footer="0.1968503937007874"/>
  <pageSetup horizontalDpi="600" verticalDpi="600" orientation="landscape" paperSize="9" scale="9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HeJ</cp:lastModifiedBy>
  <cp:lastPrinted>2016-09-01T11:42:37Z</cp:lastPrinted>
  <dcterms:created xsi:type="dcterms:W3CDTF">2002-11-05T18:58:06Z</dcterms:created>
  <dcterms:modified xsi:type="dcterms:W3CDTF">2016-09-01T11:43:17Z</dcterms:modified>
  <cp:category/>
  <cp:version/>
  <cp:contentType/>
  <cp:contentStatus/>
</cp:coreProperties>
</file>