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8735" windowHeight="12210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01" sheetId="11" r:id="rId5"/>
    <sheet name="01 R1550386401 Pol" sheetId="12" r:id="rId6"/>
    <sheet name="01 R1550386402 Pol" sheetId="13" r:id="rId7"/>
    <sheet name="01 R1550386403 Pol" sheetId="14" r:id="rId8"/>
    <sheet name="01 R1550386404 Pol" sheetId="15" r:id="rId9"/>
    <sheet name="01 R1550386405 Pol" sheetId="16" r:id="rId10"/>
    <sheet name="01 R1550386406 Pol" sheetId="17" r:id="rId11"/>
  </sheets>
  <externalReferences>
    <externalReference r:id="rId12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'01 R1550386401 Pol'!$A$1:$I$115</definedName>
    <definedName name="_xlnm.Print_Area" localSheetId="6">'01 R1550386402 Pol'!$A$1:$I$72</definedName>
    <definedName name="_xlnm.Print_Area" localSheetId="7">'01 R1550386403 Pol'!$A$1:$I$17</definedName>
    <definedName name="_xlnm.Print_Area" localSheetId="8">'01 R1550386404 Pol'!$A$1:$I$83</definedName>
    <definedName name="_xlnm.Print_Area" localSheetId="9">'01 R1550386405 Pol'!$A$1:$I$16</definedName>
    <definedName name="_xlnm.Print_Area" localSheetId="10">'01 R1550386406 Pol'!$A$1:$I$14</definedName>
    <definedName name="_xlnm.Print_Area" localSheetId="4">'Rekapitulace Objekt 01'!$A$1:$H$76</definedName>
    <definedName name="_xlnm.Print_Area" localSheetId="1">Stavba!$A$1:$J$59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5251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J50" i="1" l="1"/>
  <c r="J42" i="1"/>
  <c r="J39" i="1"/>
  <c r="O23" i="11"/>
  <c r="D76" i="11"/>
  <c r="BC73" i="11"/>
  <c r="AN16" i="17"/>
  <c r="BA13" i="17"/>
  <c r="G9" i="17"/>
  <c r="AO16" i="17" s="1"/>
  <c r="P23" i="11" s="1"/>
  <c r="G10" i="17"/>
  <c r="G11" i="17"/>
  <c r="G12" i="17"/>
  <c r="D71" i="11"/>
  <c r="BC68" i="11"/>
  <c r="AN18" i="16"/>
  <c r="O22" i="11" s="1"/>
  <c r="G10" i="16"/>
  <c r="F8" i="16" s="1"/>
  <c r="G13" i="16"/>
  <c r="G15" i="16"/>
  <c r="D66" i="11"/>
  <c r="H64" i="11"/>
  <c r="H57" i="11"/>
  <c r="BC53" i="11"/>
  <c r="AN85" i="15"/>
  <c r="O21" i="11" s="1"/>
  <c r="BA53" i="15"/>
  <c r="BA38" i="15"/>
  <c r="BA36" i="15"/>
  <c r="BA34" i="15"/>
  <c r="BA32" i="15"/>
  <c r="BA10" i="15"/>
  <c r="G9" i="15"/>
  <c r="F8" i="15" s="1"/>
  <c r="J37" i="1" s="1"/>
  <c r="G11" i="15"/>
  <c r="G13" i="15"/>
  <c r="G14" i="15"/>
  <c r="G15" i="15"/>
  <c r="G16" i="15"/>
  <c r="G18" i="15"/>
  <c r="F17" i="15" s="1"/>
  <c r="G20" i="15"/>
  <c r="G21" i="15"/>
  <c r="G23" i="15"/>
  <c r="G25" i="15"/>
  <c r="G26" i="15"/>
  <c r="G27" i="15"/>
  <c r="G28" i="15"/>
  <c r="G29" i="15"/>
  <c r="G30" i="15"/>
  <c r="G31" i="15"/>
  <c r="G33" i="15"/>
  <c r="G35" i="15"/>
  <c r="G37" i="15"/>
  <c r="G39" i="15"/>
  <c r="G40" i="15"/>
  <c r="G43" i="15"/>
  <c r="G44" i="15"/>
  <c r="G46" i="15"/>
  <c r="G47" i="15"/>
  <c r="G49" i="15"/>
  <c r="G50" i="15"/>
  <c r="G52" i="15"/>
  <c r="G55" i="15"/>
  <c r="G56" i="15"/>
  <c r="G57" i="15"/>
  <c r="G58" i="15"/>
  <c r="G59" i="15"/>
  <c r="G60" i="15"/>
  <c r="G61" i="15"/>
  <c r="G62" i="15"/>
  <c r="G63" i="15"/>
  <c r="G64" i="15"/>
  <c r="G65" i="15"/>
  <c r="F66" i="15"/>
  <c r="H60" i="11" s="1"/>
  <c r="G67" i="15"/>
  <c r="G69" i="15"/>
  <c r="G70" i="15"/>
  <c r="G72" i="15"/>
  <c r="F71" i="15" s="1"/>
  <c r="J54" i="1" s="1"/>
  <c r="G73" i="15"/>
  <c r="G74" i="15"/>
  <c r="G75" i="15"/>
  <c r="G77" i="15"/>
  <c r="G78" i="15"/>
  <c r="G80" i="15"/>
  <c r="F79" i="15" s="1"/>
  <c r="J56" i="1" s="1"/>
  <c r="G82" i="15"/>
  <c r="F81" i="15" s="1"/>
  <c r="H65" i="11" s="1"/>
  <c r="D51" i="11"/>
  <c r="H50" i="11"/>
  <c r="BC47" i="11"/>
  <c r="AN19" i="14"/>
  <c r="O20" i="11" s="1"/>
  <c r="G11" i="14"/>
  <c r="F8" i="14" s="1"/>
  <c r="H49" i="11" s="1"/>
  <c r="H51" i="11" s="1"/>
  <c r="G13" i="14"/>
  <c r="G14" i="14"/>
  <c r="G16" i="14"/>
  <c r="F15" i="14" s="1"/>
  <c r="D45" i="11"/>
  <c r="BC38" i="11"/>
  <c r="AN74" i="13"/>
  <c r="O19" i="11" s="1"/>
  <c r="G10" i="13"/>
  <c r="G12" i="13"/>
  <c r="G13" i="13"/>
  <c r="AO74" i="13" s="1"/>
  <c r="P19" i="11" s="1"/>
  <c r="G17" i="13"/>
  <c r="G20" i="13"/>
  <c r="G21" i="13"/>
  <c r="G24" i="13"/>
  <c r="G27" i="13"/>
  <c r="G30" i="13"/>
  <c r="G34" i="13"/>
  <c r="G38" i="13"/>
  <c r="G41" i="13"/>
  <c r="G44" i="13"/>
  <c r="G47" i="13"/>
  <c r="G49" i="13"/>
  <c r="G52" i="13"/>
  <c r="G54" i="13"/>
  <c r="G57" i="13"/>
  <c r="G58" i="13"/>
  <c r="G59" i="13"/>
  <c r="G60" i="13"/>
  <c r="G62" i="13"/>
  <c r="G65" i="13"/>
  <c r="G67" i="13"/>
  <c r="G69" i="13"/>
  <c r="G71" i="13"/>
  <c r="D36" i="11"/>
  <c r="BC26" i="11"/>
  <c r="AO117" i="12"/>
  <c r="P18" i="11" s="1"/>
  <c r="AN117" i="12"/>
  <c r="O18" i="11" s="1"/>
  <c r="G11" i="12"/>
  <c r="G12" i="12"/>
  <c r="F8" i="12" s="1"/>
  <c r="G13" i="12"/>
  <c r="G14" i="12"/>
  <c r="G15" i="12"/>
  <c r="G16" i="12"/>
  <c r="G17" i="12"/>
  <c r="G18" i="12"/>
  <c r="G20" i="12"/>
  <c r="F19" i="12" s="1"/>
  <c r="H29" i="11" s="1"/>
  <c r="G23" i="12"/>
  <c r="F21" i="12" s="1"/>
  <c r="J43" i="1" s="1"/>
  <c r="G24" i="12"/>
  <c r="G25" i="12"/>
  <c r="G28" i="12"/>
  <c r="G29" i="12"/>
  <c r="G31" i="12"/>
  <c r="G32" i="12"/>
  <c r="G33" i="12"/>
  <c r="G37" i="12"/>
  <c r="F34" i="12" s="1"/>
  <c r="G40" i="12"/>
  <c r="G43" i="12"/>
  <c r="G46" i="12"/>
  <c r="G49" i="12"/>
  <c r="G52" i="12"/>
  <c r="G55" i="12"/>
  <c r="G57" i="12"/>
  <c r="G58" i="12"/>
  <c r="G59" i="12"/>
  <c r="G60" i="12"/>
  <c r="G61" i="12"/>
  <c r="G62" i="12"/>
  <c r="G64" i="12"/>
  <c r="G67" i="12"/>
  <c r="G70" i="12"/>
  <c r="G73" i="12"/>
  <c r="G76" i="12"/>
  <c r="G79" i="12"/>
  <c r="G82" i="12"/>
  <c r="G84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6" i="12"/>
  <c r="F104" i="12" s="1"/>
  <c r="G107" i="12"/>
  <c r="G110" i="12"/>
  <c r="G113" i="12"/>
  <c r="G114" i="12"/>
  <c r="D24" i="11"/>
  <c r="B7" i="11"/>
  <c r="B6" i="11"/>
  <c r="C1" i="11"/>
  <c r="B1" i="11"/>
  <c r="B1" i="9"/>
  <c r="C1" i="9"/>
  <c r="B7" i="9"/>
  <c r="B6" i="9"/>
  <c r="F55" i="13" l="1"/>
  <c r="H43" i="11" s="1"/>
  <c r="F63" i="13"/>
  <c r="H44" i="11" s="1"/>
  <c r="J47" i="1"/>
  <c r="H34" i="11"/>
  <c r="H70" i="11"/>
  <c r="H71" i="11" s="1"/>
  <c r="G17" i="16"/>
  <c r="H22" i="11" s="1"/>
  <c r="H30" i="11"/>
  <c r="F108" i="12"/>
  <c r="H32" i="11"/>
  <c r="F25" i="13"/>
  <c r="H42" i="11" s="1"/>
  <c r="H62" i="11"/>
  <c r="AO18" i="16"/>
  <c r="P22" i="11" s="1"/>
  <c r="J52" i="1"/>
  <c r="H28" i="11"/>
  <c r="F14" i="13"/>
  <c r="H41" i="11" s="1"/>
  <c r="F41" i="15"/>
  <c r="F63" i="12"/>
  <c r="AO19" i="14"/>
  <c r="P20" i="11" s="1"/>
  <c r="F76" i="15"/>
  <c r="H55" i="11"/>
  <c r="F8" i="17"/>
  <c r="J49" i="1"/>
  <c r="J57" i="1"/>
  <c r="F26" i="12"/>
  <c r="G116" i="12" s="1"/>
  <c r="H18" i="11" s="1"/>
  <c r="F8" i="13"/>
  <c r="G18" i="14"/>
  <c r="H20" i="11" s="1"/>
  <c r="F68" i="15"/>
  <c r="F19" i="15"/>
  <c r="F12" i="15"/>
  <c r="G84" i="15" s="1"/>
  <c r="H21" i="11" s="1"/>
  <c r="AO85" i="15"/>
  <c r="P21" i="11" s="1"/>
  <c r="J45" i="1" l="1"/>
  <c r="H61" i="11"/>
  <c r="J53" i="1"/>
  <c r="J51" i="1"/>
  <c r="H59" i="11"/>
  <c r="J55" i="1"/>
  <c r="H63" i="11"/>
  <c r="H35" i="11"/>
  <c r="J48" i="1"/>
  <c r="J38" i="1"/>
  <c r="H56" i="11"/>
  <c r="H40" i="11"/>
  <c r="H45" i="11" s="1"/>
  <c r="G73" i="13"/>
  <c r="H19" i="11" s="1"/>
  <c r="H24" i="11" s="1"/>
  <c r="J23" i="1" s="1"/>
  <c r="J24" i="1" s="1"/>
  <c r="J36" i="1"/>
  <c r="H75" i="11"/>
  <c r="H76" i="11" s="1"/>
  <c r="G15" i="17"/>
  <c r="H23" i="11" s="1"/>
  <c r="J58" i="1"/>
  <c r="J40" i="1"/>
  <c r="H58" i="11"/>
  <c r="H31" i="11"/>
  <c r="H36" i="11" s="1"/>
  <c r="J44" i="1"/>
  <c r="H66" i="11"/>
  <c r="J46" i="1"/>
  <c r="H33" i="11"/>
  <c r="J41" i="1"/>
  <c r="J59" i="1" l="1"/>
</calcChain>
</file>

<file path=xl/sharedStrings.xml><?xml version="1.0" encoding="utf-8"?>
<sst xmlns="http://schemas.openxmlformats.org/spreadsheetml/2006/main" count="1428" uniqueCount="513">
  <si>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</si>
  <si>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</si>
  <si>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</si>
  <si>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</si>
  <si>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</si>
  <si>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</si>
  <si>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</si>
  <si>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</si>
  <si>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</si>
  <si>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</si>
  <si>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</si>
  <si>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</si>
  <si>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</si>
  <si>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</si>
  <si>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</si>
  <si>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</si>
  <si>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</si>
  <si>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</si>
  <si>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</si>
  <si>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</si>
  <si>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</si>
  <si>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</si>
  <si>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</si>
  <si>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</si>
  <si>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</si>
  <si>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</si>
  <si>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</si>
  <si>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</si>
  <si>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</si>
  <si>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</si>
  <si>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</si>
  <si>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</si>
  <si>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</si>
  <si>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</si>
  <si>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</si>
  <si>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</si>
  <si>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</si>
  <si>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</si>
  <si>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</si>
  <si>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</si>
  <si>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</si>
  <si>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15/5038</t>
  </si>
  <si>
    <t>Brno Mendelu - rekonstrukce VS, Zemědělská 1</t>
  </si>
  <si>
    <t>Brno</t>
  </si>
  <si>
    <t>Stavební objekt</t>
  </si>
  <si>
    <t>01</t>
  </si>
  <si>
    <t>D-Výměníková stanice</t>
  </si>
  <si>
    <t>Celkem za stavbu</t>
  </si>
  <si>
    <t>Rekapitulace dílů</t>
  </si>
  <si>
    <t>Číslo</t>
  </si>
  <si>
    <t>Název</t>
  </si>
  <si>
    <t>Celkem</t>
  </si>
  <si>
    <t>900</t>
  </si>
  <si>
    <t>Demontáže</t>
  </si>
  <si>
    <t>01-51</t>
  </si>
  <si>
    <t>Periferie vstupní</t>
  </si>
  <si>
    <t>01-52</t>
  </si>
  <si>
    <t>Periferie výstupní</t>
  </si>
  <si>
    <t>01-53</t>
  </si>
  <si>
    <t xml:space="preserve">Rozvaděč </t>
  </si>
  <si>
    <t>01-54</t>
  </si>
  <si>
    <t>Montážní materiál</t>
  </si>
  <si>
    <t>713</t>
  </si>
  <si>
    <t>Izolace tepelné</t>
  </si>
  <si>
    <t>722</t>
  </si>
  <si>
    <t>Vnitřní vodovod</t>
  </si>
  <si>
    <t>730</t>
  </si>
  <si>
    <t>Ústřední vytápění</t>
  </si>
  <si>
    <t>732</t>
  </si>
  <si>
    <t>Strojovny</t>
  </si>
  <si>
    <t>733</t>
  </si>
  <si>
    <t>Rozvod potrubí</t>
  </si>
  <si>
    <t>734</t>
  </si>
  <si>
    <t>Armatury</t>
  </si>
  <si>
    <t>767</t>
  </si>
  <si>
    <t>Konstrukce zámečnické</t>
  </si>
  <si>
    <t>783</t>
  </si>
  <si>
    <t>Nátěry</t>
  </si>
  <si>
    <t>784</t>
  </si>
  <si>
    <t>Malby</t>
  </si>
  <si>
    <t>799</t>
  </si>
  <si>
    <t>Ostatní</t>
  </si>
  <si>
    <t>19-51</t>
  </si>
  <si>
    <t>Elektromontážní práce</t>
  </si>
  <si>
    <t>19-52</t>
  </si>
  <si>
    <t>Uvedení do provozu</t>
  </si>
  <si>
    <t>19-53</t>
  </si>
  <si>
    <t>Software DDC - práce</t>
  </si>
  <si>
    <t>19-54</t>
  </si>
  <si>
    <t>Revize, zkoušky, odborné prohlídky</t>
  </si>
  <si>
    <t>19-56</t>
  </si>
  <si>
    <t>Vizualizace</t>
  </si>
  <si>
    <t>19-72</t>
  </si>
  <si>
    <t>Stavební práce</t>
  </si>
  <si>
    <t>19-55</t>
  </si>
  <si>
    <t>Inženýring</t>
  </si>
  <si>
    <t>VN</t>
  </si>
  <si>
    <t>Vedlejší náklady</t>
  </si>
  <si>
    <t>Cena celkem</t>
  </si>
  <si>
    <t>STA</t>
  </si>
  <si>
    <t>Rozsah:</t>
  </si>
  <si>
    <t>Rekapitulace soupisů náležejících k objektu</t>
  </si>
  <si>
    <t>Soupis</t>
  </si>
  <si>
    <t>Cena (Kč)</t>
  </si>
  <si>
    <t>R1550386401</t>
  </si>
  <si>
    <t>technologie VS</t>
  </si>
  <si>
    <t>R1550386402</t>
  </si>
  <si>
    <t>demontáže</t>
  </si>
  <si>
    <t>R1550386403</t>
  </si>
  <si>
    <t>stavební úpravy</t>
  </si>
  <si>
    <t>R1550386404</t>
  </si>
  <si>
    <t>MaR - rekonstrukce VS_kabely</t>
  </si>
  <si>
    <t>R1550386405</t>
  </si>
  <si>
    <t>pojišťovací ventily</t>
  </si>
  <si>
    <t>R1550386406</t>
  </si>
  <si>
    <t>Vedlejší rozpočtové náklady</t>
  </si>
  <si>
    <t>Celkem objekt</t>
  </si>
  <si>
    <t>Položkový soupis prací a dodávek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</si>
  <si>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</si>
  <si>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</si>
  <si>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</si>
  <si>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</si>
  <si>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</si>
  <si>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</si>
  <si>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</si>
  <si>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998 71-3 Přesun hmot pro izolace tepelné</t>
  </si>
  <si>
    <t>50 m vodorovně</t>
  </si>
  <si>
    <t>SPX</t>
  </si>
  <si>
    <t>998713201R00</t>
  </si>
  <si>
    <t>...v objektech výšky do 6 m</t>
  </si>
  <si>
    <t>%</t>
  </si>
  <si>
    <t>800-713</t>
  </si>
  <si>
    <t>RTS</t>
  </si>
  <si>
    <t>POL</t>
  </si>
  <si>
    <t>713410001</t>
  </si>
  <si>
    <t>Izolace tepelná potrubí do dn 50</t>
  </si>
  <si>
    <t>m</t>
  </si>
  <si>
    <t>Vlastní</t>
  </si>
  <si>
    <t>POL_NEZ</t>
  </si>
  <si>
    <t>713410011</t>
  </si>
  <si>
    <t>Izolace tepelná potrubí od dn 50</t>
  </si>
  <si>
    <t>63154530R</t>
  </si>
  <si>
    <t>pouzdro potrubní řezané; minerální vlákno; povrchová úprava Al fólie se skelnou mřížkou; vnitřní průměr 22,0 mm; tl. izolace 30,0 mm; provozní teplota  15 až 250 °C; tepelná vodivost (10°C) 0,0430 W/mK; tepelná vodivost (250°C) 0,074 W/mK</t>
  </si>
  <si>
    <t>SPCM</t>
  </si>
  <si>
    <t>63154605R</t>
  </si>
  <si>
    <t>pouzdro potrubní řezané; minerální vlákno; povrchová úprava Al fólie se skelnou mřížkou; vnitřní průměr 60,0 mm; tl. izolace 50,0 mm; provozní teplota  15 až 250 °C; tepelná vodivost (10°C) 0,0430 W/mK; tepelná vodivost (250°C) 0,074 W/mK</t>
  </si>
  <si>
    <t>63154628R</t>
  </si>
  <si>
    <t>pouzdro potrubní řezané; minerální vlákno; povrchová úprava Al fólie se skelnou mřížkou; vnitřní průměr 76,0 mm; tl. izolace 60,0 mm; provozní teplota  15 až 250 °C; tepelná vodivost (10°C) 0,0430 W/mK; tepelná vodivost (250°C) 0,074 W/mK</t>
  </si>
  <si>
    <t>63154630R</t>
  </si>
  <si>
    <t>pouzdro potrubní řezané; minerální vlákno; povrchová úprava Al fólie se skelnou mřížkou; vnitřní průměr 108,0 mm; tl. izolace 60,0 mm; provozní teplota  15 až 250 °C; tepelná vodivost (10°C) 0,0430 W/mK; tepelná vodivost (250°C) 0,074 W/mK</t>
  </si>
  <si>
    <t>63154632R</t>
  </si>
  <si>
    <t>pouzdro potrubní řezané; minerální vlákno; povrchová úprava Al fólie se skelnou mřížkou; vnitřní průměr 133,0 mm; tl. izolace 60,0 mm; provozní teplota  15 až 250 °C; tepelná vodivost (10°C) 0,0430 W/mK; tepelná vodivost (250°C) 0,074 W/mK</t>
  </si>
  <si>
    <t>722130235.</t>
  </si>
  <si>
    <t>přípojení na stávající rozvody st.vody, montáž,proplach,tlaková zk.</t>
  </si>
  <si>
    <t xml:space="preserve">ks    </t>
  </si>
  <si>
    <t>9 Hodinové zúčtovací sazby</t>
  </si>
  <si>
    <t>900      RT4</t>
  </si>
  <si>
    <t>HZS, Práce v tarifní třídě 7</t>
  </si>
  <si>
    <t>h</t>
  </si>
  <si>
    <t>Přir.M</t>
  </si>
  <si>
    <t>904      R01</t>
  </si>
  <si>
    <t>Hzs-zkousky v ramci montaz.praci, Komplexni vyzkouseni</t>
  </si>
  <si>
    <t>hod</t>
  </si>
  <si>
    <t>904</t>
  </si>
  <si>
    <t>Hzs-zkousky v ramci montaz.praci Topná zkouška</t>
  </si>
  <si>
    <t>998 73-2 Přesun hmot pro strojovny</t>
  </si>
  <si>
    <t>998732201R00</t>
  </si>
  <si>
    <t>800-731</t>
  </si>
  <si>
    <t>48432300s</t>
  </si>
  <si>
    <t xml:space="preserve">Výměník deskový 300 kW , izolace, šroubení varné, zima 100/70°C,léto 70/50°C,konstrukční tlak a teplota PN 25, 130°C. </t>
  </si>
  <si>
    <t>kus</t>
  </si>
  <si>
    <t xml:space="preserve">Výměník deskový 1900 kW , izolace, šroubení varné, zima 100/70°C,léto 70/50°C,konstrukční tlak a teplota PN 25, 130°C. </t>
  </si>
  <si>
    <t>48432300s1</t>
  </si>
  <si>
    <t>Výměník deskový  MONTÁŽ</t>
  </si>
  <si>
    <t>733 12 Potrubí z trubek hladkých</t>
  </si>
  <si>
    <t>733 12-1 ocelových bezešvých tvářených za tepla</t>
  </si>
  <si>
    <t>733121210R00</t>
  </si>
  <si>
    <t>...v kotelnách a strojovnách, D 22 mm, tloušťka stěny 2,6 mm</t>
  </si>
  <si>
    <t>733121218R00</t>
  </si>
  <si>
    <t>...v kotelnách a strojovnách, D 57 mm, tloušťka stěny 2,9 mm</t>
  </si>
  <si>
    <t>733121222R00</t>
  </si>
  <si>
    <t>...v kotelnách a strojovnách, D 76, tloušťka stěny 3,2 mm</t>
  </si>
  <si>
    <t>733121228R00</t>
  </si>
  <si>
    <t>...v kotelnách a strojovnách, D 108, tloušťka stěny 4 mm</t>
  </si>
  <si>
    <t>733121232R00</t>
  </si>
  <si>
    <t>...v kotelnách a strojovnách, D 133, tloušťka stěny 4,5 mm</t>
  </si>
  <si>
    <t>733 19-1 Tlakové zkoušky potrubí</t>
  </si>
  <si>
    <t>733 19-12 ocelových hladkých</t>
  </si>
  <si>
    <t>733190225R00</t>
  </si>
  <si>
    <t>...přes D 60,3/2,9 do D 89/3,6</t>
  </si>
  <si>
    <t>733190232R00</t>
  </si>
  <si>
    <t>...přes D 89/3,6 do D 133/4,5</t>
  </si>
  <si>
    <t>998 73-3 Přesun hmot pro rozvody potrubí</t>
  </si>
  <si>
    <t>998733201R00</t>
  </si>
  <si>
    <t>316331023R</t>
  </si>
  <si>
    <t>přechod mat. ocel St35.8 (P235GH); přímý; DN 50; pr.D =  60,3 mm; pr.D1 =  48,3 mm; T =  2,9 mm; T1 =  2,6 mm; L =  76 mm</t>
  </si>
  <si>
    <t>316331026R</t>
  </si>
  <si>
    <t>přechod mat. ocel St35.8 (P235GH); přímý; DN 65; pr.D =  76,1 mm; pr.D1 =  48,3 mm; T =  2,9 mm; T1 =  2,6 mm; L =  90 mm</t>
  </si>
  <si>
    <t>316331038R</t>
  </si>
  <si>
    <t>přechod mat. ocel St35.8 (P235GH); přímý; DN 100; pr.D =  114,3 mm; pr.D1 =  88,9 mm; T =  3,6 mm; T1 =  3,2 mm; L =  102 mm</t>
  </si>
  <si>
    <t>316331042R</t>
  </si>
  <si>
    <t>přechod mat. ocel St35.8 (P235GH); přímý; DN 125; pr.D =  139,7 mm; pr.D1 =  114,3 mm; T =  4,0 mm; T1 =  3,6 mm; L =  130 mm</t>
  </si>
  <si>
    <t>316331046R</t>
  </si>
  <si>
    <t>přechod mat. ocel St35.8 (P235GH); přímý; DN 150; pr.D =  168,3 mm; pr.D1 =  114,3 mm; T =  4,5 mm; T1 =  3,6 mm; L =  140 mm</t>
  </si>
  <si>
    <t>03</t>
  </si>
  <si>
    <t>Ventily přivařovací-montáž</t>
  </si>
  <si>
    <t>734 10 Montáž přírubových armatur</t>
  </si>
  <si>
    <t>734 10-1 armatury ve specifikaci</t>
  </si>
  <si>
    <t>734109217R00</t>
  </si>
  <si>
    <t>...se dvěma přírubami, PN 1,6, DN 100</t>
  </si>
  <si>
    <t>734109218R00</t>
  </si>
  <si>
    <t>...se dvěma přírubami, PN 1,6, DN 125</t>
  </si>
  <si>
    <t>734109314R00</t>
  </si>
  <si>
    <t>...se dvěma přírubami, PN 2,5, PN 4,0, DN 50</t>
  </si>
  <si>
    <t>734109317R00</t>
  </si>
  <si>
    <t>...se dvěma přírubami, PN 2,5, PN 4,0, DN 100</t>
  </si>
  <si>
    <t>734 41 Teploměry technické a měřiče tepla</t>
  </si>
  <si>
    <t>734 41-1 teploměry s ochranným pouzdrem</t>
  </si>
  <si>
    <t>734411121R00</t>
  </si>
  <si>
    <t>...rohové, typ 160/A</t>
  </si>
  <si>
    <t>734 42 Tlakoměry</t>
  </si>
  <si>
    <t>734 42-1 včetně dodávky materiálu</t>
  </si>
  <si>
    <t>734422130R00</t>
  </si>
  <si>
    <t>...diferenční č. 13353, D 160</t>
  </si>
  <si>
    <t>360 43 Koncová část</t>
  </si>
  <si>
    <t>360430029R00</t>
  </si>
  <si>
    <t>Montáž elektr. servopohonu Klimact typ 523 44</t>
  </si>
  <si>
    <t>M36</t>
  </si>
  <si>
    <t>998 73-4 Přesun hmot pro armatury</t>
  </si>
  <si>
    <t>998734201R00</t>
  </si>
  <si>
    <t>7341721</t>
  </si>
  <si>
    <t>Mezikusy z ocel.trubek hlad., jednoznačné , MONTÁŽ</t>
  </si>
  <si>
    <t>734221416</t>
  </si>
  <si>
    <t>Ventily regulační závitové - montáž G 40</t>
  </si>
  <si>
    <t>42211339S</t>
  </si>
  <si>
    <t>Ventil přímý navařovací  DN 125</t>
  </si>
  <si>
    <t>42211456RV</t>
  </si>
  <si>
    <t>Ventil regulační , havarijní funkce, DN40, kv 12,5, pohon elektrohydrulický, dodávka MaR</t>
  </si>
  <si>
    <t>422108132.S</t>
  </si>
  <si>
    <t xml:space="preserve">ventil vyvažovací ruční s vypouštěním DN 40 PN25  </t>
  </si>
  <si>
    <t>42211330R</t>
  </si>
  <si>
    <t>ventil uzavírací PN 40; třmenový; DN 15 mm; V při max.zdv.= 188 mm; L = 130 mm; plocha sedla korozivzdorná ocel; těleso uhlíková ocel; ovládání ručním kolem, řetězovým pohonem, ze stojanu; připojení přivařovací</t>
  </si>
  <si>
    <t>Ventil přímý navařovací  DN 50</t>
  </si>
  <si>
    <t>Ventil regulační , havarijní funkce, DN80, kv 100, pohon elektrohydrulický, dodávka MaR</t>
  </si>
  <si>
    <t>42211640R</t>
  </si>
  <si>
    <t>ventil zpětný PN 40; víkový; DN 15 mm; V při max.zdv.= 66 mm; L = 130 mm; plocha sedla korozivzdorná ocel; těleso uhlíková ocel; ovládání samočinné; připojení přírubové</t>
  </si>
  <si>
    <t>42215319R</t>
  </si>
  <si>
    <t>ventil uzavírací PN 40; třmenový; DN 100 mm; V při max.zdv.= 415 mm; L = 350 mm; plocha sedla korozivzdorná ocel; těleso uhlíková ocel; ovládání ručním kolem, řetězovým pohonem, ze stojanu; připojení přírubové</t>
  </si>
  <si>
    <t>42215475R</t>
  </si>
  <si>
    <t>ventil uzavírací PN 40; přírubový, třmenový, s ucpávkou; DN 50 mm; V při max.zdv.= 310 mm; L = 230 mm; těleso uhlíková ocel; ovládání ručním kolem, řetězovým pohonem, ze stojanu; připojení přírubové</t>
  </si>
  <si>
    <t>42215680R</t>
  </si>
  <si>
    <t>ventil zpětný PN 40; přírubový, třmenový, uzavíratelný; DN 50 mm; V při max.zdv.= 270 mm; L = 230 mm; plocha sedla korozivzdorná ocel; těleso uhlíková ocel; ovládání ručním kolem; připojení přírubové</t>
  </si>
  <si>
    <t>42261660R</t>
  </si>
  <si>
    <t>filtr do potrubí jednosměrný, upevnění víkem; DN 15,0 mm; PN 40; médium voda, plyn, pára, neagresivní kapalina; pracovní teplota 120 až 400 ° C</t>
  </si>
  <si>
    <t>42266514R</t>
  </si>
  <si>
    <t>filtr přírubový pro voda, vytápění, klimatizace, protipožární systémy, průmysl,; materiál těla tvárná litina, nerez sítko AISI 304,těsnění EPDM; DN 125; l = 400 mm; pracovní teplota 0 až 100 ° C; provozní tlak PN 16</t>
  </si>
  <si>
    <t>42266620R</t>
  </si>
  <si>
    <t>filtr do potrubí jednosměrný, upevnění víkem; DN 50,0 mm; PN 40; médium voda, plyn, pára, neagresivní kapalina; pracovní teplota 120 až 400 ° C</t>
  </si>
  <si>
    <t>42285584R</t>
  </si>
  <si>
    <t>klapka mezipřírubová zpětná vodorovná, bez pružiny; pro topení, pro vodovod, pro klimatizace, pro čerpací systémy; materiál těla a disku uhlíková ocel WCB, těsnění NBR,; médium voda; DN 125,0 mm; provozní tlak PN 16</t>
  </si>
  <si>
    <t>5513803025E</t>
  </si>
  <si>
    <t>vyvažovací ventil uzavírací, s vypouštěním, DN 100,</t>
  </si>
  <si>
    <t>767 99 Montáž ostatních atypických kovov. doplňků staveb</t>
  </si>
  <si>
    <t>767995101R00</t>
  </si>
  <si>
    <t>...atypických konstrukcí o hmotnosti do 5 kg</t>
  </si>
  <si>
    <t>kg</t>
  </si>
  <si>
    <t>800-767</t>
  </si>
  <si>
    <t>konstrukce pomocné zámečnické ( závěsy, podpěry)</t>
  </si>
  <si>
    <t>783 22 Nátěry kov.stavebních doplňk.konstrukcí syntetické</t>
  </si>
  <si>
    <t>783222100R00</t>
  </si>
  <si>
    <t>...dvojnásobné</t>
  </si>
  <si>
    <t>m2</t>
  </si>
  <si>
    <t>800-783</t>
  </si>
  <si>
    <t>783 42 Nátěry potrubí a armatur syntetické</t>
  </si>
  <si>
    <t>na vzduchu schnoucí</t>
  </si>
  <si>
    <t>783425750R00</t>
  </si>
  <si>
    <t>...potrubí, do DN 100 mm, základní</t>
  </si>
  <si>
    <t>783426760R00</t>
  </si>
  <si>
    <t>...potrubí, do DN 150 mm, základní</t>
  </si>
  <si>
    <t>Celkem za objekt</t>
  </si>
  <si>
    <t/>
  </si>
  <si>
    <t>Rekapitulace soupisu</t>
  </si>
  <si>
    <t>Stavební díl</t>
  </si>
  <si>
    <t>Celkem soupis</t>
  </si>
  <si>
    <t>979 08-2 Vnitrostaveništní doprava suti a vybouraných hmot</t>
  </si>
  <si>
    <t>979082111R00</t>
  </si>
  <si>
    <t>...do 10 m</t>
  </si>
  <si>
    <t>t</t>
  </si>
  <si>
    <t>801-3</t>
  </si>
  <si>
    <t>979 08-3 Odvoz a likvidace suti bez příměsí - kontejnerem</t>
  </si>
  <si>
    <t>979981101R00</t>
  </si>
  <si>
    <t>...do 3 t</t>
  </si>
  <si>
    <t>35</t>
  </si>
  <si>
    <t>vypuštění vody z otopné soustavy</t>
  </si>
  <si>
    <t>713 30 Odstranění tepelné izolace těles</t>
  </si>
  <si>
    <t>713 30-1 opolechování</t>
  </si>
  <si>
    <t>713300812R00</t>
  </si>
  <si>
    <t>...ploch tvarových</t>
  </si>
  <si>
    <t>713 40 Odstranění tepelné izolace potrubí</t>
  </si>
  <si>
    <t>713 40-2 pásy nebo foĺiemi</t>
  </si>
  <si>
    <t>713400821R00</t>
  </si>
  <si>
    <t>...potrubí</t>
  </si>
  <si>
    <t>Hzs - nezmeřitelné práce   čl.17-1a, Práce v tarifní třídě 6 demontáže</t>
  </si>
  <si>
    <t>732 11 Demontáž rozdělovačů a sběračů</t>
  </si>
  <si>
    <t>732110813R00</t>
  </si>
  <si>
    <t>...přes 200 do DN 300</t>
  </si>
  <si>
    <t>732 21 Demontáž ohříváků zásobníkových</t>
  </si>
  <si>
    <t>732 21-2 stojatých</t>
  </si>
  <si>
    <t>732212815R00</t>
  </si>
  <si>
    <t>...o obsahu do 1 600 l</t>
  </si>
  <si>
    <t>732 22 Demontáž výměníků tepla</t>
  </si>
  <si>
    <t>732 22-2 protiproudých stavebnicových</t>
  </si>
  <si>
    <t>732 22-25 rozřezání demontovaných výměníků typu SVT, VV, PV</t>
  </si>
  <si>
    <t>732226811R00</t>
  </si>
  <si>
    <t>...do DN 150</t>
  </si>
  <si>
    <t>732226812R00</t>
  </si>
  <si>
    <t>...přes 150 do DN 300</t>
  </si>
  <si>
    <t>732 32 Demontáž nádrží beztlakých nebo tlakových</t>
  </si>
  <si>
    <t>732 32-1 odpojení od rozvodů potrubí</t>
  </si>
  <si>
    <t>732320818R00</t>
  </si>
  <si>
    <t>...nádrží o obsahu přes 3 000 do 5 000 l</t>
  </si>
  <si>
    <t>732 32-2 vypuštění vody</t>
  </si>
  <si>
    <t>732324818R00</t>
  </si>
  <si>
    <t>...z nádrží o obsahu přes 3 000 do 5 000 l</t>
  </si>
  <si>
    <t>732 39 Ostatní</t>
  </si>
  <si>
    <t>732 39-2 rozřezání demontovaných nádrží</t>
  </si>
  <si>
    <t>732393818R00</t>
  </si>
  <si>
    <t>...o obsahu nádrže přes 2000 do 5000 l</t>
  </si>
  <si>
    <t>732 42 Demontáž čerpadel oběhových spirálních(do potrubí)</t>
  </si>
  <si>
    <t>732420814R00</t>
  </si>
  <si>
    <t>...DN 65</t>
  </si>
  <si>
    <t>732 48 Demontáž měřičů kondenzátu, vodoměrů</t>
  </si>
  <si>
    <t>732 48-2 šroubových vertikálních</t>
  </si>
  <si>
    <t>732482811R00</t>
  </si>
  <si>
    <t>...DN 50</t>
  </si>
  <si>
    <t>732 49 Demontáž ostatního zařízení strojoven</t>
  </si>
  <si>
    <t>732493810R00</t>
  </si>
  <si>
    <t>...plovákového spínacího zařízení</t>
  </si>
  <si>
    <t>733 12 Demontáž potrubí z ocelových trubek hladkých</t>
  </si>
  <si>
    <t>733120815R00</t>
  </si>
  <si>
    <t>...do D 38</t>
  </si>
  <si>
    <t>733120819R00</t>
  </si>
  <si>
    <t>...přes 38 do D 60,3</t>
  </si>
  <si>
    <t>733120832R00</t>
  </si>
  <si>
    <t>...přes 89 do D 133</t>
  </si>
  <si>
    <t>733890899</t>
  </si>
  <si>
    <t>Odvoz na skládku</t>
  </si>
  <si>
    <t>734 10 Demontáž přírubových armatur</t>
  </si>
  <si>
    <t>734100812R00</t>
  </si>
  <si>
    <t>...se dvěma přírubami, přes 50 do DN 100</t>
  </si>
  <si>
    <t>734 20 Demontáž závitových armatur</t>
  </si>
  <si>
    <t>734200824R00</t>
  </si>
  <si>
    <t>...se dvěma závity, přes 6/4 do G 2"</t>
  </si>
  <si>
    <t>734 29 Demontáž směšovacích armatur</t>
  </si>
  <si>
    <t>734290815R00</t>
  </si>
  <si>
    <t>...trojcestných, DN 50</t>
  </si>
  <si>
    <t>784 41 Příprava povrchu</t>
  </si>
  <si>
    <t>784 41-2 Penetrace (napouštění) podkladu</t>
  </si>
  <si>
    <t>784191101R00</t>
  </si>
  <si>
    <t>...disperzní, jednonásobná</t>
  </si>
  <si>
    <t>800-784</t>
  </si>
  <si>
    <t>784 45 Malby z malířských směsí</t>
  </si>
  <si>
    <t>784195212R00</t>
  </si>
  <si>
    <t>...otěruvzdorné,  , bělost 82 %, dvojnásobné</t>
  </si>
  <si>
    <t>37</t>
  </si>
  <si>
    <t>tekutý nátěr - hydroizolace stěn - materiál - balení 14 kG,Přibližná spotřeba 1,5 kg/m2 při 2, nátěrech (pro stékající vodu) 2,0 kg/m2 při 3-4 nátěrech (pro tlakovou vodu)</t>
  </si>
  <si>
    <t>325430S</t>
  </si>
  <si>
    <t>Prostup .konstrukcí  -  zapravení (práce+materiál)</t>
  </si>
  <si>
    <t xml:space="preserve">hod   </t>
  </si>
  <si>
    <t>DMP331_110T</t>
  </si>
  <si>
    <t>Snímač tlaku relativní (0...0,1 / 40 bar)</t>
  </si>
  <si>
    <t>ks</t>
  </si>
  <si>
    <t>VF20TT</t>
  </si>
  <si>
    <t>Jímkový snímač teploty R 1/2" 135mm, NTC20k,  -25...130°C</t>
  </si>
  <si>
    <t xml:space="preserve">SKC62  </t>
  </si>
  <si>
    <t>pohon elektrohydraulický, havarijní funkce, DN80, Kv100, 24VAC</t>
  </si>
  <si>
    <t xml:space="preserve">SKD62  </t>
  </si>
  <si>
    <t>pohon elektrohydraulický, havarijní funkce, DN40, Kv12,5</t>
  </si>
  <si>
    <t xml:space="preserve">VVF52.40-12,5  </t>
  </si>
  <si>
    <t>ventil regulační, havarijní funkce, DN40, kv12,5</t>
  </si>
  <si>
    <t xml:space="preserve">VVF53.80-100  </t>
  </si>
  <si>
    <t>ventil regulační, havarijní funkce, DN80, kv100</t>
  </si>
  <si>
    <t xml:space="preserve">RA  </t>
  </si>
  <si>
    <t>Úprava stávajícího rozvaděče vč. doplnění trafa</t>
  </si>
  <si>
    <t>34111030R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</si>
  <si>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</t>
  </si>
  <si>
    <t>34121550R</t>
  </si>
  <si>
    <t>kabel JYTY; sdělovací; pevné uložení vnitřní; Cu jádra holá; počet žil 2; jmen.prům.jádra 1,00 mm; teplota použití do 70 °C</t>
  </si>
  <si>
    <t>(41+40+40+37+36+35+26)</t>
  </si>
  <si>
    <t>34121554R</t>
  </si>
  <si>
    <t>kabel JYTY; sdělovací; pevné uložení vnitřní; Cu jádra holá; počet žil 4; jmen.prům.jádra 1,00 mm; teplota použití do 70 °C</t>
  </si>
  <si>
    <t>(40+36+29)</t>
  </si>
  <si>
    <t>34140966R</t>
  </si>
  <si>
    <t>vodič CY; silový, propojovací jednožilový; pevné uložení; jádro Cu plné holé; počet žil 1; jmen.průřez jádra 6,00 mm2; vnější průměr 4,8 mm; izolace PVC; tl. izolace min 0,8 mm; odolnost proti šíření plamene</t>
  </si>
  <si>
    <t>34564052R</t>
  </si>
  <si>
    <t>rozvodka 6482-14, krabicová</t>
  </si>
  <si>
    <t>34571091R</t>
  </si>
  <si>
    <t>trubka elektroinstalační tuhá hrdlová; znač.dle EN; mat. PVC samozhášivé; mech.odolnost nízká; mezní hodnota zatížení 320 N/5 cm; teplot.rozsah -25 až 60 °C; stupeň hořlavosti A-3C; barva světle šedá RAL 7035, bílá RAL 9010; vnější pr.= 16,0 mm; vnitřní pr.= 13,7 mm; délka l = 3 m</t>
  </si>
  <si>
    <t>345711592R</t>
  </si>
  <si>
    <t>trubka elektroinstalační ohebná; znač.dle EN; mat. PVC samozhášivé; mech.odolnost nízká; mezní hodnota zatížení 320 N/5 cm; teplot.rozsah -5 až 60 °C; stupeň hořlavosti A-3C; barva světle šedá RAL 7035; vnější pr.= 25,0 mm; vnitřní pr.= 18,3 mm</t>
  </si>
  <si>
    <t>34572109R</t>
  </si>
  <si>
    <t>lišta elektroinstalační vkládací; mat. PVC samozhášivé; Š x V 24 x 22 mm; délka 3,00 m; bílá; stupeň hořlavosti A-C3; teplot.rozsah -5 až 60 °C</t>
  </si>
  <si>
    <t>D33</t>
  </si>
  <si>
    <t>Pomocný montážní materiál (šrouby, hmoždinky....) -15% z ceny montážního materiálu</t>
  </si>
  <si>
    <t>sada</t>
  </si>
  <si>
    <t>KECK5003</t>
  </si>
  <si>
    <t>ŽLAB  62/ 50           2m MARS</t>
  </si>
  <si>
    <t>KS</t>
  </si>
  <si>
    <t>0025101</t>
  </si>
  <si>
    <t>KECK5023</t>
  </si>
  <si>
    <t>VÍKO  62               2m MARS</t>
  </si>
  <si>
    <t>0125111</t>
  </si>
  <si>
    <t>KECK5112</t>
  </si>
  <si>
    <t>NOSNÍK  62                MARS</t>
  </si>
  <si>
    <t>1735272</t>
  </si>
  <si>
    <t>KECK5134</t>
  </si>
  <si>
    <t>PŘEPÁŽKA ŽLABU  50        MARS</t>
  </si>
  <si>
    <t>1745273</t>
  </si>
  <si>
    <t>KOPONKO90X50X62ST</t>
  </si>
  <si>
    <t>KOLENO VNEJSI MARS 62/50</t>
  </si>
  <si>
    <t>KOPONVO90X62ST</t>
  </si>
  <si>
    <t>VIKO KOLENA MARS 62</t>
  </si>
  <si>
    <t>MTZ_VST_001T00</t>
  </si>
  <si>
    <t>Montáž snímač teploty do potrubí s jímkou</t>
  </si>
  <si>
    <t>MTZ_SYN</t>
  </si>
  <si>
    <t>MTZ_VST_016T00</t>
  </si>
  <si>
    <t>Montáž spínač tlaku pro kapaliny a plyny</t>
  </si>
  <si>
    <t>MTZ_VYST_003T00</t>
  </si>
  <si>
    <t>Montáž servopohon ventilový vč. ventilu do DN50</t>
  </si>
  <si>
    <t>MTZ_VYST_004T00</t>
  </si>
  <si>
    <t>Montáž servopohon ventilový vč. ventilu nad DN50</t>
  </si>
  <si>
    <t>210 01-00 Trubky</t>
  </si>
  <si>
    <t>210010002R00</t>
  </si>
  <si>
    <t>...trubka ohebná, PVC, uložená pod omítku, průměr 16 mm,  , montáž</t>
  </si>
  <si>
    <t>M21</t>
  </si>
  <si>
    <t>210010003R00</t>
  </si>
  <si>
    <t>...trubka ohebná, PVC, uložená pod omítku, průměr 23 mm,  , montáž</t>
  </si>
  <si>
    <t>210 02-03 Žlaby</t>
  </si>
  <si>
    <t>210020303R00</t>
  </si>
  <si>
    <t>...žlab kabelový s příslušenstvím, 62/50 mm, včetně víka</t>
  </si>
  <si>
    <t>Včetně kolen, T-kusů, prodlužovacích dílů, spojek apod.</t>
  </si>
  <si>
    <t>210 10 Ukončení vodičů, soubory pro kabely</t>
  </si>
  <si>
    <t>210100301R00</t>
  </si>
  <si>
    <t xml:space="preserve">...příplatek za ukončení stínění kabelů včetně zapojení,  ,  </t>
  </si>
  <si>
    <t>210010022R00</t>
  </si>
  <si>
    <t>Trubka tuhá z PVC uložená pevně, 23 mm</t>
  </si>
  <si>
    <t>210800527R00</t>
  </si>
  <si>
    <t>Vodič nn a vn CY 6 mm2 uložený volně</t>
  </si>
  <si>
    <t>210810005R00</t>
  </si>
  <si>
    <t>Kabel CYKY-m 750 V 3 x 1,5 mm2 volně uložený</t>
  </si>
  <si>
    <t>210860201R00</t>
  </si>
  <si>
    <t>Kabel speciální JYTY s Al 2 x 1 mm volně uložený</t>
  </si>
  <si>
    <t>210860202R00</t>
  </si>
  <si>
    <t>Kabel speciální JYTY s Al 4 x 1 mm volně uložený</t>
  </si>
  <si>
    <t>220260040T00</t>
  </si>
  <si>
    <t>Krabice - montáž</t>
  </si>
  <si>
    <t>220301022T00</t>
  </si>
  <si>
    <t>Lišta elektroinstalační - montáž</t>
  </si>
  <si>
    <t>746211110R00</t>
  </si>
  <si>
    <t>Ukonceni vodicu v rozvadeci-2,5 mm2</t>
  </si>
  <si>
    <t>M42</t>
  </si>
  <si>
    <t>Demontáž stávajících zařízení MaR</t>
  </si>
  <si>
    <t>M45</t>
  </si>
  <si>
    <t>Drobné montážní práce</t>
  </si>
  <si>
    <t>923      T00</t>
  </si>
  <si>
    <t>Hzs - zaučení obsluhy</t>
  </si>
  <si>
    <t>M48</t>
  </si>
  <si>
    <t>Uživatelský software pro DDC</t>
  </si>
  <si>
    <t>db</t>
  </si>
  <si>
    <t xml:space="preserve">Úprava SW  </t>
  </si>
  <si>
    <t>Úprava stávajícího SW</t>
  </si>
  <si>
    <t>901      T00</t>
  </si>
  <si>
    <t>Hzs - práce aplikačního programátora-příprava ke, komplexní zkoušce</t>
  </si>
  <si>
    <t>904      R00</t>
  </si>
  <si>
    <t>Hzs-zkousky v ramci montaz.praci, zkušební provoz</t>
  </si>
  <si>
    <t>905      R01</t>
  </si>
  <si>
    <t>Hzs-revize provoz.souboru a st.obj., Revize</t>
  </si>
  <si>
    <t>925      T00</t>
  </si>
  <si>
    <t>Hzs - spolupráce s revizním technikem</t>
  </si>
  <si>
    <t>101100135T00</t>
  </si>
  <si>
    <t>Dispečink-parametrizace datových bodů</t>
  </si>
  <si>
    <t>d.b.</t>
  </si>
  <si>
    <t>101100177T00</t>
  </si>
  <si>
    <t>Vykreslení obrazovek</t>
  </si>
  <si>
    <t>M41</t>
  </si>
  <si>
    <t>Pomocné stavební práce (drážky, vrtání děr, zapravení, výmalba)</t>
  </si>
  <si>
    <t>950      T00</t>
  </si>
  <si>
    <t>Hzs - Koordinace s ostatními profesemi</t>
  </si>
  <si>
    <t>734100817ST00</t>
  </si>
  <si>
    <t>Demontáž armatur ventily pojist.  DN 80</t>
  </si>
  <si>
    <t>734 13 Ventily pojistné přírubové</t>
  </si>
  <si>
    <t>pružinové nízkozdvižné nárožní</t>
  </si>
  <si>
    <t>734134617R00</t>
  </si>
  <si>
    <t>...pružinové nárožní P15-217-540 II, DN 80</t>
  </si>
  <si>
    <t>soubor</t>
  </si>
  <si>
    <t>930      T00</t>
  </si>
  <si>
    <t>Hzs-doprava osob</t>
  </si>
  <si>
    <t>kpl.</t>
  </si>
  <si>
    <t>M63</t>
  </si>
  <si>
    <t>Hzs-projekt výrobní dokumentace</t>
  </si>
  <si>
    <t>M64</t>
  </si>
  <si>
    <t>Hzs-projekt skutečný stav</t>
  </si>
  <si>
    <t>005121 R</t>
  </si>
  <si>
    <t>Zařízení staveniště</t>
  </si>
  <si>
    <t>Soubor</t>
  </si>
  <si>
    <t>Veškeré náklady spojené s vybudováním, provozem a odstraněním zařízení staveniště.</t>
  </si>
  <si>
    <t>=</t>
  </si>
  <si>
    <t>POZNÁMKA</t>
  </si>
  <si>
    <t>Veškeré výkazy výměr technologie byly provedeny podle výkresů</t>
  </si>
  <si>
    <t>101 – půdorys</t>
  </si>
  <si>
    <t>104 – řez A</t>
  </si>
  <si>
    <t>105 – řez B</t>
  </si>
  <si>
    <t>Veškeré výkazy výměr demontáží byly provedeny podle výkresu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</si>
</sst>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K_č"/>
    <numFmt numFmtId="165" formatCode="#,##0.00000"/>
    <numFmt numFmtId="166" formatCode="#,##0.00_\_K_č"/>
  </numFmts>
  <fonts count="2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10"/>
      <color indexed="9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5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6" fillId="0" borderId="37" xfId="0" applyNumberFormat="1" applyFont="1" applyBorder="1" applyAlignment="1">
      <alignment vertical="center"/>
    </xf>
    <xf numFmtId="4" fontId="16" fillId="0" borderId="44" xfId="0" applyNumberFormat="1" applyFont="1" applyBorder="1" applyAlignment="1">
      <alignment vertical="center"/>
    </xf>
    <xf numFmtId="4" fontId="16" fillId="0" borderId="39" xfId="0" applyNumberFormat="1" applyFont="1" applyBorder="1" applyAlignment="1">
      <alignment vertical="center" shrinkToFit="1"/>
    </xf>
    <xf numFmtId="4" fontId="16" fillId="0" borderId="42" xfId="0" applyNumberFormat="1" applyFont="1" applyBorder="1" applyAlignment="1">
      <alignment vertical="center" shrinkToFit="1"/>
    </xf>
    <xf numFmtId="4" fontId="16" fillId="0" borderId="40" xfId="0" applyNumberFormat="1" applyFont="1" applyBorder="1" applyAlignment="1">
      <alignment vertical="center"/>
    </xf>
    <xf numFmtId="4" fontId="16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0" fontId="14" fillId="0" borderId="0" xfId="0" applyFont="1" applyAlignment="1">
      <alignment vertical="top"/>
    </xf>
    <xf numFmtId="0" fontId="17" fillId="0" borderId="0" xfId="0" applyFont="1" applyAlignment="1">
      <alignment vertical="top"/>
    </xf>
    <xf numFmtId="164" fontId="17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8" xfId="0" applyNumberFormat="1" applyFont="1" applyBorder="1"/>
    <xf numFmtId="164" fontId="7" fillId="0" borderId="29" xfId="0" applyNumberFormat="1" applyFont="1" applyBorder="1"/>
    <xf numFmtId="0" fontId="7" fillId="4" borderId="49" xfId="0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0" fontId="7" fillId="4" borderId="52" xfId="0" applyFont="1" applyFill="1" applyBorder="1"/>
    <xf numFmtId="164" fontId="7" fillId="4" borderId="53" xfId="0" applyNumberFormat="1" applyFont="1" applyFill="1" applyBorder="1"/>
    <xf numFmtId="0" fontId="7" fillId="4" borderId="54" xfId="0" applyFont="1" applyFill="1" applyBorder="1"/>
    <xf numFmtId="0" fontId="7" fillId="4" borderId="55" xfId="0" applyFont="1" applyFill="1" applyBorder="1"/>
    <xf numFmtId="0" fontId="7" fillId="4" borderId="56" xfId="0" applyFont="1" applyFill="1" applyBorder="1"/>
    <xf numFmtId="49" fontId="7" fillId="4" borderId="56" xfId="0" applyNumberFormat="1" applyFont="1" applyFill="1" applyBorder="1"/>
    <xf numFmtId="0" fontId="7" fillId="4" borderId="57" xfId="0" applyFont="1" applyFill="1" applyBorder="1"/>
    <xf numFmtId="164" fontId="7" fillId="4" borderId="58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59" xfId="0" applyFill="1" applyBorder="1" applyAlignment="1">
      <alignment vertical="top"/>
    </xf>
    <xf numFmtId="0" fontId="0" fillId="4" borderId="60" xfId="0" applyFill="1" applyBorder="1" applyAlignment="1">
      <alignment vertical="top"/>
    </xf>
    <xf numFmtId="0" fontId="0" fillId="4" borderId="60" xfId="0" applyFill="1" applyBorder="1" applyAlignment="1">
      <alignment horizontal="center" vertical="top"/>
    </xf>
    <xf numFmtId="49" fontId="0" fillId="4" borderId="60" xfId="0" applyNumberFormat="1" applyFill="1" applyBorder="1" applyAlignment="1">
      <alignment vertical="top"/>
    </xf>
    <xf numFmtId="0" fontId="0" fillId="4" borderId="62" xfId="0" applyFill="1" applyBorder="1" applyAlignment="1">
      <alignment vertical="top"/>
    </xf>
    <xf numFmtId="0" fontId="18" fillId="0" borderId="0" xfId="0" applyFont="1"/>
    <xf numFmtId="0" fontId="0" fillId="0" borderId="42" xfId="0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42" xfId="0" applyBorder="1" applyAlignment="1">
      <alignment horizontal="center" vertical="top"/>
    </xf>
    <xf numFmtId="49" fontId="17" fillId="0" borderId="0" xfId="0" applyNumberFormat="1" applyFont="1" applyAlignment="1">
      <alignment vertical="top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60" xfId="0" applyNumberFormat="1" applyFill="1" applyBorder="1" applyAlignment="1">
      <alignment vertical="top" wrapText="1"/>
    </xf>
    <xf numFmtId="0" fontId="0" fillId="4" borderId="61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7" fillId="0" borderId="37" xfId="0" applyNumberFormat="1" applyFon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2" xfId="0" applyFont="1" applyBorder="1" applyAlignment="1">
      <alignment horizontal="center" vertical="top" shrinkToFit="1"/>
    </xf>
    <xf numFmtId="165" fontId="0" fillId="4" borderId="43" xfId="0" applyNumberFormat="1" applyFill="1" applyBorder="1" applyAlignment="1">
      <alignment vertical="top" shrinkToFit="1"/>
    </xf>
    <xf numFmtId="165" fontId="18" fillId="0" borderId="42" xfId="0" applyNumberFormat="1" applyFont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" fontId="18" fillId="0" borderId="42" xfId="0" applyNumberFormat="1" applyFont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9" fontId="0" fillId="0" borderId="0" xfId="0" applyNumberFormat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49" fontId="0" fillId="0" borderId="38" xfId="0" applyNumberFormat="1" applyBorder="1" applyAlignment="1">
      <alignment horizontal="left" vertical="top"/>
    </xf>
    <xf numFmtId="0" fontId="14" fillId="4" borderId="0" xfId="0" applyFont="1" applyFill="1" applyBorder="1"/>
    <xf numFmtId="49" fontId="14" fillId="4" borderId="0" xfId="0" applyNumberFormat="1" applyFont="1" applyFill="1" applyBorder="1"/>
    <xf numFmtId="49" fontId="14" fillId="4" borderId="0" xfId="0" applyNumberFormat="1" applyFont="1" applyFill="1" applyBorder="1" applyAlignment="1">
      <alignment horizontal="left"/>
    </xf>
    <xf numFmtId="0" fontId="14" fillId="4" borderId="0" xfId="0" applyFont="1" applyFill="1" applyBorder="1" applyAlignment="1">
      <alignment horizontal="center"/>
    </xf>
    <xf numFmtId="4" fontId="14" fillId="4" borderId="0" xfId="0" applyNumberFormat="1" applyFont="1" applyFill="1" applyBorder="1"/>
    <xf numFmtId="0" fontId="0" fillId="4" borderId="47" xfId="0" applyFill="1" applyBorder="1" applyAlignment="1">
      <alignment vertical="top"/>
    </xf>
    <xf numFmtId="0" fontId="18" fillId="0" borderId="63" xfId="0" applyFont="1" applyBorder="1" applyAlignment="1">
      <alignment vertical="top"/>
    </xf>
    <xf numFmtId="0" fontId="17" fillId="0" borderId="63" xfId="0" applyFont="1" applyBorder="1" applyAlignment="1">
      <alignment vertical="top"/>
    </xf>
    <xf numFmtId="4" fontId="0" fillId="4" borderId="64" xfId="0" applyNumberFormat="1" applyFill="1" applyBorder="1" applyAlignment="1">
      <alignment vertical="top" shrinkToFit="1"/>
    </xf>
    <xf numFmtId="4" fontId="18" fillId="0" borderId="65" xfId="0" applyNumberFormat="1" applyFont="1" applyBorder="1" applyAlignment="1">
      <alignment vertical="top" shrinkToFit="1"/>
    </xf>
    <xf numFmtId="0" fontId="0" fillId="4" borderId="60" xfId="0" applyFill="1" applyBorder="1" applyAlignment="1">
      <alignment vertical="top" wrapText="1"/>
    </xf>
    <xf numFmtId="0" fontId="0" fillId="4" borderId="49" xfId="0" applyFill="1" applyBorder="1" applyAlignment="1">
      <alignment vertical="top"/>
    </xf>
    <xf numFmtId="49" fontId="0" fillId="4" borderId="50" xfId="0" applyNumberFormat="1" applyFill="1" applyBorder="1" applyAlignment="1">
      <alignment vertical="top"/>
    </xf>
    <xf numFmtId="4" fontId="0" fillId="0" borderId="66" xfId="0" applyNumberFormat="1" applyBorder="1" applyAlignment="1">
      <alignment vertical="top"/>
    </xf>
    <xf numFmtId="4" fontId="0" fillId="0" borderId="67" xfId="0" applyNumberFormat="1" applyBorder="1" applyAlignment="1">
      <alignment vertical="top"/>
    </xf>
    <xf numFmtId="0" fontId="17" fillId="0" borderId="23" xfId="0" applyFont="1" applyBorder="1" applyAlignment="1">
      <alignment vertical="top"/>
    </xf>
    <xf numFmtId="0" fontId="17" fillId="0" borderId="24" xfId="0" applyNumberFormat="1" applyFont="1" applyBorder="1" applyAlignment="1">
      <alignment vertical="top"/>
    </xf>
    <xf numFmtId="0" fontId="18" fillId="0" borderId="68" xfId="0" applyNumberFormat="1" applyFont="1" applyBorder="1" applyAlignment="1">
      <alignment horizontal="left" vertical="top" wrapText="1"/>
    </xf>
    <xf numFmtId="0" fontId="18" fillId="0" borderId="68" xfId="0" applyFont="1" applyBorder="1" applyAlignment="1">
      <alignment horizontal="center" vertical="top" shrinkToFit="1"/>
    </xf>
    <xf numFmtId="165" fontId="18" fillId="0" borderId="68" xfId="0" applyNumberFormat="1" applyFont="1" applyBorder="1" applyAlignment="1">
      <alignment vertical="top" shrinkToFit="1"/>
    </xf>
    <xf numFmtId="4" fontId="18" fillId="5" borderId="68" xfId="0" applyNumberFormat="1" applyFont="1" applyFill="1" applyBorder="1" applyAlignment="1" applyProtection="1">
      <alignment vertical="top" shrinkToFit="1"/>
      <protection locked="0"/>
    </xf>
    <xf numFmtId="4" fontId="18" fillId="0" borderId="68" xfId="0" applyNumberFormat="1" applyFont="1" applyBorder="1" applyAlignment="1">
      <alignment vertical="top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69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166" fontId="7" fillId="0" borderId="29" xfId="0" applyNumberFormat="1" applyFont="1" applyBorder="1"/>
    <xf numFmtId="166" fontId="7" fillId="4" borderId="58" xfId="0" applyNumberFormat="1" applyFont="1" applyFill="1" applyBorder="1"/>
    <xf numFmtId="0" fontId="22" fillId="0" borderId="0" xfId="0" applyNumberFormat="1" applyFont="1" applyAlignment="1">
      <alignment wrapText="1"/>
    </xf>
    <xf numFmtId="0" fontId="18" fillId="0" borderId="37" xfId="0" applyNumberFormat="1" applyFont="1" applyBorder="1" applyAlignment="1">
      <alignment vertical="top"/>
    </xf>
    <xf numFmtId="0" fontId="21" fillId="0" borderId="42" xfId="0" applyNumberFormat="1" applyFont="1" applyBorder="1" applyAlignment="1">
      <alignment horizontal="center" vertical="top" wrapText="1" shrinkToFit="1"/>
    </xf>
    <xf numFmtId="165" fontId="21" fillId="0" borderId="42" xfId="0" applyNumberFormat="1" applyFont="1" applyBorder="1" applyAlignment="1">
      <alignment vertical="top" wrapText="1" shrinkToFit="1"/>
    </xf>
    <xf numFmtId="0" fontId="21" fillId="0" borderId="42" xfId="0" quotePrefix="1" applyNumberFormat="1" applyFont="1" applyBorder="1" applyAlignment="1">
      <alignment horizontal="left" vertical="top" wrapText="1"/>
    </xf>
    <xf numFmtId="49" fontId="14" fillId="0" borderId="0" xfId="0" applyNumberFormat="1" applyFont="1" applyAlignment="1">
      <alignment vertical="top"/>
    </xf>
    <xf numFmtId="0" fontId="18" fillId="0" borderId="12" xfId="0" applyFont="1" applyBorder="1"/>
    <xf numFmtId="49" fontId="18" fillId="0" borderId="11" xfId="0" applyNumberFormat="1" applyFont="1" applyBorder="1"/>
    <xf numFmtId="0" fontId="18" fillId="0" borderId="13" xfId="0" applyFont="1" applyBorder="1"/>
    <xf numFmtId="49" fontId="18" fillId="0" borderId="48" xfId="0" applyNumberFormat="1" applyFont="1" applyBorder="1"/>
    <xf numFmtId="166" fontId="18" fillId="0" borderId="29" xfId="0" applyNumberFormat="1" applyFont="1" applyBorder="1"/>
    <xf numFmtId="0" fontId="0" fillId="4" borderId="49" xfId="0" applyFill="1" applyBorder="1"/>
    <xf numFmtId="0" fontId="0" fillId="4" borderId="50" xfId="0" applyFill="1" applyBorder="1"/>
    <xf numFmtId="0" fontId="0" fillId="4" borderId="51" xfId="0" applyFill="1" applyBorder="1"/>
    <xf numFmtId="0" fontId="0" fillId="4" borderId="52" xfId="0" applyFill="1" applyBorder="1"/>
    <xf numFmtId="0" fontId="0" fillId="4" borderId="53" xfId="0" applyFill="1" applyBorder="1"/>
    <xf numFmtId="0" fontId="18" fillId="4" borderId="54" xfId="0" applyFont="1" applyFill="1" applyBorder="1"/>
    <xf numFmtId="0" fontId="18" fillId="4" borderId="55" xfId="0" applyFont="1" applyFill="1" applyBorder="1"/>
    <xf numFmtId="0" fontId="18" fillId="4" borderId="56" xfId="0" applyFont="1" applyFill="1" applyBorder="1"/>
    <xf numFmtId="49" fontId="18" fillId="4" borderId="56" xfId="0" applyNumberFormat="1" applyFont="1" applyFill="1" applyBorder="1"/>
    <xf numFmtId="0" fontId="18" fillId="4" borderId="57" xfId="0" applyFont="1" applyFill="1" applyBorder="1"/>
    <xf numFmtId="166" fontId="18" fillId="4" borderId="58" xfId="0" applyNumberFormat="1" applyFont="1" applyFill="1" applyBorder="1"/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165" fontId="18" fillId="5" borderId="68" xfId="0" applyNumberFormat="1" applyFont="1" applyFill="1" applyBorder="1" applyAlignment="1" applyProtection="1">
      <alignment vertical="top" shrinkToFit="1"/>
      <protection locked="0"/>
    </xf>
    <xf numFmtId="49" fontId="14" fillId="0" borderId="0" xfId="0" applyNumberFormat="1" applyFont="1"/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16" fillId="0" borderId="0" xfId="0" applyNumberFormat="1" applyFont="1" applyBorder="1" applyAlignment="1">
      <alignment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vertical="center" wrapText="1" shrinkToFit="1"/>
    </xf>
    <xf numFmtId="4" fontId="13" fillId="0" borderId="11" xfId="0" applyNumberFormat="1" applyFont="1" applyBorder="1"/>
    <xf numFmtId="4" fontId="13" fillId="0" borderId="12" xfId="0" applyNumberFormat="1" applyFont="1" applyBorder="1"/>
    <xf numFmtId="4" fontId="16" fillId="0" borderId="45" xfId="0" applyNumberFormat="1" applyFont="1" applyBorder="1" applyAlignment="1">
      <alignment vertical="center" wrapText="1"/>
    </xf>
    <xf numFmtId="4" fontId="16" fillId="0" borderId="45" xfId="0" applyNumberFormat="1" applyFont="1" applyBorder="1" applyAlignment="1">
      <alignment horizontal="center" vertical="center" wrapText="1"/>
    </xf>
    <xf numFmtId="4" fontId="16" fillId="0" borderId="45" xfId="0" applyNumberFormat="1" applyFont="1" applyBorder="1" applyAlignment="1">
      <alignment vertical="center" wrapText="1" shrinkToFit="1"/>
    </xf>
    <xf numFmtId="4" fontId="16" fillId="0" borderId="10" xfId="0" applyNumberFormat="1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0" fontId="14" fillId="0" borderId="0" xfId="0" applyNumberFormat="1" applyFont="1" applyAlignment="1">
      <alignment vertical="top" wrapText="1"/>
    </xf>
    <xf numFmtId="49" fontId="12" fillId="0" borderId="7" xfId="0" applyNumberFormat="1" applyFont="1" applyBorder="1"/>
    <xf numFmtId="0" fontId="17" fillId="0" borderId="0" xfId="0" applyNumberFormat="1" applyFont="1" applyAlignment="1">
      <alignment vertical="top" wrapText="1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0" fontId="18" fillId="0" borderId="44" xfId="0" applyNumberFormat="1" applyFont="1" applyBorder="1" applyAlignment="1">
      <alignment vertical="top" wrapText="1"/>
    </xf>
    <xf numFmtId="0" fontId="18" fillId="0" borderId="44" xfId="0" applyNumberFormat="1" applyFont="1" applyBorder="1" applyAlignment="1">
      <alignment horizontal="left" vertical="top" wrapText="1"/>
    </xf>
    <xf numFmtId="0" fontId="18" fillId="0" borderId="45" xfId="0" applyNumberFormat="1" applyFont="1" applyBorder="1" applyAlignment="1">
      <alignment vertical="top" wrapText="1" shrinkToFit="1"/>
    </xf>
    <xf numFmtId="165" fontId="18" fillId="0" borderId="45" xfId="0" applyNumberFormat="1" applyFont="1" applyBorder="1" applyAlignment="1">
      <alignment vertical="top" wrapText="1" shrinkToFit="1"/>
    </xf>
    <xf numFmtId="4" fontId="18" fillId="0" borderId="45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wrapText="1" shrinkToFit="1"/>
    </xf>
    <xf numFmtId="0" fontId="18" fillId="0" borderId="37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0" fontId="20" fillId="0" borderId="37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4" fontId="20" fillId="0" borderId="0" xfId="0" applyNumberFormat="1" applyFont="1" applyBorder="1" applyAlignment="1">
      <alignment vertical="top" wrapText="1" shrinkToFit="1"/>
    </xf>
    <xf numFmtId="4" fontId="20" fillId="0" borderId="38" xfId="0" applyNumberFormat="1" applyFont="1" applyBorder="1" applyAlignment="1">
      <alignment vertical="top" wrapText="1" shrinkToFit="1"/>
    </xf>
    <xf numFmtId="0" fontId="20" fillId="0" borderId="24" xfId="0" applyNumberFormat="1" applyFont="1" applyBorder="1" applyAlignment="1">
      <alignment horizontal="left" vertical="top" wrapText="1"/>
    </xf>
    <xf numFmtId="0" fontId="20" fillId="0" borderId="25" xfId="0" applyNumberFormat="1" applyFont="1" applyBorder="1" applyAlignment="1">
      <alignment vertical="top" wrapText="1" shrinkToFit="1"/>
    </xf>
    <xf numFmtId="165" fontId="20" fillId="0" borderId="25" xfId="0" applyNumberFormat="1" applyFont="1" applyBorder="1" applyAlignment="1">
      <alignment vertical="top" wrapText="1" shrinkToFit="1"/>
    </xf>
    <xf numFmtId="4" fontId="20" fillId="0" borderId="25" xfId="0" applyNumberFormat="1" applyFont="1" applyBorder="1" applyAlignment="1">
      <alignment vertical="top" wrapText="1" shrinkToFit="1"/>
    </xf>
    <xf numFmtId="4" fontId="20" fillId="0" borderId="70" xfId="0" applyNumberFormat="1" applyFont="1" applyBorder="1" applyAlignment="1">
      <alignment vertical="top" wrapText="1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nerga-is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C38" sqref="C38"/>
    </sheetView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253" t="s">
        <v>0</v>
      </c>
      <c r="C5" s="253"/>
      <c r="D5" s="253"/>
      <c r="E5" s="253"/>
      <c r="F5" s="253"/>
      <c r="G5" s="254"/>
      <c r="H5" s="15"/>
    </row>
    <row r="6" spans="1:8" x14ac:dyDescent="0.2">
      <c r="A6" s="20" t="s">
        <v>6</v>
      </c>
      <c r="B6" s="255"/>
      <c r="C6" s="255"/>
      <c r="D6" s="255"/>
      <c r="E6" s="255"/>
      <c r="F6" s="255"/>
      <c r="G6" s="256"/>
      <c r="H6" s="15"/>
    </row>
    <row r="7" spans="1:8" x14ac:dyDescent="0.2">
      <c r="A7" s="20" t="s">
        <v>7</v>
      </c>
      <c r="B7" s="255"/>
      <c r="C7" s="255"/>
      <c r="D7" s="255"/>
      <c r="E7" s="255"/>
      <c r="F7" s="255"/>
      <c r="G7" s="256"/>
      <c r="H7" s="15"/>
    </row>
    <row r="8" spans="1:8" x14ac:dyDescent="0.2">
      <c r="A8" s="20" t="s">
        <v>8</v>
      </c>
      <c r="B8" s="255"/>
      <c r="C8" s="255"/>
      <c r="D8" s="255"/>
      <c r="E8" s="255"/>
      <c r="F8" s="255"/>
      <c r="G8" s="256"/>
      <c r="H8" s="15"/>
    </row>
    <row r="9" spans="1:8" x14ac:dyDescent="0.2">
      <c r="A9" s="20" t="s">
        <v>9</v>
      </c>
      <c r="B9" s="255"/>
      <c r="C9" s="255"/>
      <c r="D9" s="255"/>
      <c r="E9" s="255"/>
      <c r="F9" s="255"/>
      <c r="G9" s="256"/>
      <c r="H9" s="15"/>
    </row>
    <row r="10" spans="1:8" x14ac:dyDescent="0.2">
      <c r="A10" s="20" t="s">
        <v>10</v>
      </c>
      <c r="B10" s="255"/>
      <c r="C10" s="255"/>
      <c r="D10" s="255"/>
      <c r="E10" s="255"/>
      <c r="F10" s="255"/>
      <c r="G10" s="256"/>
      <c r="H10" s="15"/>
    </row>
    <row r="11" spans="1:8" x14ac:dyDescent="0.2">
      <c r="A11" s="20" t="s">
        <v>11</v>
      </c>
      <c r="B11" s="245"/>
      <c r="C11" s="245"/>
      <c r="D11" s="245"/>
      <c r="E11" s="245"/>
      <c r="F11" s="245"/>
      <c r="G11" s="246"/>
      <c r="H11" s="15"/>
    </row>
    <row r="12" spans="1:8" x14ac:dyDescent="0.2">
      <c r="A12" s="20" t="s">
        <v>12</v>
      </c>
      <c r="B12" s="247"/>
      <c r="C12" s="248"/>
      <c r="D12" s="248"/>
      <c r="E12" s="248"/>
      <c r="F12" s="248"/>
      <c r="G12" s="249"/>
      <c r="H12" s="15"/>
    </row>
    <row r="13" spans="1:8" ht="13.5" thickBot="1" x14ac:dyDescent="0.25">
      <c r="A13" s="21" t="s">
        <v>13</v>
      </c>
      <c r="B13" s="250"/>
      <c r="C13" s="250"/>
      <c r="D13" s="250"/>
      <c r="E13" s="250"/>
      <c r="F13" s="250"/>
      <c r="G13" s="251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252" t="s">
        <v>40</v>
      </c>
      <c r="B17" s="252"/>
      <c r="C17" s="252"/>
      <c r="D17" s="252"/>
      <c r="E17" s="252"/>
      <c r="F17" s="252"/>
      <c r="G17" s="252"/>
      <c r="H17" s="15"/>
    </row>
  </sheetData>
  <sheetProtection password="E712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62"/>
  <sheetViews>
    <sheetView showGridLines="0" topLeftCell="B1" zoomScaleNormal="100" zoomScaleSheetLayoutView="75" workbookViewId="0">
      <selection activeCell="J58" sqref="J58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26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41</v>
      </c>
      <c r="F5" s="80" t="s">
        <v>43</v>
      </c>
      <c r="G5" s="11"/>
      <c r="I5" s="11"/>
    </row>
    <row r="6" spans="1:14" ht="13.5" customHeight="1" x14ac:dyDescent="0.25">
      <c r="B6" s="10"/>
      <c r="C6" s="37"/>
      <c r="D6" s="79" t="s">
        <v>42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24</v>
      </c>
      <c r="D11" s="12"/>
      <c r="H11" s="13" t="s">
        <v>2</v>
      </c>
      <c r="J11" s="51"/>
    </row>
    <row r="12" spans="1:14" x14ac:dyDescent="0.2">
      <c r="D12" s="12"/>
      <c r="H12" s="13" t="s">
        <v>3</v>
      </c>
      <c r="J12" s="51"/>
    </row>
    <row r="13" spans="1:14" ht="12" customHeight="1" x14ac:dyDescent="0.2">
      <c r="C13" s="13"/>
      <c r="D13" s="12"/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18</v>
      </c>
      <c r="D15" s="12"/>
      <c r="H15" s="13" t="s">
        <v>2</v>
      </c>
      <c r="J15" s="52"/>
    </row>
    <row r="16" spans="1:14" ht="12" customHeight="1" x14ac:dyDescent="0.2">
      <c r="C16" s="13"/>
      <c r="D16" s="12"/>
      <c r="H16" s="13" t="s">
        <v>3</v>
      </c>
      <c r="J16" s="52"/>
    </row>
    <row r="17" spans="1:16" ht="12" customHeight="1" x14ac:dyDescent="0.2">
      <c r="C17" s="13"/>
      <c r="D17" s="12"/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81"/>
      <c r="B21" s="82" t="s">
        <v>20</v>
      </c>
      <c r="C21" s="83"/>
      <c r="D21" s="83"/>
      <c r="E21" s="84"/>
      <c r="F21" s="85"/>
      <c r="G21" s="85"/>
      <c r="H21" s="92" t="s">
        <v>21</v>
      </c>
      <c r="I21" s="93" t="s">
        <v>22</v>
      </c>
      <c r="J21" s="94" t="s">
        <v>23</v>
      </c>
    </row>
    <row r="22" spans="1:16" x14ac:dyDescent="0.2">
      <c r="A22" s="89"/>
      <c r="B22" s="89" t="s">
        <v>44</v>
      </c>
      <c r="C22" s="90"/>
      <c r="D22" s="90"/>
      <c r="E22" s="90"/>
      <c r="F22" s="90"/>
      <c r="G22" s="91"/>
      <c r="H22" s="95"/>
      <c r="I22" s="96">
        <v>1</v>
      </c>
      <c r="J22" s="97"/>
    </row>
    <row r="23" spans="1:16" x14ac:dyDescent="0.2">
      <c r="A23" s="89"/>
      <c r="B23" s="89" t="s">
        <v>45</v>
      </c>
      <c r="C23" s="90" t="s">
        <v>46</v>
      </c>
      <c r="D23" s="90"/>
      <c r="E23" s="90"/>
      <c r="F23" s="90"/>
      <c r="G23" s="91"/>
      <c r="H23" s="95"/>
      <c r="I23" s="96">
        <v>6</v>
      </c>
      <c r="J23" s="97">
        <f>'Rekapitulace Objekt 01'!H24</f>
        <v>0</v>
      </c>
      <c r="O23" t="s">
        <v>506</v>
      </c>
      <c r="P23" t="s">
        <v>506</v>
      </c>
    </row>
    <row r="24" spans="1:16" ht="25.5" customHeight="1" x14ac:dyDescent="0.25">
      <c r="A24" s="99"/>
      <c r="B24" s="260" t="s">
        <v>47</v>
      </c>
      <c r="C24" s="261"/>
      <c r="D24" s="261"/>
      <c r="E24" s="261"/>
      <c r="F24" s="100"/>
      <c r="G24" s="101"/>
      <c r="H24" s="102"/>
      <c r="I24" s="103"/>
      <c r="J24" s="98">
        <f>SUM(J22:J23)</f>
        <v>0</v>
      </c>
    </row>
    <row r="33" spans="1:10" ht="15.75" x14ac:dyDescent="0.25">
      <c r="B33" s="104" t="s">
        <v>48</v>
      </c>
    </row>
    <row r="35" spans="1:10" ht="25.5" customHeight="1" x14ac:dyDescent="0.2">
      <c r="A35" s="105"/>
      <c r="B35" s="106" t="s">
        <v>49</v>
      </c>
      <c r="C35" s="107" t="s">
        <v>50</v>
      </c>
      <c r="D35" s="107"/>
      <c r="E35" s="107"/>
      <c r="F35" s="107"/>
      <c r="G35" s="108"/>
      <c r="H35" s="108"/>
      <c r="I35" s="108"/>
      <c r="J35" s="109" t="s">
        <v>51</v>
      </c>
    </row>
    <row r="36" spans="1:10" ht="25.5" customHeight="1" x14ac:dyDescent="0.2">
      <c r="A36" s="110"/>
      <c r="B36" s="111" t="s">
        <v>52</v>
      </c>
      <c r="C36" s="262" t="s">
        <v>53</v>
      </c>
      <c r="D36" s="262"/>
      <c r="E36" s="262"/>
      <c r="F36" s="263"/>
      <c r="G36" s="264"/>
      <c r="H36" s="264"/>
      <c r="I36" s="264"/>
      <c r="J36" s="112">
        <f>'01 R1550386402 Pol'!F8</f>
        <v>0</v>
      </c>
    </row>
    <row r="37" spans="1:10" ht="25.5" customHeight="1" x14ac:dyDescent="0.2">
      <c r="A37" s="110"/>
      <c r="B37" s="110" t="s">
        <v>54</v>
      </c>
      <c r="C37" s="257" t="s">
        <v>55</v>
      </c>
      <c r="D37" s="257"/>
      <c r="E37" s="257"/>
      <c r="F37" s="258"/>
      <c r="G37" s="259"/>
      <c r="H37" s="259"/>
      <c r="I37" s="259"/>
      <c r="J37" s="113">
        <f>'01 R1550386404 Pol'!F8</f>
        <v>0</v>
      </c>
    </row>
    <row r="38" spans="1:10" ht="25.5" customHeight="1" x14ac:dyDescent="0.2">
      <c r="A38" s="110"/>
      <c r="B38" s="110" t="s">
        <v>56</v>
      </c>
      <c r="C38" s="257" t="s">
        <v>57</v>
      </c>
      <c r="D38" s="257"/>
      <c r="E38" s="257"/>
      <c r="F38" s="258"/>
      <c r="G38" s="259"/>
      <c r="H38" s="259"/>
      <c r="I38" s="259"/>
      <c r="J38" s="113">
        <f>'01 R1550386404 Pol'!F12</f>
        <v>0</v>
      </c>
    </row>
    <row r="39" spans="1:10" ht="25.5" customHeight="1" x14ac:dyDescent="0.2">
      <c r="A39" s="110"/>
      <c r="B39" s="110" t="s">
        <v>58</v>
      </c>
      <c r="C39" s="257" t="s">
        <v>59</v>
      </c>
      <c r="D39" s="257"/>
      <c r="E39" s="257"/>
      <c r="F39" s="258"/>
      <c r="G39" s="259"/>
      <c r="H39" s="259"/>
      <c r="I39" s="259"/>
      <c r="J39" s="113">
        <f>'01 R1550386404 Pol'!F17</f>
        <v>0</v>
      </c>
    </row>
    <row r="40" spans="1:10" ht="25.5" customHeight="1" x14ac:dyDescent="0.2">
      <c r="A40" s="110"/>
      <c r="B40" s="110" t="s">
        <v>60</v>
      </c>
      <c r="C40" s="257" t="s">
        <v>61</v>
      </c>
      <c r="D40" s="257"/>
      <c r="E40" s="257"/>
      <c r="F40" s="258"/>
      <c r="G40" s="259"/>
      <c r="H40" s="259"/>
      <c r="I40" s="259"/>
      <c r="J40" s="113">
        <f>'01 R1550386404 Pol'!F19</f>
        <v>0</v>
      </c>
    </row>
    <row r="41" spans="1:10" ht="25.5" customHeight="1" x14ac:dyDescent="0.2">
      <c r="A41" s="110"/>
      <c r="B41" s="110" t="s">
        <v>62</v>
      </c>
      <c r="C41" s="257" t="s">
        <v>63</v>
      </c>
      <c r="D41" s="257"/>
      <c r="E41" s="257"/>
      <c r="F41" s="258"/>
      <c r="G41" s="259"/>
      <c r="H41" s="259"/>
      <c r="I41" s="259"/>
      <c r="J41" s="113">
        <f>'01 R1550386401 Pol'!F8+'01 R1550386402 Pol'!F14</f>
        <v>0</v>
      </c>
    </row>
    <row r="42" spans="1:10" ht="25.5" customHeight="1" x14ac:dyDescent="0.2">
      <c r="A42" s="110"/>
      <c r="B42" s="110" t="s">
        <v>64</v>
      </c>
      <c r="C42" s="257" t="s">
        <v>65</v>
      </c>
      <c r="D42" s="257"/>
      <c r="E42" s="257"/>
      <c r="F42" s="258"/>
      <c r="G42" s="259"/>
      <c r="H42" s="259"/>
      <c r="I42" s="259"/>
      <c r="J42" s="113">
        <f>'01 R1550386401 Pol'!F19</f>
        <v>0</v>
      </c>
    </row>
    <row r="43" spans="1:10" ht="25.5" customHeight="1" x14ac:dyDescent="0.2">
      <c r="A43" s="110"/>
      <c r="B43" s="110" t="s">
        <v>66</v>
      </c>
      <c r="C43" s="257" t="s">
        <v>67</v>
      </c>
      <c r="D43" s="257"/>
      <c r="E43" s="257"/>
      <c r="F43" s="258"/>
      <c r="G43" s="259"/>
      <c r="H43" s="259"/>
      <c r="I43" s="259"/>
      <c r="J43" s="113">
        <f>'01 R1550386401 Pol'!F21</f>
        <v>0</v>
      </c>
    </row>
    <row r="44" spans="1:10" ht="25.5" customHeight="1" x14ac:dyDescent="0.2">
      <c r="A44" s="110"/>
      <c r="B44" s="110" t="s">
        <v>68</v>
      </c>
      <c r="C44" s="257" t="s">
        <v>69</v>
      </c>
      <c r="D44" s="257"/>
      <c r="E44" s="257"/>
      <c r="F44" s="258"/>
      <c r="G44" s="259"/>
      <c r="H44" s="259"/>
      <c r="I44" s="259"/>
      <c r="J44" s="113">
        <f>'01 R1550386401 Pol'!F26+'01 R1550386402 Pol'!F25</f>
        <v>0</v>
      </c>
    </row>
    <row r="45" spans="1:10" ht="25.5" customHeight="1" x14ac:dyDescent="0.2">
      <c r="A45" s="110"/>
      <c r="B45" s="110" t="s">
        <v>70</v>
      </c>
      <c r="C45" s="257" t="s">
        <v>71</v>
      </c>
      <c r="D45" s="257"/>
      <c r="E45" s="257"/>
      <c r="F45" s="258"/>
      <c r="G45" s="259"/>
      <c r="H45" s="259"/>
      <c r="I45" s="259"/>
      <c r="J45" s="113">
        <f>'01 R1550386401 Pol'!F34+'01 R1550386402 Pol'!F55</f>
        <v>0</v>
      </c>
    </row>
    <row r="46" spans="1:10" ht="25.5" customHeight="1" x14ac:dyDescent="0.2">
      <c r="A46" s="110"/>
      <c r="B46" s="110" t="s">
        <v>72</v>
      </c>
      <c r="C46" s="257" t="s">
        <v>73</v>
      </c>
      <c r="D46" s="257"/>
      <c r="E46" s="257"/>
      <c r="F46" s="258"/>
      <c r="G46" s="259"/>
      <c r="H46" s="259"/>
      <c r="I46" s="259"/>
      <c r="J46" s="113">
        <f>'01 R1550386401 Pol'!F63+'01 R1550386402 Pol'!F63+'01 R1550386405 Pol'!F8</f>
        <v>0</v>
      </c>
    </row>
    <row r="47" spans="1:10" ht="25.5" customHeight="1" x14ac:dyDescent="0.2">
      <c r="A47" s="110"/>
      <c r="B47" s="110" t="s">
        <v>74</v>
      </c>
      <c r="C47" s="257" t="s">
        <v>75</v>
      </c>
      <c r="D47" s="257"/>
      <c r="E47" s="257"/>
      <c r="F47" s="258"/>
      <c r="G47" s="259"/>
      <c r="H47" s="259"/>
      <c r="I47" s="259"/>
      <c r="J47" s="113">
        <f>'01 R1550386401 Pol'!F104</f>
        <v>0</v>
      </c>
    </row>
    <row r="48" spans="1:10" ht="25.5" customHeight="1" x14ac:dyDescent="0.2">
      <c r="A48" s="110"/>
      <c r="B48" s="110" t="s">
        <v>76</v>
      </c>
      <c r="C48" s="257" t="s">
        <v>77</v>
      </c>
      <c r="D48" s="257"/>
      <c r="E48" s="257"/>
      <c r="F48" s="258"/>
      <c r="G48" s="259"/>
      <c r="H48" s="259"/>
      <c r="I48" s="259"/>
      <c r="J48" s="113">
        <f>'01 R1550386401 Pol'!F108</f>
        <v>0</v>
      </c>
    </row>
    <row r="49" spans="1:10" ht="25.5" customHeight="1" x14ac:dyDescent="0.2">
      <c r="A49" s="110"/>
      <c r="B49" s="110" t="s">
        <v>78</v>
      </c>
      <c r="C49" s="257" t="s">
        <v>79</v>
      </c>
      <c r="D49" s="257"/>
      <c r="E49" s="257"/>
      <c r="F49" s="258"/>
      <c r="G49" s="259"/>
      <c r="H49" s="259"/>
      <c r="I49" s="259"/>
      <c r="J49" s="113">
        <f>'01 R1550386403 Pol'!F8</f>
        <v>0</v>
      </c>
    </row>
    <row r="50" spans="1:10" ht="25.5" customHeight="1" x14ac:dyDescent="0.2">
      <c r="A50" s="110"/>
      <c r="B50" s="110" t="s">
        <v>80</v>
      </c>
      <c r="C50" s="257" t="s">
        <v>81</v>
      </c>
      <c r="D50" s="257"/>
      <c r="E50" s="257"/>
      <c r="F50" s="258"/>
      <c r="G50" s="259"/>
      <c r="H50" s="259"/>
      <c r="I50" s="259"/>
      <c r="J50" s="113">
        <f>'01 R1550386403 Pol'!F15</f>
        <v>0</v>
      </c>
    </row>
    <row r="51" spans="1:10" ht="25.5" customHeight="1" x14ac:dyDescent="0.2">
      <c r="A51" s="110"/>
      <c r="B51" s="110" t="s">
        <v>82</v>
      </c>
      <c r="C51" s="257" t="s">
        <v>83</v>
      </c>
      <c r="D51" s="257"/>
      <c r="E51" s="257"/>
      <c r="F51" s="258"/>
      <c r="G51" s="259"/>
      <c r="H51" s="259"/>
      <c r="I51" s="259"/>
      <c r="J51" s="113">
        <f>'01 R1550386404 Pol'!F41</f>
        <v>0</v>
      </c>
    </row>
    <row r="52" spans="1:10" ht="25.5" customHeight="1" x14ac:dyDescent="0.2">
      <c r="A52" s="110"/>
      <c r="B52" s="110" t="s">
        <v>84</v>
      </c>
      <c r="C52" s="257" t="s">
        <v>85</v>
      </c>
      <c r="D52" s="257"/>
      <c r="E52" s="257"/>
      <c r="F52" s="258"/>
      <c r="G52" s="259"/>
      <c r="H52" s="259"/>
      <c r="I52" s="259"/>
      <c r="J52" s="113">
        <f>'01 R1550386404 Pol'!F66</f>
        <v>0</v>
      </c>
    </row>
    <row r="53" spans="1:10" ht="25.5" customHeight="1" x14ac:dyDescent="0.2">
      <c r="A53" s="110"/>
      <c r="B53" s="110" t="s">
        <v>86</v>
      </c>
      <c r="C53" s="257" t="s">
        <v>87</v>
      </c>
      <c r="D53" s="257"/>
      <c r="E53" s="257"/>
      <c r="F53" s="258"/>
      <c r="G53" s="259"/>
      <c r="H53" s="259"/>
      <c r="I53" s="259"/>
      <c r="J53" s="113">
        <f>'01 R1550386404 Pol'!F68</f>
        <v>0</v>
      </c>
    </row>
    <row r="54" spans="1:10" ht="25.5" customHeight="1" x14ac:dyDescent="0.2">
      <c r="A54" s="110"/>
      <c r="B54" s="110" t="s">
        <v>88</v>
      </c>
      <c r="C54" s="257" t="s">
        <v>89</v>
      </c>
      <c r="D54" s="257"/>
      <c r="E54" s="257"/>
      <c r="F54" s="258"/>
      <c r="G54" s="259"/>
      <c r="H54" s="259"/>
      <c r="I54" s="259"/>
      <c r="J54" s="113">
        <f>'01 R1550386404 Pol'!F71</f>
        <v>0</v>
      </c>
    </row>
    <row r="55" spans="1:10" ht="25.5" customHeight="1" x14ac:dyDescent="0.2">
      <c r="A55" s="110"/>
      <c r="B55" s="110" t="s">
        <v>90</v>
      </c>
      <c r="C55" s="257" t="s">
        <v>91</v>
      </c>
      <c r="D55" s="257"/>
      <c r="E55" s="257"/>
      <c r="F55" s="258"/>
      <c r="G55" s="259"/>
      <c r="H55" s="259"/>
      <c r="I55" s="259"/>
      <c r="J55" s="113">
        <f>'01 R1550386404 Pol'!F76</f>
        <v>0</v>
      </c>
    </row>
    <row r="56" spans="1:10" ht="25.5" customHeight="1" x14ac:dyDescent="0.2">
      <c r="A56" s="110"/>
      <c r="B56" s="110" t="s">
        <v>92</v>
      </c>
      <c r="C56" s="257" t="s">
        <v>93</v>
      </c>
      <c r="D56" s="257"/>
      <c r="E56" s="257"/>
      <c r="F56" s="258"/>
      <c r="G56" s="259"/>
      <c r="H56" s="259"/>
      <c r="I56" s="259"/>
      <c r="J56" s="113">
        <f>'01 R1550386404 Pol'!F79</f>
        <v>0</v>
      </c>
    </row>
    <row r="57" spans="1:10" ht="25.5" customHeight="1" x14ac:dyDescent="0.2">
      <c r="A57" s="110"/>
      <c r="B57" s="110" t="s">
        <v>94</v>
      </c>
      <c r="C57" s="257" t="s">
        <v>95</v>
      </c>
      <c r="D57" s="257"/>
      <c r="E57" s="257"/>
      <c r="F57" s="258"/>
      <c r="G57" s="259"/>
      <c r="H57" s="259"/>
      <c r="I57" s="259"/>
      <c r="J57" s="113">
        <f>'01 R1550386404 Pol'!F81</f>
        <v>0</v>
      </c>
    </row>
    <row r="58" spans="1:10" ht="25.5" customHeight="1" x14ac:dyDescent="0.2">
      <c r="A58" s="110"/>
      <c r="B58" s="114" t="s">
        <v>96</v>
      </c>
      <c r="C58" s="265" t="s">
        <v>97</v>
      </c>
      <c r="D58" s="265"/>
      <c r="E58" s="265"/>
      <c r="F58" s="266"/>
      <c r="G58" s="267"/>
      <c r="H58" s="267"/>
      <c r="I58" s="267"/>
      <c r="J58" s="115">
        <f>'01 R1550386406 Pol'!F8</f>
        <v>0</v>
      </c>
    </row>
    <row r="59" spans="1:10" ht="25.5" customHeight="1" x14ac:dyDescent="0.2">
      <c r="A59" s="116"/>
      <c r="B59" s="117" t="s">
        <v>98</v>
      </c>
      <c r="C59" s="118"/>
      <c r="D59" s="118"/>
      <c r="E59" s="118"/>
      <c r="F59" s="119"/>
      <c r="G59" s="120"/>
      <c r="H59" s="120"/>
      <c r="I59" s="120"/>
      <c r="J59" s="121">
        <f>SUM(J36:J58)</f>
        <v>0</v>
      </c>
    </row>
    <row r="60" spans="1:10" x14ac:dyDescent="0.2">
      <c r="A60" s="86"/>
      <c r="B60" s="86"/>
      <c r="C60" s="86"/>
      <c r="D60" s="86"/>
      <c r="E60" s="86"/>
      <c r="F60" s="86"/>
      <c r="G60" s="87"/>
      <c r="H60" s="86"/>
      <c r="I60" s="87"/>
      <c r="J60" s="88"/>
    </row>
    <row r="61" spans="1:10" x14ac:dyDescent="0.2">
      <c r="A61" s="86"/>
      <c r="B61" s="86"/>
      <c r="C61" s="86"/>
      <c r="D61" s="86"/>
      <c r="E61" s="86"/>
      <c r="F61" s="86"/>
      <c r="G61" s="87"/>
      <c r="H61" s="86"/>
      <c r="I61" s="87"/>
      <c r="J61" s="88"/>
    </row>
    <row r="62" spans="1:10" x14ac:dyDescent="0.2">
      <c r="A62" s="86"/>
      <c r="B62" s="86"/>
      <c r="C62" s="86"/>
      <c r="D62" s="86"/>
      <c r="E62" s="86"/>
      <c r="F62" s="86"/>
      <c r="G62" s="87"/>
      <c r="H62" s="86"/>
      <c r="I62" s="87"/>
      <c r="J62" s="88"/>
    </row>
  </sheetData>
  <sheetProtection password="E712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4">
    <mergeCell ref="C58:I58"/>
    <mergeCell ref="C47:I47"/>
    <mergeCell ref="C48:I48"/>
    <mergeCell ref="C49:I49"/>
    <mergeCell ref="C50:I50"/>
    <mergeCell ref="C51:I51"/>
    <mergeCell ref="C52:I52"/>
    <mergeCell ref="C53:I53"/>
    <mergeCell ref="C54:I54"/>
    <mergeCell ref="C55:I55"/>
    <mergeCell ref="C56:I56"/>
    <mergeCell ref="C57:I57"/>
    <mergeCell ref="C46:I46"/>
    <mergeCell ref="B24:E24"/>
    <mergeCell ref="C36:I36"/>
    <mergeCell ref="C37:I37"/>
    <mergeCell ref="C38:I38"/>
    <mergeCell ref="C39:I39"/>
    <mergeCell ref="C40:I40"/>
    <mergeCell ref="C41:I41"/>
    <mergeCell ref="C42:I42"/>
    <mergeCell ref="C43:I43"/>
    <mergeCell ref="C44:I44"/>
    <mergeCell ref="C45:I45"/>
  </mergeCells>
  <phoneticPr fontId="0" type="noConversion"/>
  <pageMargins left="0.39370078740157483" right="0.19685039370078741" top="0.39370078740157483" bottom="0.39370078740157483" header="0" footer="0.19685039370078741"/>
  <pageSetup paperSize="9" scale="97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15/5038</v>
      </c>
      <c r="C1" s="31" t="str">
        <f>Stavba!NazevStavby</f>
        <v>Brno Mendelu - rekonstrukce VS, Zemědělská 1</v>
      </c>
      <c r="D1" s="31"/>
      <c r="E1" s="31"/>
      <c r="F1" s="31"/>
      <c r="G1" s="24"/>
      <c r="H1" s="33"/>
    </row>
    <row r="2" spans="1:8" ht="13.5" thickBot="1" x14ac:dyDescent="0.25">
      <c r="A2" s="25" t="s">
        <v>28</v>
      </c>
      <c r="B2" s="30"/>
      <c r="C2" s="269"/>
      <c r="D2" s="269"/>
      <c r="E2" s="269"/>
      <c r="F2" s="269"/>
      <c r="G2" s="26" t="s">
        <v>15</v>
      </c>
      <c r="H2" s="34" t="s">
        <v>16</v>
      </c>
    </row>
    <row r="3" spans="1:8" ht="13.5" thickTop="1" x14ac:dyDescent="0.2"/>
    <row r="4" spans="1:8" ht="18" x14ac:dyDescent="0.25">
      <c r="A4" s="268" t="s">
        <v>17</v>
      </c>
      <c r="B4" s="268"/>
      <c r="C4" s="268"/>
      <c r="D4" s="268"/>
      <c r="E4" s="268"/>
      <c r="F4" s="268"/>
      <c r="G4" s="268"/>
      <c r="H4" s="268"/>
    </row>
    <row r="6" spans="1:8" ht="15.75" x14ac:dyDescent="0.25">
      <c r="A6" s="32" t="s">
        <v>25</v>
      </c>
      <c r="B6" s="29">
        <f>B2</f>
        <v>0</v>
      </c>
    </row>
    <row r="7" spans="1:8" ht="15.75" x14ac:dyDescent="0.25">
      <c r="B7" s="270">
        <f>C2</f>
        <v>0</v>
      </c>
      <c r="C7" s="271"/>
      <c r="D7" s="271"/>
      <c r="E7" s="271"/>
      <c r="F7" s="271"/>
      <c r="G7" s="271"/>
    </row>
    <row r="9" spans="1:8" s="32" customFormat="1" ht="12.75" customHeight="1" x14ac:dyDescent="0.2">
      <c r="A9" s="32" t="s">
        <v>27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password="E712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272" t="s">
        <v>29</v>
      </c>
      <c r="B1" s="272"/>
      <c r="C1" s="273"/>
      <c r="D1" s="272"/>
      <c r="E1" s="272"/>
      <c r="F1" s="272"/>
      <c r="G1" s="272"/>
    </row>
    <row r="2" spans="1:7" ht="13.5" thickTop="1" x14ac:dyDescent="0.2">
      <c r="A2" s="55" t="s">
        <v>30</v>
      </c>
      <c r="B2" s="56"/>
      <c r="C2" s="274"/>
      <c r="D2" s="274"/>
      <c r="E2" s="274"/>
      <c r="F2" s="274"/>
      <c r="G2" s="275"/>
    </row>
    <row r="3" spans="1:7" x14ac:dyDescent="0.2">
      <c r="A3" s="57" t="s">
        <v>31</v>
      </c>
      <c r="B3" s="58"/>
      <c r="C3" s="276"/>
      <c r="D3" s="276"/>
      <c r="E3" s="276"/>
      <c r="F3" s="276"/>
      <c r="G3" s="277"/>
    </row>
    <row r="4" spans="1:7" ht="13.5" thickBot="1" x14ac:dyDescent="0.25">
      <c r="A4" s="59" t="s">
        <v>32</v>
      </c>
      <c r="B4" s="60"/>
      <c r="C4" s="278"/>
      <c r="D4" s="278"/>
      <c r="E4" s="278"/>
      <c r="F4" s="278"/>
      <c r="G4" s="279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33</v>
      </c>
      <c r="B6" s="65" t="s">
        <v>34</v>
      </c>
      <c r="C6" s="66" t="s">
        <v>35</v>
      </c>
      <c r="D6" s="67" t="s">
        <v>36</v>
      </c>
      <c r="E6" s="68" t="s">
        <v>37</v>
      </c>
      <c r="F6" s="69" t="s">
        <v>38</v>
      </c>
      <c r="G6" s="70" t="s">
        <v>39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password="E712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6"/>
  <sheetViews>
    <sheetView showGridLines="0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15/5038</v>
      </c>
      <c r="C1" s="31" t="str">
        <f>Stavba!NazevStavby</f>
        <v>Brno Mendelu - rekonstrukce VS, Zemědělská 1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28</v>
      </c>
      <c r="B2" s="122" t="s">
        <v>45</v>
      </c>
      <c r="C2" s="281" t="s">
        <v>46</v>
      </c>
      <c r="D2" s="269"/>
      <c r="E2" s="269"/>
      <c r="F2" s="269"/>
      <c r="G2" s="26" t="s">
        <v>15</v>
      </c>
      <c r="H2" s="34" t="s">
        <v>16</v>
      </c>
      <c r="O2" s="8" t="s">
        <v>99</v>
      </c>
    </row>
    <row r="3" spans="1:15" ht="13.5" customHeight="1" thickTop="1" x14ac:dyDescent="0.2">
      <c r="H3" s="35"/>
    </row>
    <row r="4" spans="1:15" ht="18" customHeight="1" x14ac:dyDescent="0.25">
      <c r="A4" s="268" t="s">
        <v>17</v>
      </c>
      <c r="B4" s="268"/>
      <c r="C4" s="268"/>
      <c r="D4" s="268"/>
      <c r="E4" s="268"/>
      <c r="F4" s="268"/>
      <c r="G4" s="268"/>
      <c r="H4" s="268"/>
    </row>
    <row r="5" spans="1:15" ht="12.75" customHeight="1" x14ac:dyDescent="0.2">
      <c r="H5" s="35"/>
    </row>
    <row r="6" spans="1:15" ht="15.75" customHeight="1" x14ac:dyDescent="0.25">
      <c r="A6" s="32" t="s">
        <v>25</v>
      </c>
      <c r="B6" s="29" t="str">
        <f>B2</f>
        <v>01</v>
      </c>
      <c r="H6" s="35"/>
    </row>
    <row r="7" spans="1:15" ht="15.75" customHeight="1" x14ac:dyDescent="0.25">
      <c r="B7" s="270" t="str">
        <f>C2</f>
        <v>D-Výměníková stanice</v>
      </c>
      <c r="C7" s="271"/>
      <c r="D7" s="271"/>
      <c r="E7" s="271"/>
      <c r="F7" s="271"/>
      <c r="G7" s="271"/>
      <c r="H7" s="35"/>
    </row>
    <row r="8" spans="1:15" ht="12.75" customHeight="1" x14ac:dyDescent="0.2">
      <c r="H8" s="35"/>
    </row>
    <row r="9" spans="1:15" ht="12.75" customHeight="1" x14ac:dyDescent="0.2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100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23" t="s">
        <v>101</v>
      </c>
      <c r="B16" s="124"/>
      <c r="C16" s="124"/>
      <c r="D16" s="124"/>
      <c r="E16" s="124"/>
      <c r="F16" s="124"/>
      <c r="G16" s="124"/>
      <c r="H16" s="125"/>
      <c r="I16" s="32"/>
      <c r="J16" s="32"/>
    </row>
    <row r="17" spans="1:55" ht="12.75" customHeight="1" x14ac:dyDescent="0.2">
      <c r="A17" s="131" t="s">
        <v>102</v>
      </c>
      <c r="B17" s="132"/>
      <c r="C17" s="133"/>
      <c r="D17" s="133"/>
      <c r="E17" s="133"/>
      <c r="F17" s="133"/>
      <c r="G17" s="134"/>
      <c r="H17" s="135" t="s">
        <v>103</v>
      </c>
      <c r="I17" s="32"/>
      <c r="J17" s="32"/>
    </row>
    <row r="18" spans="1:55" ht="12.75" customHeight="1" x14ac:dyDescent="0.2">
      <c r="A18" s="129" t="s">
        <v>104</v>
      </c>
      <c r="B18" s="127" t="s">
        <v>105</v>
      </c>
      <c r="C18" s="126"/>
      <c r="D18" s="126"/>
      <c r="E18" s="126"/>
      <c r="F18" s="126"/>
      <c r="G18" s="128"/>
      <c r="H18" s="130">
        <f>'01 R1550386401 Pol'!G116</f>
        <v>0</v>
      </c>
      <c r="I18" s="32"/>
      <c r="J18" s="32"/>
      <c r="O18">
        <f>'01 R1550386401 Pol'!AN117</f>
        <v>0</v>
      </c>
      <c r="P18">
        <f>'01 R1550386401 Pol'!AO117</f>
        <v>0</v>
      </c>
    </row>
    <row r="19" spans="1:55" ht="12.75" customHeight="1" x14ac:dyDescent="0.2">
      <c r="A19" s="129" t="s">
        <v>106</v>
      </c>
      <c r="B19" s="127" t="s">
        <v>107</v>
      </c>
      <c r="C19" s="126"/>
      <c r="D19" s="126"/>
      <c r="E19" s="126"/>
      <c r="F19" s="126"/>
      <c r="G19" s="128"/>
      <c r="H19" s="130">
        <f>'01 R1550386402 Pol'!G73</f>
        <v>0</v>
      </c>
      <c r="I19" s="32"/>
      <c r="J19" s="32"/>
      <c r="O19">
        <f>'01 R1550386402 Pol'!AN74</f>
        <v>0</v>
      </c>
      <c r="P19">
        <f>'01 R1550386402 Pol'!AO74</f>
        <v>0</v>
      </c>
    </row>
    <row r="20" spans="1:55" ht="12.75" customHeight="1" x14ac:dyDescent="0.2">
      <c r="A20" s="129" t="s">
        <v>108</v>
      </c>
      <c r="B20" s="127" t="s">
        <v>109</v>
      </c>
      <c r="C20" s="126"/>
      <c r="D20" s="126"/>
      <c r="E20" s="126"/>
      <c r="F20" s="126"/>
      <c r="G20" s="128"/>
      <c r="H20" s="130">
        <f>'01 R1550386403 Pol'!G18</f>
        <v>0</v>
      </c>
      <c r="I20" s="32"/>
      <c r="J20" s="32"/>
      <c r="O20">
        <f>'01 R1550386403 Pol'!AN19</f>
        <v>0</v>
      </c>
      <c r="P20">
        <f>'01 R1550386403 Pol'!AO19</f>
        <v>0</v>
      </c>
    </row>
    <row r="21" spans="1:55" ht="12.75" customHeight="1" x14ac:dyDescent="0.2">
      <c r="A21" s="129" t="s">
        <v>110</v>
      </c>
      <c r="B21" s="127" t="s">
        <v>111</v>
      </c>
      <c r="C21" s="126"/>
      <c r="D21" s="126"/>
      <c r="E21" s="126"/>
      <c r="F21" s="126"/>
      <c r="G21" s="128"/>
      <c r="H21" s="130">
        <f>'01 R1550386404 Pol'!G84</f>
        <v>0</v>
      </c>
      <c r="I21" s="32"/>
      <c r="J21" s="32"/>
      <c r="O21">
        <f>'01 R1550386404 Pol'!AN85</f>
        <v>0</v>
      </c>
      <c r="P21">
        <f>'01 R1550386404 Pol'!AO85</f>
        <v>0</v>
      </c>
    </row>
    <row r="22" spans="1:55" ht="12.75" customHeight="1" x14ac:dyDescent="0.2">
      <c r="A22" s="129" t="s">
        <v>112</v>
      </c>
      <c r="B22" s="127" t="s">
        <v>113</v>
      </c>
      <c r="C22" s="126"/>
      <c r="D22" s="126"/>
      <c r="E22" s="126"/>
      <c r="F22" s="126"/>
      <c r="G22" s="128"/>
      <c r="H22" s="130">
        <f>'01 R1550386405 Pol'!G17</f>
        <v>0</v>
      </c>
      <c r="I22" s="32"/>
      <c r="J22" s="32"/>
      <c r="O22">
        <f>'01 R1550386405 Pol'!AN18</f>
        <v>0</v>
      </c>
      <c r="P22">
        <f>'01 R1550386405 Pol'!AO18</f>
        <v>0</v>
      </c>
    </row>
    <row r="23" spans="1:55" ht="12.75" customHeight="1" x14ac:dyDescent="0.2">
      <c r="A23" s="129" t="s">
        <v>114</v>
      </c>
      <c r="B23" s="127" t="s">
        <v>115</v>
      </c>
      <c r="C23" s="126"/>
      <c r="D23" s="126"/>
      <c r="E23" s="126"/>
      <c r="F23" s="126"/>
      <c r="G23" s="128"/>
      <c r="H23" s="130">
        <f>'01 R1550386406 Pol'!G15</f>
        <v>0</v>
      </c>
      <c r="I23" s="32"/>
      <c r="J23" s="32"/>
      <c r="O23">
        <f>'01 R1550386406 Pol'!AN16</f>
        <v>0</v>
      </c>
      <c r="P23">
        <f>'01 R1550386406 Pol'!AO16</f>
        <v>0</v>
      </c>
    </row>
    <row r="24" spans="1:55" ht="12.75" customHeight="1" thickBot="1" x14ac:dyDescent="0.25">
      <c r="A24" s="136"/>
      <c r="B24" s="137" t="s">
        <v>116</v>
      </c>
      <c r="C24" s="138"/>
      <c r="D24" s="139" t="str">
        <f>B2</f>
        <v>01</v>
      </c>
      <c r="E24" s="138"/>
      <c r="F24" s="138"/>
      <c r="G24" s="140"/>
      <c r="H24" s="141">
        <f>SUM(H18:H23)</f>
        <v>0</v>
      </c>
      <c r="I24" s="32"/>
      <c r="J24" s="32"/>
    </row>
    <row r="25" spans="1:55" ht="12.75" customHeight="1" x14ac:dyDescent="0.2">
      <c r="A25" s="32"/>
      <c r="B25" s="32"/>
      <c r="C25" s="32"/>
      <c r="D25" s="32"/>
      <c r="E25" s="32"/>
      <c r="F25" s="32"/>
      <c r="G25" s="32"/>
      <c r="H25" s="36"/>
      <c r="I25" s="32"/>
      <c r="J25" s="32"/>
    </row>
    <row r="26" spans="1:55" ht="13.5" thickBot="1" x14ac:dyDescent="0.25">
      <c r="A26" s="123" t="s">
        <v>281</v>
      </c>
      <c r="B26" s="124"/>
      <c r="C26" s="124"/>
      <c r="D26" s="168" t="s">
        <v>104</v>
      </c>
      <c r="E26" s="282" t="s">
        <v>105</v>
      </c>
      <c r="F26" s="282"/>
      <c r="G26" s="282"/>
      <c r="H26" s="282"/>
      <c r="I26" s="32"/>
      <c r="J26" s="32"/>
      <c r="BC26" s="213" t="str">
        <f>E26</f>
        <v>technologie VS</v>
      </c>
    </row>
    <row r="27" spans="1:55" ht="12.75" customHeight="1" x14ac:dyDescent="0.2">
      <c r="A27" s="131" t="s">
        <v>282</v>
      </c>
      <c r="B27" s="132"/>
      <c r="C27" s="133"/>
      <c r="D27" s="133"/>
      <c r="E27" s="133"/>
      <c r="F27" s="133"/>
      <c r="G27" s="134"/>
      <c r="H27" s="135" t="s">
        <v>103</v>
      </c>
      <c r="I27" s="32"/>
      <c r="J27" s="32"/>
    </row>
    <row r="28" spans="1:55" ht="12.75" customHeight="1" x14ac:dyDescent="0.2">
      <c r="A28" s="129" t="s">
        <v>62</v>
      </c>
      <c r="B28" s="127" t="s">
        <v>63</v>
      </c>
      <c r="C28" s="126"/>
      <c r="D28" s="126"/>
      <c r="E28" s="126"/>
      <c r="F28" s="126"/>
      <c r="G28" s="128"/>
      <c r="H28" s="214">
        <f>'01 R1550386401 Pol'!F8</f>
        <v>0</v>
      </c>
      <c r="I28" s="32"/>
      <c r="J28" s="32"/>
    </row>
    <row r="29" spans="1:55" ht="12.75" customHeight="1" x14ac:dyDescent="0.2">
      <c r="A29" s="129" t="s">
        <v>64</v>
      </c>
      <c r="B29" s="127" t="s">
        <v>65</v>
      </c>
      <c r="C29" s="126"/>
      <c r="D29" s="126"/>
      <c r="E29" s="126"/>
      <c r="F29" s="126"/>
      <c r="G29" s="128"/>
      <c r="H29" s="214">
        <f>'01 R1550386401 Pol'!F19</f>
        <v>0</v>
      </c>
      <c r="I29" s="32"/>
      <c r="J29" s="32"/>
    </row>
    <row r="30" spans="1:55" ht="12.75" customHeight="1" x14ac:dyDescent="0.2">
      <c r="A30" s="129" t="s">
        <v>66</v>
      </c>
      <c r="B30" s="127" t="s">
        <v>67</v>
      </c>
      <c r="C30" s="126"/>
      <c r="D30" s="126"/>
      <c r="E30" s="126"/>
      <c r="F30" s="126"/>
      <c r="G30" s="128"/>
      <c r="H30" s="214">
        <f>'01 R1550386401 Pol'!F21</f>
        <v>0</v>
      </c>
      <c r="I30" s="32"/>
      <c r="J30" s="32"/>
    </row>
    <row r="31" spans="1:55" ht="12.75" customHeight="1" x14ac:dyDescent="0.2">
      <c r="A31" s="129" t="s">
        <v>68</v>
      </c>
      <c r="B31" s="127" t="s">
        <v>69</v>
      </c>
      <c r="C31" s="126"/>
      <c r="D31" s="126"/>
      <c r="E31" s="126"/>
      <c r="F31" s="126"/>
      <c r="G31" s="128"/>
      <c r="H31" s="214">
        <f>'01 R1550386401 Pol'!F26</f>
        <v>0</v>
      </c>
      <c r="I31" s="32"/>
      <c r="J31" s="32"/>
    </row>
    <row r="32" spans="1:55" ht="12.75" customHeight="1" x14ac:dyDescent="0.2">
      <c r="A32" s="129" t="s">
        <v>70</v>
      </c>
      <c r="B32" s="127" t="s">
        <v>71</v>
      </c>
      <c r="C32" s="126"/>
      <c r="D32" s="126"/>
      <c r="E32" s="126"/>
      <c r="F32" s="126"/>
      <c r="G32" s="128"/>
      <c r="H32" s="214">
        <f>'01 R1550386401 Pol'!F34</f>
        <v>0</v>
      </c>
      <c r="I32" s="32"/>
      <c r="J32" s="32"/>
    </row>
    <row r="33" spans="1:55" ht="12.75" customHeight="1" x14ac:dyDescent="0.2">
      <c r="A33" s="129" t="s">
        <v>72</v>
      </c>
      <c r="B33" s="127" t="s">
        <v>73</v>
      </c>
      <c r="C33" s="126"/>
      <c r="D33" s="126"/>
      <c r="E33" s="126"/>
      <c r="F33" s="126"/>
      <c r="G33" s="128"/>
      <c r="H33" s="214">
        <f>'01 R1550386401 Pol'!F63</f>
        <v>0</v>
      </c>
      <c r="I33" s="32"/>
      <c r="J33" s="32"/>
    </row>
    <row r="34" spans="1:55" ht="12.75" customHeight="1" x14ac:dyDescent="0.2">
      <c r="A34" s="129" t="s">
        <v>74</v>
      </c>
      <c r="B34" s="127" t="s">
        <v>75</v>
      </c>
      <c r="C34" s="126"/>
      <c r="D34" s="126"/>
      <c r="E34" s="126"/>
      <c r="F34" s="126"/>
      <c r="G34" s="128"/>
      <c r="H34" s="214">
        <f>'01 R1550386401 Pol'!F104</f>
        <v>0</v>
      </c>
      <c r="I34" s="32"/>
      <c r="J34" s="32"/>
    </row>
    <row r="35" spans="1:55" ht="12.75" customHeight="1" x14ac:dyDescent="0.2">
      <c r="A35" s="129" t="s">
        <v>76</v>
      </c>
      <c r="B35" s="127" t="s">
        <v>77</v>
      </c>
      <c r="C35" s="126"/>
      <c r="D35" s="126"/>
      <c r="E35" s="126"/>
      <c r="F35" s="126"/>
      <c r="G35" s="128"/>
      <c r="H35" s="214">
        <f>'01 R1550386401 Pol'!F108</f>
        <v>0</v>
      </c>
      <c r="I35" s="32"/>
      <c r="J35" s="32"/>
    </row>
    <row r="36" spans="1:55" ht="12.75" customHeight="1" thickBot="1" x14ac:dyDescent="0.25">
      <c r="A36" s="136"/>
      <c r="B36" s="137" t="s">
        <v>283</v>
      </c>
      <c r="C36" s="138"/>
      <c r="D36" s="139" t="str">
        <f>D26</f>
        <v>R1550386401</v>
      </c>
      <c r="E36" s="138"/>
      <c r="F36" s="138"/>
      <c r="G36" s="140"/>
      <c r="H36" s="215">
        <f>SUM(H28:H35)</f>
        <v>0</v>
      </c>
      <c r="I36" s="32"/>
      <c r="J36" s="32"/>
    </row>
    <row r="37" spans="1:55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55" ht="13.5" thickBot="1" x14ac:dyDescent="0.25">
      <c r="A38" s="123" t="s">
        <v>281</v>
      </c>
      <c r="B38" s="124"/>
      <c r="C38" s="124"/>
      <c r="D38" s="168" t="s">
        <v>106</v>
      </c>
      <c r="E38" s="282" t="s">
        <v>107</v>
      </c>
      <c r="F38" s="282"/>
      <c r="G38" s="282"/>
      <c r="H38" s="282"/>
      <c r="I38" s="32"/>
      <c r="J38" s="32"/>
      <c r="BC38" s="213" t="str">
        <f>E38</f>
        <v>demontáže</v>
      </c>
    </row>
    <row r="39" spans="1:55" ht="12.75" customHeight="1" x14ac:dyDescent="0.2">
      <c r="A39" s="131" t="s">
        <v>282</v>
      </c>
      <c r="B39" s="132"/>
      <c r="C39" s="133"/>
      <c r="D39" s="133"/>
      <c r="E39" s="133"/>
      <c r="F39" s="133"/>
      <c r="G39" s="134"/>
      <c r="H39" s="135" t="s">
        <v>103</v>
      </c>
      <c r="I39" s="32"/>
      <c r="J39" s="32"/>
    </row>
    <row r="40" spans="1:55" ht="12.75" customHeight="1" x14ac:dyDescent="0.2">
      <c r="A40" s="129" t="s">
        <v>52</v>
      </c>
      <c r="B40" s="127" t="s">
        <v>53</v>
      </c>
      <c r="C40" s="126"/>
      <c r="D40" s="126"/>
      <c r="E40" s="126"/>
      <c r="F40" s="126"/>
      <c r="G40" s="128"/>
      <c r="H40" s="214">
        <f>'01 R1550386402 Pol'!F8</f>
        <v>0</v>
      </c>
      <c r="I40" s="32"/>
      <c r="J40" s="32"/>
    </row>
    <row r="41" spans="1:55" ht="12.75" customHeight="1" x14ac:dyDescent="0.2">
      <c r="A41" s="129" t="s">
        <v>62</v>
      </c>
      <c r="B41" s="127" t="s">
        <v>63</v>
      </c>
      <c r="C41" s="126"/>
      <c r="D41" s="126"/>
      <c r="E41" s="126"/>
      <c r="F41" s="126"/>
      <c r="G41" s="128"/>
      <c r="H41" s="214">
        <f>'01 R1550386402 Pol'!F14</f>
        <v>0</v>
      </c>
      <c r="I41" s="32"/>
      <c r="J41" s="32"/>
    </row>
    <row r="42" spans="1:55" ht="12.75" customHeight="1" x14ac:dyDescent="0.2">
      <c r="A42" s="129" t="s">
        <v>68</v>
      </c>
      <c r="B42" s="127" t="s">
        <v>69</v>
      </c>
      <c r="C42" s="126"/>
      <c r="D42" s="126"/>
      <c r="E42" s="126"/>
      <c r="F42" s="126"/>
      <c r="G42" s="128"/>
      <c r="H42" s="214">
        <f>'01 R1550386402 Pol'!F25</f>
        <v>0</v>
      </c>
      <c r="I42" s="32"/>
      <c r="J42" s="32"/>
    </row>
    <row r="43" spans="1:55" ht="12.75" customHeight="1" x14ac:dyDescent="0.2">
      <c r="A43" s="129" t="s">
        <v>70</v>
      </c>
      <c r="B43" s="127" t="s">
        <v>71</v>
      </c>
      <c r="C43" s="126"/>
      <c r="D43" s="126"/>
      <c r="E43" s="126"/>
      <c r="F43" s="126"/>
      <c r="G43" s="128"/>
      <c r="H43" s="214">
        <f>'01 R1550386402 Pol'!F55</f>
        <v>0</v>
      </c>
      <c r="I43" s="32"/>
      <c r="J43" s="32"/>
    </row>
    <row r="44" spans="1:55" ht="12.75" customHeight="1" x14ac:dyDescent="0.2">
      <c r="A44" s="129" t="s">
        <v>72</v>
      </c>
      <c r="B44" s="127" t="s">
        <v>73</v>
      </c>
      <c r="C44" s="126"/>
      <c r="D44" s="126"/>
      <c r="E44" s="126"/>
      <c r="F44" s="126"/>
      <c r="G44" s="128"/>
      <c r="H44" s="214">
        <f>'01 R1550386402 Pol'!F63</f>
        <v>0</v>
      </c>
      <c r="I44" s="32"/>
      <c r="J44" s="32"/>
    </row>
    <row r="45" spans="1:55" ht="12.75" customHeight="1" thickBot="1" x14ac:dyDescent="0.25">
      <c r="A45" s="136"/>
      <c r="B45" s="137" t="s">
        <v>283</v>
      </c>
      <c r="C45" s="138"/>
      <c r="D45" s="139" t="str">
        <f>D38</f>
        <v>R1550386402</v>
      </c>
      <c r="E45" s="138"/>
      <c r="F45" s="138"/>
      <c r="G45" s="140"/>
      <c r="H45" s="215">
        <f>SUM(H40:H44)</f>
        <v>0</v>
      </c>
      <c r="I45" s="32"/>
      <c r="J45" s="32"/>
    </row>
    <row r="46" spans="1:55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55" ht="13.5" thickBot="1" x14ac:dyDescent="0.25">
      <c r="A47" s="123" t="s">
        <v>281</v>
      </c>
      <c r="B47" s="124"/>
      <c r="C47" s="124"/>
      <c r="D47" s="168" t="s">
        <v>108</v>
      </c>
      <c r="E47" s="282" t="s">
        <v>109</v>
      </c>
      <c r="F47" s="282"/>
      <c r="G47" s="282"/>
      <c r="H47" s="282"/>
      <c r="I47" s="32"/>
      <c r="J47" s="32"/>
      <c r="BC47" s="213" t="str">
        <f>E47</f>
        <v>stavební úpravy</v>
      </c>
    </row>
    <row r="48" spans="1:55" ht="12.75" customHeight="1" x14ac:dyDescent="0.2">
      <c r="A48" s="131" t="s">
        <v>282</v>
      </c>
      <c r="B48" s="132"/>
      <c r="C48" s="133"/>
      <c r="D48" s="133"/>
      <c r="E48" s="133"/>
      <c r="F48" s="133"/>
      <c r="G48" s="134"/>
      <c r="H48" s="135" t="s">
        <v>103</v>
      </c>
      <c r="I48" s="32"/>
      <c r="J48" s="32"/>
    </row>
    <row r="49" spans="1:55" ht="12.75" customHeight="1" x14ac:dyDescent="0.2">
      <c r="A49" s="129" t="s">
        <v>78</v>
      </c>
      <c r="B49" s="127" t="s">
        <v>79</v>
      </c>
      <c r="C49" s="126"/>
      <c r="D49" s="126"/>
      <c r="E49" s="126"/>
      <c r="F49" s="126"/>
      <c r="G49" s="128"/>
      <c r="H49" s="214">
        <f>'01 R1550386403 Pol'!F8</f>
        <v>0</v>
      </c>
      <c r="I49" s="32"/>
      <c r="J49" s="32"/>
    </row>
    <row r="50" spans="1:55" ht="12.75" customHeight="1" x14ac:dyDescent="0.2">
      <c r="A50" s="129" t="s">
        <v>80</v>
      </c>
      <c r="B50" s="127" t="s">
        <v>81</v>
      </c>
      <c r="C50" s="126"/>
      <c r="D50" s="126"/>
      <c r="E50" s="126"/>
      <c r="F50" s="126"/>
      <c r="G50" s="128"/>
      <c r="H50" s="214">
        <f>'01 R1550386403 Pol'!F15</f>
        <v>0</v>
      </c>
      <c r="I50" s="32"/>
      <c r="J50" s="32"/>
    </row>
    <row r="51" spans="1:55" ht="13.5" thickBot="1" x14ac:dyDescent="0.25">
      <c r="A51" s="136"/>
      <c r="B51" s="137" t="s">
        <v>283</v>
      </c>
      <c r="C51" s="138"/>
      <c r="D51" s="139" t="str">
        <f>D47</f>
        <v>R1550386403</v>
      </c>
      <c r="E51" s="138"/>
      <c r="F51" s="138"/>
      <c r="G51" s="140"/>
      <c r="H51" s="215">
        <f>SUM(H49:H50)</f>
        <v>0</v>
      </c>
    </row>
    <row r="53" spans="1:55" ht="13.5" thickBot="1" x14ac:dyDescent="0.25">
      <c r="A53" s="123" t="s">
        <v>281</v>
      </c>
      <c r="B53" s="123"/>
      <c r="C53" s="123"/>
      <c r="D53" s="221" t="s">
        <v>110</v>
      </c>
      <c r="E53" s="280" t="s">
        <v>111</v>
      </c>
      <c r="F53" s="280"/>
      <c r="G53" s="280"/>
      <c r="H53" s="280"/>
      <c r="BC53" s="213" t="str">
        <f>E53</f>
        <v>MaR - rekonstrukce VS_kabely</v>
      </c>
    </row>
    <row r="54" spans="1:55" x14ac:dyDescent="0.2">
      <c r="A54" s="227" t="s">
        <v>282</v>
      </c>
      <c r="B54" s="228"/>
      <c r="C54" s="229"/>
      <c r="D54" s="229"/>
      <c r="E54" s="229"/>
      <c r="F54" s="229"/>
      <c r="G54" s="230"/>
      <c r="H54" s="231" t="s">
        <v>103</v>
      </c>
    </row>
    <row r="55" spans="1:55" x14ac:dyDescent="0.2">
      <c r="A55" s="225" t="s">
        <v>54</v>
      </c>
      <c r="B55" s="223" t="s">
        <v>55</v>
      </c>
      <c r="C55" s="222"/>
      <c r="D55" s="222"/>
      <c r="E55" s="222"/>
      <c r="F55" s="222"/>
      <c r="G55" s="224"/>
      <c r="H55" s="226">
        <f>'01 R1550386404 Pol'!F8</f>
        <v>0</v>
      </c>
    </row>
    <row r="56" spans="1:55" x14ac:dyDescent="0.2">
      <c r="A56" s="225" t="s">
        <v>56</v>
      </c>
      <c r="B56" s="223" t="s">
        <v>57</v>
      </c>
      <c r="C56" s="222"/>
      <c r="D56" s="222"/>
      <c r="E56" s="222"/>
      <c r="F56" s="222"/>
      <c r="G56" s="224"/>
      <c r="H56" s="226">
        <f>'01 R1550386404 Pol'!F12</f>
        <v>0</v>
      </c>
    </row>
    <row r="57" spans="1:55" x14ac:dyDescent="0.2">
      <c r="A57" s="225" t="s">
        <v>58</v>
      </c>
      <c r="B57" s="223" t="s">
        <v>59</v>
      </c>
      <c r="C57" s="222"/>
      <c r="D57" s="222"/>
      <c r="E57" s="222"/>
      <c r="F57" s="222"/>
      <c r="G57" s="224"/>
      <c r="H57" s="226">
        <f>'01 R1550386404 Pol'!F17</f>
        <v>0</v>
      </c>
    </row>
    <row r="58" spans="1:55" x14ac:dyDescent="0.2">
      <c r="A58" s="225" t="s">
        <v>60</v>
      </c>
      <c r="B58" s="223" t="s">
        <v>61</v>
      </c>
      <c r="C58" s="222"/>
      <c r="D58" s="222"/>
      <c r="E58" s="222"/>
      <c r="F58" s="222"/>
      <c r="G58" s="224"/>
      <c r="H58" s="226">
        <f>'01 R1550386404 Pol'!F19</f>
        <v>0</v>
      </c>
    </row>
    <row r="59" spans="1:55" x14ac:dyDescent="0.2">
      <c r="A59" s="225" t="s">
        <v>82</v>
      </c>
      <c r="B59" s="223" t="s">
        <v>83</v>
      </c>
      <c r="C59" s="222"/>
      <c r="D59" s="222"/>
      <c r="E59" s="222"/>
      <c r="F59" s="222"/>
      <c r="G59" s="224"/>
      <c r="H59" s="226">
        <f>'01 R1550386404 Pol'!F41</f>
        <v>0</v>
      </c>
    </row>
    <row r="60" spans="1:55" x14ac:dyDescent="0.2">
      <c r="A60" s="225" t="s">
        <v>84</v>
      </c>
      <c r="B60" s="223" t="s">
        <v>85</v>
      </c>
      <c r="C60" s="222"/>
      <c r="D60" s="222"/>
      <c r="E60" s="222"/>
      <c r="F60" s="222"/>
      <c r="G60" s="224"/>
      <c r="H60" s="226">
        <f>'01 R1550386404 Pol'!F66</f>
        <v>0</v>
      </c>
    </row>
    <row r="61" spans="1:55" x14ac:dyDescent="0.2">
      <c r="A61" s="225" t="s">
        <v>86</v>
      </c>
      <c r="B61" s="223" t="s">
        <v>87</v>
      </c>
      <c r="C61" s="222"/>
      <c r="D61" s="222"/>
      <c r="E61" s="222"/>
      <c r="F61" s="222"/>
      <c r="G61" s="224"/>
      <c r="H61" s="226">
        <f>'01 R1550386404 Pol'!F68</f>
        <v>0</v>
      </c>
    </row>
    <row r="62" spans="1:55" x14ac:dyDescent="0.2">
      <c r="A62" s="225" t="s">
        <v>88</v>
      </c>
      <c r="B62" s="223" t="s">
        <v>89</v>
      </c>
      <c r="C62" s="222"/>
      <c r="D62" s="222"/>
      <c r="E62" s="222"/>
      <c r="F62" s="222"/>
      <c r="G62" s="224"/>
      <c r="H62" s="226">
        <f>'01 R1550386404 Pol'!F71</f>
        <v>0</v>
      </c>
    </row>
    <row r="63" spans="1:55" x14ac:dyDescent="0.2">
      <c r="A63" s="225" t="s">
        <v>90</v>
      </c>
      <c r="B63" s="223" t="s">
        <v>91</v>
      </c>
      <c r="C63" s="222"/>
      <c r="D63" s="222"/>
      <c r="E63" s="222"/>
      <c r="F63" s="222"/>
      <c r="G63" s="224"/>
      <c r="H63" s="226">
        <f>'01 R1550386404 Pol'!F76</f>
        <v>0</v>
      </c>
    </row>
    <row r="64" spans="1:55" x14ac:dyDescent="0.2">
      <c r="A64" s="225" t="s">
        <v>92</v>
      </c>
      <c r="B64" s="223" t="s">
        <v>93</v>
      </c>
      <c r="C64" s="222"/>
      <c r="D64" s="222"/>
      <c r="E64" s="222"/>
      <c r="F64" s="222"/>
      <c r="G64" s="224"/>
      <c r="H64" s="226">
        <f>'01 R1550386404 Pol'!F79</f>
        <v>0</v>
      </c>
    </row>
    <row r="65" spans="1:55" x14ac:dyDescent="0.2">
      <c r="A65" s="225" t="s">
        <v>94</v>
      </c>
      <c r="B65" s="223" t="s">
        <v>95</v>
      </c>
      <c r="C65" s="222"/>
      <c r="D65" s="222"/>
      <c r="E65" s="222"/>
      <c r="F65" s="222"/>
      <c r="G65" s="224"/>
      <c r="H65" s="226">
        <f>'01 R1550386404 Pol'!F81</f>
        <v>0</v>
      </c>
    </row>
    <row r="66" spans="1:55" ht="13.5" thickBot="1" x14ac:dyDescent="0.25">
      <c r="A66" s="232"/>
      <c r="B66" s="233" t="s">
        <v>283</v>
      </c>
      <c r="C66" s="234"/>
      <c r="D66" s="235" t="str">
        <f>D53</f>
        <v>R1550386404</v>
      </c>
      <c r="E66" s="234"/>
      <c r="F66" s="234"/>
      <c r="G66" s="236"/>
      <c r="H66" s="237">
        <f>SUM(H55:H65)</f>
        <v>0</v>
      </c>
    </row>
    <row r="68" spans="1:55" ht="13.5" thickBot="1" x14ac:dyDescent="0.25">
      <c r="A68" s="123" t="s">
        <v>281</v>
      </c>
      <c r="B68" s="123"/>
      <c r="C68" s="123"/>
      <c r="D68" s="221" t="s">
        <v>112</v>
      </c>
      <c r="E68" s="280" t="s">
        <v>113</v>
      </c>
      <c r="F68" s="280"/>
      <c r="G68" s="280"/>
      <c r="H68" s="280"/>
      <c r="BC68" s="213" t="str">
        <f>E68</f>
        <v>pojišťovací ventily</v>
      </c>
    </row>
    <row r="69" spans="1:55" x14ac:dyDescent="0.2">
      <c r="A69" s="227" t="s">
        <v>282</v>
      </c>
      <c r="B69" s="228"/>
      <c r="C69" s="229"/>
      <c r="D69" s="229"/>
      <c r="E69" s="229"/>
      <c r="F69" s="229"/>
      <c r="G69" s="230"/>
      <c r="H69" s="231" t="s">
        <v>103</v>
      </c>
    </row>
    <row r="70" spans="1:55" x14ac:dyDescent="0.2">
      <c r="A70" s="225" t="s">
        <v>72</v>
      </c>
      <c r="B70" s="223" t="s">
        <v>73</v>
      </c>
      <c r="C70" s="222"/>
      <c r="D70" s="222"/>
      <c r="E70" s="222"/>
      <c r="F70" s="222"/>
      <c r="G70" s="224"/>
      <c r="H70" s="226">
        <f>'01 R1550386405 Pol'!F8</f>
        <v>0</v>
      </c>
    </row>
    <row r="71" spans="1:55" ht="13.5" thickBot="1" x14ac:dyDescent="0.25">
      <c r="A71" s="232"/>
      <c r="B71" s="233" t="s">
        <v>283</v>
      </c>
      <c r="C71" s="234"/>
      <c r="D71" s="235" t="str">
        <f>D68</f>
        <v>R1550386405</v>
      </c>
      <c r="E71" s="234"/>
      <c r="F71" s="234"/>
      <c r="G71" s="236"/>
      <c r="H71" s="237">
        <f>SUM(H70:H70)</f>
        <v>0</v>
      </c>
    </row>
    <row r="73" spans="1:55" ht="13.5" thickBot="1" x14ac:dyDescent="0.25">
      <c r="A73" s="123" t="s">
        <v>281</v>
      </c>
      <c r="B73" s="123"/>
      <c r="C73" s="123"/>
      <c r="D73" s="221" t="s">
        <v>114</v>
      </c>
      <c r="E73" s="280" t="s">
        <v>115</v>
      </c>
      <c r="F73" s="280"/>
      <c r="G73" s="280"/>
      <c r="H73" s="280"/>
      <c r="BC73" s="213" t="str">
        <f>E73</f>
        <v>Vedlejší rozpočtové náklady</v>
      </c>
    </row>
    <row r="74" spans="1:55" x14ac:dyDescent="0.2">
      <c r="A74" s="227" t="s">
        <v>282</v>
      </c>
      <c r="B74" s="228"/>
      <c r="C74" s="229"/>
      <c r="D74" s="229"/>
      <c r="E74" s="229"/>
      <c r="F74" s="229"/>
      <c r="G74" s="230"/>
      <c r="H74" s="231" t="s">
        <v>103</v>
      </c>
    </row>
    <row r="75" spans="1:55" x14ac:dyDescent="0.2">
      <c r="A75" s="225" t="s">
        <v>96</v>
      </c>
      <c r="B75" s="223" t="s">
        <v>97</v>
      </c>
      <c r="C75" s="222"/>
      <c r="D75" s="222"/>
      <c r="E75" s="222"/>
      <c r="F75" s="222"/>
      <c r="G75" s="224"/>
      <c r="H75" s="226">
        <f>'01 R1550386406 Pol'!F8</f>
        <v>0</v>
      </c>
    </row>
    <row r="76" spans="1:55" ht="13.5" thickBot="1" x14ac:dyDescent="0.25">
      <c r="A76" s="232"/>
      <c r="B76" s="233" t="s">
        <v>283</v>
      </c>
      <c r="C76" s="234"/>
      <c r="D76" s="235" t="str">
        <f>D73</f>
        <v>R1550386406</v>
      </c>
      <c r="E76" s="234"/>
      <c r="F76" s="234"/>
      <c r="G76" s="236"/>
      <c r="H76" s="237">
        <f>SUM(H75:H75)</f>
        <v>0</v>
      </c>
    </row>
  </sheetData>
  <sheetProtection password="E712" sheet="1"/>
  <mergeCells count="9">
    <mergeCell ref="E53:H53"/>
    <mergeCell ref="E68:H68"/>
    <mergeCell ref="E73:H73"/>
    <mergeCell ref="C2:F2"/>
    <mergeCell ref="A4:H4"/>
    <mergeCell ref="B7:G7"/>
    <mergeCell ref="E26:H26"/>
    <mergeCell ref="E38:H38"/>
    <mergeCell ref="E47:H47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91" workbookViewId="0">
      <selection activeCell="C122" sqref="C122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285" t="s">
        <v>117</v>
      </c>
      <c r="B1" s="285"/>
      <c r="C1" s="286"/>
      <c r="D1" s="285"/>
      <c r="E1" s="285"/>
      <c r="F1" s="285"/>
      <c r="G1" s="285"/>
      <c r="AC1" t="s">
        <v>120</v>
      </c>
    </row>
    <row r="2" spans="1:60" ht="13.5" thickTop="1" x14ac:dyDescent="0.2">
      <c r="A2" s="148" t="s">
        <v>30</v>
      </c>
      <c r="B2" s="152" t="s">
        <v>41</v>
      </c>
      <c r="C2" s="169" t="s">
        <v>42</v>
      </c>
      <c r="D2" s="150"/>
      <c r="E2" s="149"/>
      <c r="F2" s="149"/>
      <c r="G2" s="151"/>
    </row>
    <row r="3" spans="1:60" x14ac:dyDescent="0.2">
      <c r="A3" s="146" t="s">
        <v>31</v>
      </c>
      <c r="B3" s="153" t="s">
        <v>45</v>
      </c>
      <c r="C3" s="170" t="s">
        <v>46</v>
      </c>
      <c r="D3" s="145"/>
      <c r="E3" s="144"/>
      <c r="F3" s="144"/>
      <c r="G3" s="147"/>
      <c r="AC3" s="8" t="s">
        <v>99</v>
      </c>
    </row>
    <row r="4" spans="1:60" ht="13.5" thickBot="1" x14ac:dyDescent="0.25">
      <c r="A4" s="154" t="s">
        <v>32</v>
      </c>
      <c r="B4" s="155" t="s">
        <v>104</v>
      </c>
      <c r="C4" s="171" t="s">
        <v>105</v>
      </c>
      <c r="D4" s="156"/>
      <c r="E4" s="157"/>
      <c r="F4" s="157"/>
      <c r="G4" s="158"/>
    </row>
    <row r="5" spans="1:60" ht="14.25" thickTop="1" thickBot="1" x14ac:dyDescent="0.25">
      <c r="C5" s="172"/>
      <c r="D5" s="142"/>
    </row>
    <row r="6" spans="1:60" ht="27" thickTop="1" thickBot="1" x14ac:dyDescent="0.25">
      <c r="A6" s="159" t="s">
        <v>33</v>
      </c>
      <c r="B6" s="162" t="s">
        <v>34</v>
      </c>
      <c r="C6" s="173" t="s">
        <v>35</v>
      </c>
      <c r="D6" s="161" t="s">
        <v>36</v>
      </c>
      <c r="E6" s="160" t="s">
        <v>37</v>
      </c>
      <c r="F6" s="163" t="s">
        <v>38</v>
      </c>
      <c r="G6" s="159" t="s">
        <v>39</v>
      </c>
      <c r="H6" s="199" t="s">
        <v>118</v>
      </c>
      <c r="I6" s="174" t="s">
        <v>119</v>
      </c>
      <c r="J6" s="54"/>
    </row>
    <row r="7" spans="1:60" x14ac:dyDescent="0.2">
      <c r="A7" s="200"/>
      <c r="B7" s="201" t="s">
        <v>121</v>
      </c>
      <c r="C7" s="287" t="s">
        <v>122</v>
      </c>
      <c r="D7" s="288"/>
      <c r="E7" s="289"/>
      <c r="F7" s="290"/>
      <c r="G7" s="290"/>
      <c r="H7" s="202"/>
      <c r="I7" s="203"/>
    </row>
    <row r="8" spans="1:60" x14ac:dyDescent="0.2">
      <c r="A8" s="194" t="s">
        <v>123</v>
      </c>
      <c r="B8" s="175" t="s">
        <v>62</v>
      </c>
      <c r="C8" s="186" t="s">
        <v>63</v>
      </c>
      <c r="D8" s="177"/>
      <c r="E8" s="179"/>
      <c r="F8" s="291">
        <f>SUM(G9:G18)</f>
        <v>0</v>
      </c>
      <c r="G8" s="292"/>
      <c r="H8" s="181"/>
      <c r="I8" s="197"/>
      <c r="AE8" t="s">
        <v>124</v>
      </c>
    </row>
    <row r="9" spans="1:60" outlineLevel="1" x14ac:dyDescent="0.2">
      <c r="A9" s="195"/>
      <c r="B9" s="293" t="s">
        <v>125</v>
      </c>
      <c r="C9" s="294"/>
      <c r="D9" s="295"/>
      <c r="E9" s="296"/>
      <c r="F9" s="297"/>
      <c r="G9" s="298"/>
      <c r="H9" s="182"/>
      <c r="I9" s="198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>
        <v>0</v>
      </c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 x14ac:dyDescent="0.2">
      <c r="A10" s="195"/>
      <c r="B10" s="299" t="s">
        <v>126</v>
      </c>
      <c r="C10" s="300"/>
      <c r="D10" s="301"/>
      <c r="E10" s="302"/>
      <c r="F10" s="303"/>
      <c r="G10" s="304"/>
      <c r="H10" s="182"/>
      <c r="I10" s="198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 t="s">
        <v>127</v>
      </c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 x14ac:dyDescent="0.2">
      <c r="A11" s="196">
        <v>1</v>
      </c>
      <c r="B11" s="176" t="s">
        <v>128</v>
      </c>
      <c r="C11" s="187" t="s">
        <v>129</v>
      </c>
      <c r="D11" s="178" t="s">
        <v>130</v>
      </c>
      <c r="E11" s="180">
        <v>280.38799999999998</v>
      </c>
      <c r="F11" s="184"/>
      <c r="G11" s="183">
        <f t="shared" ref="G11:G18" si="0">ROUND(E11*F11,2)</f>
        <v>0</v>
      </c>
      <c r="H11" s="182" t="s">
        <v>131</v>
      </c>
      <c r="I11" s="198" t="s">
        <v>132</v>
      </c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 t="s">
        <v>133</v>
      </c>
      <c r="AF11" s="164"/>
      <c r="AG11" s="164"/>
      <c r="AH11" s="164"/>
      <c r="AI11" s="164"/>
      <c r="AJ11" s="164"/>
      <c r="AK11" s="164"/>
      <c r="AL11" s="164"/>
      <c r="AM11" s="164">
        <v>21</v>
      </c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outlineLevel="1" x14ac:dyDescent="0.2">
      <c r="A12" s="196">
        <v>2</v>
      </c>
      <c r="B12" s="176" t="s">
        <v>134</v>
      </c>
      <c r="C12" s="187" t="s">
        <v>135</v>
      </c>
      <c r="D12" s="178" t="s">
        <v>136</v>
      </c>
      <c r="E12" s="180">
        <v>10</v>
      </c>
      <c r="F12" s="184"/>
      <c r="G12" s="183">
        <f t="shared" si="0"/>
        <v>0</v>
      </c>
      <c r="H12" s="182"/>
      <c r="I12" s="198" t="s">
        <v>137</v>
      </c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 t="s">
        <v>138</v>
      </c>
      <c r="AF12" s="164">
        <v>1</v>
      </c>
      <c r="AG12" s="164"/>
      <c r="AH12" s="164"/>
      <c r="AI12" s="164"/>
      <c r="AJ12" s="164"/>
      <c r="AK12" s="164"/>
      <c r="AL12" s="164"/>
      <c r="AM12" s="164">
        <v>21</v>
      </c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 x14ac:dyDescent="0.2">
      <c r="A13" s="196">
        <v>3</v>
      </c>
      <c r="B13" s="176" t="s">
        <v>139</v>
      </c>
      <c r="C13" s="187" t="s">
        <v>140</v>
      </c>
      <c r="D13" s="178" t="s">
        <v>136</v>
      </c>
      <c r="E13" s="180">
        <v>82</v>
      </c>
      <c r="F13" s="184"/>
      <c r="G13" s="183">
        <f t="shared" si="0"/>
        <v>0</v>
      </c>
      <c r="H13" s="182"/>
      <c r="I13" s="198" t="s">
        <v>137</v>
      </c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 t="s">
        <v>138</v>
      </c>
      <c r="AF13" s="164">
        <v>1</v>
      </c>
      <c r="AG13" s="164"/>
      <c r="AH13" s="164"/>
      <c r="AI13" s="164"/>
      <c r="AJ13" s="164"/>
      <c r="AK13" s="164"/>
      <c r="AL13" s="164"/>
      <c r="AM13" s="164">
        <v>21</v>
      </c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ht="33.75" outlineLevel="1" x14ac:dyDescent="0.2">
      <c r="A14" s="196">
        <v>4</v>
      </c>
      <c r="B14" s="176" t="s">
        <v>141</v>
      </c>
      <c r="C14" s="187" t="s">
        <v>142</v>
      </c>
      <c r="D14" s="178" t="s">
        <v>136</v>
      </c>
      <c r="E14" s="180">
        <v>10</v>
      </c>
      <c r="F14" s="184"/>
      <c r="G14" s="183">
        <f t="shared" si="0"/>
        <v>0</v>
      </c>
      <c r="H14" s="182" t="s">
        <v>143</v>
      </c>
      <c r="I14" s="198" t="s">
        <v>132</v>
      </c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 t="s">
        <v>133</v>
      </c>
      <c r="AF14" s="164"/>
      <c r="AG14" s="164"/>
      <c r="AH14" s="164"/>
      <c r="AI14" s="164"/>
      <c r="AJ14" s="164"/>
      <c r="AK14" s="164"/>
      <c r="AL14" s="164"/>
      <c r="AM14" s="164">
        <v>21</v>
      </c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ht="33.75" outlineLevel="1" x14ac:dyDescent="0.2">
      <c r="A15" s="196">
        <v>5</v>
      </c>
      <c r="B15" s="176" t="s">
        <v>144</v>
      </c>
      <c r="C15" s="187" t="s">
        <v>145</v>
      </c>
      <c r="D15" s="178" t="s">
        <v>136</v>
      </c>
      <c r="E15" s="180">
        <v>12</v>
      </c>
      <c r="F15" s="184"/>
      <c r="G15" s="183">
        <f t="shared" si="0"/>
        <v>0</v>
      </c>
      <c r="H15" s="182" t="s">
        <v>143</v>
      </c>
      <c r="I15" s="198" t="s">
        <v>132</v>
      </c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 t="s">
        <v>133</v>
      </c>
      <c r="AF15" s="164"/>
      <c r="AG15" s="164"/>
      <c r="AH15" s="164"/>
      <c r="AI15" s="164"/>
      <c r="AJ15" s="164"/>
      <c r="AK15" s="164"/>
      <c r="AL15" s="164"/>
      <c r="AM15" s="164">
        <v>21</v>
      </c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ht="33.75" outlineLevel="1" x14ac:dyDescent="0.2">
      <c r="A16" s="196">
        <v>6</v>
      </c>
      <c r="B16" s="176" t="s">
        <v>146</v>
      </c>
      <c r="C16" s="187" t="s">
        <v>147</v>
      </c>
      <c r="D16" s="178" t="s">
        <v>136</v>
      </c>
      <c r="E16" s="180">
        <v>10</v>
      </c>
      <c r="F16" s="184"/>
      <c r="G16" s="183">
        <f t="shared" si="0"/>
        <v>0</v>
      </c>
      <c r="H16" s="182" t="s">
        <v>143</v>
      </c>
      <c r="I16" s="198" t="s">
        <v>132</v>
      </c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 t="s">
        <v>133</v>
      </c>
      <c r="AF16" s="164"/>
      <c r="AG16" s="164"/>
      <c r="AH16" s="164"/>
      <c r="AI16" s="164"/>
      <c r="AJ16" s="164"/>
      <c r="AK16" s="164"/>
      <c r="AL16" s="164"/>
      <c r="AM16" s="164">
        <v>21</v>
      </c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ht="33.75" outlineLevel="1" x14ac:dyDescent="0.2">
      <c r="A17" s="196">
        <v>7</v>
      </c>
      <c r="B17" s="176" t="s">
        <v>148</v>
      </c>
      <c r="C17" s="187" t="s">
        <v>149</v>
      </c>
      <c r="D17" s="178" t="s">
        <v>136</v>
      </c>
      <c r="E17" s="180">
        <v>40</v>
      </c>
      <c r="F17" s="184"/>
      <c r="G17" s="183">
        <f t="shared" si="0"/>
        <v>0</v>
      </c>
      <c r="H17" s="182" t="s">
        <v>143</v>
      </c>
      <c r="I17" s="198" t="s">
        <v>132</v>
      </c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 t="s">
        <v>133</v>
      </c>
      <c r="AF17" s="164"/>
      <c r="AG17" s="164"/>
      <c r="AH17" s="164"/>
      <c r="AI17" s="164"/>
      <c r="AJ17" s="164"/>
      <c r="AK17" s="164"/>
      <c r="AL17" s="164"/>
      <c r="AM17" s="164">
        <v>21</v>
      </c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ht="33.75" outlineLevel="1" x14ac:dyDescent="0.2">
      <c r="A18" s="196">
        <v>8</v>
      </c>
      <c r="B18" s="176" t="s">
        <v>150</v>
      </c>
      <c r="C18" s="187" t="s">
        <v>151</v>
      </c>
      <c r="D18" s="178" t="s">
        <v>136</v>
      </c>
      <c r="E18" s="180">
        <v>20</v>
      </c>
      <c r="F18" s="184"/>
      <c r="G18" s="183">
        <f t="shared" si="0"/>
        <v>0</v>
      </c>
      <c r="H18" s="182" t="s">
        <v>143</v>
      </c>
      <c r="I18" s="198" t="s">
        <v>132</v>
      </c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 t="s">
        <v>133</v>
      </c>
      <c r="AF18" s="164"/>
      <c r="AG18" s="164"/>
      <c r="AH18" s="164"/>
      <c r="AI18" s="164"/>
      <c r="AJ18" s="164"/>
      <c r="AK18" s="164"/>
      <c r="AL18" s="164"/>
      <c r="AM18" s="164">
        <v>21</v>
      </c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x14ac:dyDescent="0.2">
      <c r="A19" s="194" t="s">
        <v>123</v>
      </c>
      <c r="B19" s="175" t="s">
        <v>64</v>
      </c>
      <c r="C19" s="186" t="s">
        <v>65</v>
      </c>
      <c r="D19" s="177"/>
      <c r="E19" s="179"/>
      <c r="F19" s="283">
        <f>SUM(G20:G20)</f>
        <v>0</v>
      </c>
      <c r="G19" s="284"/>
      <c r="H19" s="181"/>
      <c r="I19" s="197"/>
      <c r="AE19" t="s">
        <v>124</v>
      </c>
    </row>
    <row r="20" spans="1:60" outlineLevel="1" x14ac:dyDescent="0.2">
      <c r="A20" s="196">
        <v>9</v>
      </c>
      <c r="B20" s="176" t="s">
        <v>152</v>
      </c>
      <c r="C20" s="187" t="s">
        <v>153</v>
      </c>
      <c r="D20" s="178" t="s">
        <v>154</v>
      </c>
      <c r="E20" s="180">
        <v>1</v>
      </c>
      <c r="F20" s="184"/>
      <c r="G20" s="183">
        <f>ROUND(E20*F20,2)</f>
        <v>0</v>
      </c>
      <c r="H20" s="182"/>
      <c r="I20" s="198" t="s">
        <v>137</v>
      </c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 t="s">
        <v>138</v>
      </c>
      <c r="AF20" s="164">
        <v>3</v>
      </c>
      <c r="AG20" s="164"/>
      <c r="AH20" s="164"/>
      <c r="AI20" s="164"/>
      <c r="AJ20" s="164"/>
      <c r="AK20" s="164"/>
      <c r="AL20" s="164"/>
      <c r="AM20" s="164">
        <v>21</v>
      </c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x14ac:dyDescent="0.2">
      <c r="A21" s="194" t="s">
        <v>123</v>
      </c>
      <c r="B21" s="175" t="s">
        <v>66</v>
      </c>
      <c r="C21" s="186" t="s">
        <v>67</v>
      </c>
      <c r="D21" s="177"/>
      <c r="E21" s="179"/>
      <c r="F21" s="283">
        <f>SUM(G22:G25)</f>
        <v>0</v>
      </c>
      <c r="G21" s="284"/>
      <c r="H21" s="181"/>
      <c r="I21" s="197"/>
      <c r="AE21" t="s">
        <v>124</v>
      </c>
    </row>
    <row r="22" spans="1:60" outlineLevel="1" x14ac:dyDescent="0.2">
      <c r="A22" s="195"/>
      <c r="B22" s="293" t="s">
        <v>155</v>
      </c>
      <c r="C22" s="294"/>
      <c r="D22" s="295"/>
      <c r="E22" s="296"/>
      <c r="F22" s="297"/>
      <c r="G22" s="298"/>
      <c r="H22" s="182"/>
      <c r="I22" s="198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>
        <v>0</v>
      </c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outlineLevel="1" x14ac:dyDescent="0.2">
      <c r="A23" s="196">
        <v>10</v>
      </c>
      <c r="B23" s="176" t="s">
        <v>156</v>
      </c>
      <c r="C23" s="187" t="s">
        <v>157</v>
      </c>
      <c r="D23" s="178" t="s">
        <v>158</v>
      </c>
      <c r="E23" s="180">
        <v>8</v>
      </c>
      <c r="F23" s="184"/>
      <c r="G23" s="183">
        <f>ROUND(E23*F23,2)</f>
        <v>0</v>
      </c>
      <c r="H23" s="182" t="s">
        <v>159</v>
      </c>
      <c r="I23" s="198" t="s">
        <v>132</v>
      </c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 t="s">
        <v>133</v>
      </c>
      <c r="AF23" s="164"/>
      <c r="AG23" s="164"/>
      <c r="AH23" s="164"/>
      <c r="AI23" s="164"/>
      <c r="AJ23" s="164"/>
      <c r="AK23" s="164"/>
      <c r="AL23" s="164"/>
      <c r="AM23" s="164">
        <v>21</v>
      </c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 x14ac:dyDescent="0.2">
      <c r="A24" s="196">
        <v>11</v>
      </c>
      <c r="B24" s="176" t="s">
        <v>160</v>
      </c>
      <c r="C24" s="187" t="s">
        <v>161</v>
      </c>
      <c r="D24" s="178" t="s">
        <v>162</v>
      </c>
      <c r="E24" s="180">
        <v>24</v>
      </c>
      <c r="F24" s="184"/>
      <c r="G24" s="183">
        <f>ROUND(E24*F24,2)</f>
        <v>0</v>
      </c>
      <c r="H24" s="182" t="s">
        <v>159</v>
      </c>
      <c r="I24" s="198" t="s">
        <v>132</v>
      </c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 t="s">
        <v>133</v>
      </c>
      <c r="AF24" s="164"/>
      <c r="AG24" s="164"/>
      <c r="AH24" s="164"/>
      <c r="AI24" s="164"/>
      <c r="AJ24" s="164"/>
      <c r="AK24" s="164"/>
      <c r="AL24" s="164"/>
      <c r="AM24" s="164">
        <v>21</v>
      </c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outlineLevel="1" x14ac:dyDescent="0.2">
      <c r="A25" s="196">
        <v>12</v>
      </c>
      <c r="B25" s="176" t="s">
        <v>163</v>
      </c>
      <c r="C25" s="187" t="s">
        <v>164</v>
      </c>
      <c r="D25" s="178" t="s">
        <v>162</v>
      </c>
      <c r="E25" s="180">
        <v>36</v>
      </c>
      <c r="F25" s="184"/>
      <c r="G25" s="183">
        <f>ROUND(E25*F25,2)</f>
        <v>0</v>
      </c>
      <c r="H25" s="182"/>
      <c r="I25" s="198" t="s">
        <v>137</v>
      </c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 t="s">
        <v>138</v>
      </c>
      <c r="AF25" s="164">
        <v>12</v>
      </c>
      <c r="AG25" s="164"/>
      <c r="AH25" s="164"/>
      <c r="AI25" s="164"/>
      <c r="AJ25" s="164"/>
      <c r="AK25" s="164"/>
      <c r="AL25" s="164"/>
      <c r="AM25" s="164">
        <v>21</v>
      </c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</row>
    <row r="26" spans="1:60" x14ac:dyDescent="0.2">
      <c r="A26" s="194" t="s">
        <v>123</v>
      </c>
      <c r="B26" s="175" t="s">
        <v>68</v>
      </c>
      <c r="C26" s="186" t="s">
        <v>69</v>
      </c>
      <c r="D26" s="177"/>
      <c r="E26" s="179"/>
      <c r="F26" s="283">
        <f>SUM(G27:G33)</f>
        <v>0</v>
      </c>
      <c r="G26" s="284"/>
      <c r="H26" s="181"/>
      <c r="I26" s="197"/>
      <c r="AE26" t="s">
        <v>124</v>
      </c>
    </row>
    <row r="27" spans="1:60" outlineLevel="1" x14ac:dyDescent="0.2">
      <c r="A27" s="195"/>
      <c r="B27" s="293" t="s">
        <v>165</v>
      </c>
      <c r="C27" s="294"/>
      <c r="D27" s="295"/>
      <c r="E27" s="296"/>
      <c r="F27" s="297"/>
      <c r="G27" s="298"/>
      <c r="H27" s="182"/>
      <c r="I27" s="198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>
        <v>0</v>
      </c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outlineLevel="1" x14ac:dyDescent="0.2">
      <c r="A28" s="196">
        <v>13</v>
      </c>
      <c r="B28" s="176" t="s">
        <v>166</v>
      </c>
      <c r="C28" s="187" t="s">
        <v>129</v>
      </c>
      <c r="D28" s="178" t="s">
        <v>130</v>
      </c>
      <c r="E28" s="180">
        <v>5027.4120000000003</v>
      </c>
      <c r="F28" s="184"/>
      <c r="G28" s="183">
        <f>ROUND(E28*F28,2)</f>
        <v>0</v>
      </c>
      <c r="H28" s="182" t="s">
        <v>167</v>
      </c>
      <c r="I28" s="198" t="s">
        <v>132</v>
      </c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 t="s">
        <v>133</v>
      </c>
      <c r="AF28" s="164"/>
      <c r="AG28" s="164"/>
      <c r="AH28" s="164"/>
      <c r="AI28" s="164"/>
      <c r="AJ28" s="164"/>
      <c r="AK28" s="164"/>
      <c r="AL28" s="164"/>
      <c r="AM28" s="164">
        <v>21</v>
      </c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</row>
    <row r="29" spans="1:60" ht="22.5" outlineLevel="1" x14ac:dyDescent="0.2">
      <c r="A29" s="196">
        <v>14</v>
      </c>
      <c r="B29" s="176" t="s">
        <v>168</v>
      </c>
      <c r="C29" s="187" t="s">
        <v>169</v>
      </c>
      <c r="D29" s="178" t="s">
        <v>170</v>
      </c>
      <c r="E29" s="180">
        <v>1</v>
      </c>
      <c r="F29" s="184"/>
      <c r="G29" s="183">
        <f>ROUND(E29*F29,2)</f>
        <v>0</v>
      </c>
      <c r="H29" s="182"/>
      <c r="I29" s="198" t="s">
        <v>137</v>
      </c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 t="s">
        <v>138</v>
      </c>
      <c r="AF29" s="164">
        <v>12</v>
      </c>
      <c r="AG29" s="164"/>
      <c r="AH29" s="164"/>
      <c r="AI29" s="164"/>
      <c r="AJ29" s="164"/>
      <c r="AK29" s="164"/>
      <c r="AL29" s="164"/>
      <c r="AM29" s="164">
        <v>21</v>
      </c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outlineLevel="1" x14ac:dyDescent="0.2">
      <c r="A30" s="195"/>
      <c r="B30" s="299" t="s">
        <v>155</v>
      </c>
      <c r="C30" s="300"/>
      <c r="D30" s="301"/>
      <c r="E30" s="302"/>
      <c r="F30" s="303"/>
      <c r="G30" s="304"/>
      <c r="H30" s="182"/>
      <c r="I30" s="198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>
        <v>0</v>
      </c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</row>
    <row r="31" spans="1:60" outlineLevel="1" x14ac:dyDescent="0.2">
      <c r="A31" s="196">
        <v>15</v>
      </c>
      <c r="B31" s="176" t="s">
        <v>156</v>
      </c>
      <c r="C31" s="187" t="s">
        <v>157</v>
      </c>
      <c r="D31" s="178" t="s">
        <v>158</v>
      </c>
      <c r="E31" s="180">
        <v>8</v>
      </c>
      <c r="F31" s="184"/>
      <c r="G31" s="183">
        <f>ROUND(E31*F31,2)</f>
        <v>0</v>
      </c>
      <c r="H31" s="182" t="s">
        <v>159</v>
      </c>
      <c r="I31" s="198" t="s">
        <v>132</v>
      </c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 t="s">
        <v>133</v>
      </c>
      <c r="AF31" s="164"/>
      <c r="AG31" s="164"/>
      <c r="AH31" s="164"/>
      <c r="AI31" s="164"/>
      <c r="AJ31" s="164"/>
      <c r="AK31" s="164"/>
      <c r="AL31" s="164"/>
      <c r="AM31" s="164">
        <v>21</v>
      </c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ht="22.5" outlineLevel="1" x14ac:dyDescent="0.2">
      <c r="A32" s="196">
        <v>16</v>
      </c>
      <c r="B32" s="176" t="s">
        <v>168</v>
      </c>
      <c r="C32" s="187" t="s">
        <v>171</v>
      </c>
      <c r="D32" s="178" t="s">
        <v>170</v>
      </c>
      <c r="E32" s="180">
        <v>2</v>
      </c>
      <c r="F32" s="184"/>
      <c r="G32" s="183">
        <f>ROUND(E32*F32,2)</f>
        <v>0</v>
      </c>
      <c r="H32" s="182"/>
      <c r="I32" s="198" t="s">
        <v>137</v>
      </c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 t="s">
        <v>138</v>
      </c>
      <c r="AF32" s="164">
        <v>3</v>
      </c>
      <c r="AG32" s="164"/>
      <c r="AH32" s="164"/>
      <c r="AI32" s="164"/>
      <c r="AJ32" s="164"/>
      <c r="AK32" s="164"/>
      <c r="AL32" s="164"/>
      <c r="AM32" s="164">
        <v>21</v>
      </c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</row>
    <row r="33" spans="1:60" outlineLevel="1" x14ac:dyDescent="0.2">
      <c r="A33" s="196">
        <v>17</v>
      </c>
      <c r="B33" s="176" t="s">
        <v>172</v>
      </c>
      <c r="C33" s="187" t="s">
        <v>173</v>
      </c>
      <c r="D33" s="178" t="s">
        <v>170</v>
      </c>
      <c r="E33" s="180">
        <v>3</v>
      </c>
      <c r="F33" s="184"/>
      <c r="G33" s="183">
        <f>ROUND(E33*F33,2)</f>
        <v>0</v>
      </c>
      <c r="H33" s="182"/>
      <c r="I33" s="198" t="s">
        <v>137</v>
      </c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 t="s">
        <v>138</v>
      </c>
      <c r="AF33" s="164">
        <v>3</v>
      </c>
      <c r="AG33" s="164"/>
      <c r="AH33" s="164"/>
      <c r="AI33" s="164"/>
      <c r="AJ33" s="164"/>
      <c r="AK33" s="164"/>
      <c r="AL33" s="164"/>
      <c r="AM33" s="164">
        <v>21</v>
      </c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x14ac:dyDescent="0.2">
      <c r="A34" s="194" t="s">
        <v>123</v>
      </c>
      <c r="B34" s="175" t="s">
        <v>70</v>
      </c>
      <c r="C34" s="186" t="s">
        <v>71</v>
      </c>
      <c r="D34" s="177"/>
      <c r="E34" s="179"/>
      <c r="F34" s="283">
        <f>SUM(G35:G62)</f>
        <v>0</v>
      </c>
      <c r="G34" s="284"/>
      <c r="H34" s="181"/>
      <c r="I34" s="197"/>
      <c r="AE34" t="s">
        <v>124</v>
      </c>
    </row>
    <row r="35" spans="1:60" outlineLevel="1" x14ac:dyDescent="0.2">
      <c r="A35" s="195"/>
      <c r="B35" s="293" t="s">
        <v>174</v>
      </c>
      <c r="C35" s="294"/>
      <c r="D35" s="295"/>
      <c r="E35" s="296"/>
      <c r="F35" s="297"/>
      <c r="G35" s="298"/>
      <c r="H35" s="182"/>
      <c r="I35" s="198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>
        <v>0</v>
      </c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</row>
    <row r="36" spans="1:60" outlineLevel="1" x14ac:dyDescent="0.2">
      <c r="A36" s="195"/>
      <c r="B36" s="299" t="s">
        <v>175</v>
      </c>
      <c r="C36" s="300"/>
      <c r="D36" s="301"/>
      <c r="E36" s="302"/>
      <c r="F36" s="303"/>
      <c r="G36" s="304"/>
      <c r="H36" s="182"/>
      <c r="I36" s="198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>
        <v>1</v>
      </c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</row>
    <row r="37" spans="1:60" outlineLevel="1" x14ac:dyDescent="0.2">
      <c r="A37" s="196">
        <v>18</v>
      </c>
      <c r="B37" s="176" t="s">
        <v>176</v>
      </c>
      <c r="C37" s="187" t="s">
        <v>177</v>
      </c>
      <c r="D37" s="178" t="s">
        <v>136</v>
      </c>
      <c r="E37" s="180">
        <v>10</v>
      </c>
      <c r="F37" s="184"/>
      <c r="G37" s="183">
        <f>ROUND(E37*F37,2)</f>
        <v>0</v>
      </c>
      <c r="H37" s="182" t="s">
        <v>167</v>
      </c>
      <c r="I37" s="198" t="s">
        <v>132</v>
      </c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 t="s">
        <v>133</v>
      </c>
      <c r="AF37" s="164"/>
      <c r="AG37" s="164"/>
      <c r="AH37" s="164"/>
      <c r="AI37" s="164"/>
      <c r="AJ37" s="164"/>
      <c r="AK37" s="164"/>
      <c r="AL37" s="164"/>
      <c r="AM37" s="164">
        <v>21</v>
      </c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 outlineLevel="1" x14ac:dyDescent="0.2">
      <c r="A38" s="195"/>
      <c r="B38" s="299" t="s">
        <v>174</v>
      </c>
      <c r="C38" s="300"/>
      <c r="D38" s="301"/>
      <c r="E38" s="302"/>
      <c r="F38" s="303"/>
      <c r="G38" s="304"/>
      <c r="H38" s="182"/>
      <c r="I38" s="198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>
        <v>0</v>
      </c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</row>
    <row r="39" spans="1:60" outlineLevel="1" x14ac:dyDescent="0.2">
      <c r="A39" s="195"/>
      <c r="B39" s="299" t="s">
        <v>175</v>
      </c>
      <c r="C39" s="300"/>
      <c r="D39" s="301"/>
      <c r="E39" s="302"/>
      <c r="F39" s="303"/>
      <c r="G39" s="304"/>
      <c r="H39" s="182"/>
      <c r="I39" s="198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>
        <v>1</v>
      </c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</row>
    <row r="40" spans="1:60" outlineLevel="1" x14ac:dyDescent="0.2">
      <c r="A40" s="196">
        <v>19</v>
      </c>
      <c r="B40" s="176" t="s">
        <v>178</v>
      </c>
      <c r="C40" s="187" t="s">
        <v>179</v>
      </c>
      <c r="D40" s="178" t="s">
        <v>136</v>
      </c>
      <c r="E40" s="180">
        <v>12</v>
      </c>
      <c r="F40" s="184"/>
      <c r="G40" s="183">
        <f>ROUND(E40*F40,2)</f>
        <v>0</v>
      </c>
      <c r="H40" s="182" t="s">
        <v>167</v>
      </c>
      <c r="I40" s="198" t="s">
        <v>132</v>
      </c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 t="s">
        <v>133</v>
      </c>
      <c r="AF40" s="164"/>
      <c r="AG40" s="164"/>
      <c r="AH40" s="164"/>
      <c r="AI40" s="164"/>
      <c r="AJ40" s="164"/>
      <c r="AK40" s="164"/>
      <c r="AL40" s="164"/>
      <c r="AM40" s="164">
        <v>21</v>
      </c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</row>
    <row r="41" spans="1:60" outlineLevel="1" x14ac:dyDescent="0.2">
      <c r="A41" s="195"/>
      <c r="B41" s="299" t="s">
        <v>174</v>
      </c>
      <c r="C41" s="300"/>
      <c r="D41" s="301"/>
      <c r="E41" s="302"/>
      <c r="F41" s="303"/>
      <c r="G41" s="304"/>
      <c r="H41" s="182"/>
      <c r="I41" s="198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>
        <v>0</v>
      </c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outlineLevel="1" x14ac:dyDescent="0.2">
      <c r="A42" s="195"/>
      <c r="B42" s="299" t="s">
        <v>175</v>
      </c>
      <c r="C42" s="300"/>
      <c r="D42" s="301"/>
      <c r="E42" s="302"/>
      <c r="F42" s="303"/>
      <c r="G42" s="304"/>
      <c r="H42" s="182"/>
      <c r="I42" s="198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>
        <v>1</v>
      </c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</row>
    <row r="43" spans="1:60" outlineLevel="1" x14ac:dyDescent="0.2">
      <c r="A43" s="196">
        <v>20</v>
      </c>
      <c r="B43" s="176" t="s">
        <v>180</v>
      </c>
      <c r="C43" s="187" t="s">
        <v>181</v>
      </c>
      <c r="D43" s="178" t="s">
        <v>136</v>
      </c>
      <c r="E43" s="180">
        <v>10</v>
      </c>
      <c r="F43" s="184"/>
      <c r="G43" s="183">
        <f>ROUND(E43*F43,2)</f>
        <v>0</v>
      </c>
      <c r="H43" s="182" t="s">
        <v>167</v>
      </c>
      <c r="I43" s="198" t="s">
        <v>132</v>
      </c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 t="s">
        <v>133</v>
      </c>
      <c r="AF43" s="164"/>
      <c r="AG43" s="164"/>
      <c r="AH43" s="164"/>
      <c r="AI43" s="164"/>
      <c r="AJ43" s="164"/>
      <c r="AK43" s="164"/>
      <c r="AL43" s="164"/>
      <c r="AM43" s="164">
        <v>21</v>
      </c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outlineLevel="1" x14ac:dyDescent="0.2">
      <c r="A44" s="195"/>
      <c r="B44" s="299" t="s">
        <v>174</v>
      </c>
      <c r="C44" s="300"/>
      <c r="D44" s="301"/>
      <c r="E44" s="302"/>
      <c r="F44" s="303"/>
      <c r="G44" s="304"/>
      <c r="H44" s="182"/>
      <c r="I44" s="198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>
        <v>0</v>
      </c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</row>
    <row r="45" spans="1:60" outlineLevel="1" x14ac:dyDescent="0.2">
      <c r="A45" s="195"/>
      <c r="B45" s="299" t="s">
        <v>175</v>
      </c>
      <c r="C45" s="300"/>
      <c r="D45" s="301"/>
      <c r="E45" s="302"/>
      <c r="F45" s="303"/>
      <c r="G45" s="304"/>
      <c r="H45" s="182"/>
      <c r="I45" s="198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>
        <v>1</v>
      </c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outlineLevel="1" x14ac:dyDescent="0.2">
      <c r="A46" s="196">
        <v>21</v>
      </c>
      <c r="B46" s="176" t="s">
        <v>182</v>
      </c>
      <c r="C46" s="187" t="s">
        <v>183</v>
      </c>
      <c r="D46" s="178" t="s">
        <v>136</v>
      </c>
      <c r="E46" s="180">
        <v>40</v>
      </c>
      <c r="F46" s="184"/>
      <c r="G46" s="183">
        <f>ROUND(E46*F46,2)</f>
        <v>0</v>
      </c>
      <c r="H46" s="182" t="s">
        <v>167</v>
      </c>
      <c r="I46" s="198" t="s">
        <v>132</v>
      </c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 t="s">
        <v>133</v>
      </c>
      <c r="AF46" s="164"/>
      <c r="AG46" s="164"/>
      <c r="AH46" s="164"/>
      <c r="AI46" s="164"/>
      <c r="AJ46" s="164"/>
      <c r="AK46" s="164"/>
      <c r="AL46" s="164"/>
      <c r="AM46" s="164">
        <v>21</v>
      </c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outlineLevel="1" x14ac:dyDescent="0.2">
      <c r="A47" s="195"/>
      <c r="B47" s="299" t="s">
        <v>174</v>
      </c>
      <c r="C47" s="300"/>
      <c r="D47" s="301"/>
      <c r="E47" s="302"/>
      <c r="F47" s="303"/>
      <c r="G47" s="304"/>
      <c r="H47" s="182"/>
      <c r="I47" s="198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>
        <v>0</v>
      </c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 outlineLevel="1" x14ac:dyDescent="0.2">
      <c r="A48" s="195"/>
      <c r="B48" s="299" t="s">
        <v>175</v>
      </c>
      <c r="C48" s="300"/>
      <c r="D48" s="301"/>
      <c r="E48" s="302"/>
      <c r="F48" s="303"/>
      <c r="G48" s="304"/>
      <c r="H48" s="182"/>
      <c r="I48" s="198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>
        <v>1</v>
      </c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</row>
    <row r="49" spans="1:60" outlineLevel="1" x14ac:dyDescent="0.2">
      <c r="A49" s="196">
        <v>22</v>
      </c>
      <c r="B49" s="176" t="s">
        <v>184</v>
      </c>
      <c r="C49" s="187" t="s">
        <v>185</v>
      </c>
      <c r="D49" s="178" t="s">
        <v>136</v>
      </c>
      <c r="E49" s="180">
        <v>20</v>
      </c>
      <c r="F49" s="184"/>
      <c r="G49" s="183">
        <f>ROUND(E49*F49,2)</f>
        <v>0</v>
      </c>
      <c r="H49" s="182" t="s">
        <v>167</v>
      </c>
      <c r="I49" s="198" t="s">
        <v>132</v>
      </c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 t="s">
        <v>133</v>
      </c>
      <c r="AF49" s="164"/>
      <c r="AG49" s="164"/>
      <c r="AH49" s="164"/>
      <c r="AI49" s="164"/>
      <c r="AJ49" s="164"/>
      <c r="AK49" s="164"/>
      <c r="AL49" s="164"/>
      <c r="AM49" s="164">
        <v>21</v>
      </c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</row>
    <row r="50" spans="1:60" outlineLevel="1" x14ac:dyDescent="0.2">
      <c r="A50" s="195"/>
      <c r="B50" s="299" t="s">
        <v>186</v>
      </c>
      <c r="C50" s="300"/>
      <c r="D50" s="301"/>
      <c r="E50" s="302"/>
      <c r="F50" s="303"/>
      <c r="G50" s="304"/>
      <c r="H50" s="182"/>
      <c r="I50" s="198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>
        <v>0</v>
      </c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</row>
    <row r="51" spans="1:60" outlineLevel="1" x14ac:dyDescent="0.2">
      <c r="A51" s="195"/>
      <c r="B51" s="299" t="s">
        <v>187</v>
      </c>
      <c r="C51" s="300"/>
      <c r="D51" s="301"/>
      <c r="E51" s="302"/>
      <c r="F51" s="303"/>
      <c r="G51" s="304"/>
      <c r="H51" s="182"/>
      <c r="I51" s="198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>
        <v>1</v>
      </c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</row>
    <row r="52" spans="1:60" outlineLevel="1" x14ac:dyDescent="0.2">
      <c r="A52" s="196">
        <v>23</v>
      </c>
      <c r="B52" s="176" t="s">
        <v>188</v>
      </c>
      <c r="C52" s="187" t="s">
        <v>189</v>
      </c>
      <c r="D52" s="178" t="s">
        <v>136</v>
      </c>
      <c r="E52" s="180">
        <v>82</v>
      </c>
      <c r="F52" s="184"/>
      <c r="G52" s="183">
        <f>ROUND(E52*F52,2)</f>
        <v>0</v>
      </c>
      <c r="H52" s="182" t="s">
        <v>167</v>
      </c>
      <c r="I52" s="198" t="s">
        <v>132</v>
      </c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 t="s">
        <v>133</v>
      </c>
      <c r="AF52" s="164"/>
      <c r="AG52" s="164"/>
      <c r="AH52" s="164"/>
      <c r="AI52" s="164"/>
      <c r="AJ52" s="164"/>
      <c r="AK52" s="164"/>
      <c r="AL52" s="164"/>
      <c r="AM52" s="164">
        <v>21</v>
      </c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</row>
    <row r="53" spans="1:60" outlineLevel="1" x14ac:dyDescent="0.2">
      <c r="A53" s="195"/>
      <c r="B53" s="299" t="s">
        <v>186</v>
      </c>
      <c r="C53" s="300"/>
      <c r="D53" s="301"/>
      <c r="E53" s="302"/>
      <c r="F53" s="303"/>
      <c r="G53" s="304"/>
      <c r="H53" s="182"/>
      <c r="I53" s="198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>
        <v>0</v>
      </c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</row>
    <row r="54" spans="1:60" outlineLevel="1" x14ac:dyDescent="0.2">
      <c r="A54" s="195"/>
      <c r="B54" s="299" t="s">
        <v>187</v>
      </c>
      <c r="C54" s="300"/>
      <c r="D54" s="301"/>
      <c r="E54" s="302"/>
      <c r="F54" s="303"/>
      <c r="G54" s="304"/>
      <c r="H54" s="182"/>
      <c r="I54" s="198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>
        <v>1</v>
      </c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outlineLevel="1" x14ac:dyDescent="0.2">
      <c r="A55" s="196">
        <v>24</v>
      </c>
      <c r="B55" s="176" t="s">
        <v>190</v>
      </c>
      <c r="C55" s="187" t="s">
        <v>191</v>
      </c>
      <c r="D55" s="178" t="s">
        <v>136</v>
      </c>
      <c r="E55" s="180">
        <v>20</v>
      </c>
      <c r="F55" s="184"/>
      <c r="G55" s="183">
        <f>ROUND(E55*F55,2)</f>
        <v>0</v>
      </c>
      <c r="H55" s="182" t="s">
        <v>167</v>
      </c>
      <c r="I55" s="198" t="s">
        <v>132</v>
      </c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 t="s">
        <v>133</v>
      </c>
      <c r="AF55" s="164"/>
      <c r="AG55" s="164"/>
      <c r="AH55" s="164"/>
      <c r="AI55" s="164"/>
      <c r="AJ55" s="164"/>
      <c r="AK55" s="164"/>
      <c r="AL55" s="164"/>
      <c r="AM55" s="164">
        <v>21</v>
      </c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</row>
    <row r="56" spans="1:60" outlineLevel="1" x14ac:dyDescent="0.2">
      <c r="A56" s="195"/>
      <c r="B56" s="299" t="s">
        <v>192</v>
      </c>
      <c r="C56" s="300"/>
      <c r="D56" s="301"/>
      <c r="E56" s="302"/>
      <c r="F56" s="303"/>
      <c r="G56" s="304"/>
      <c r="H56" s="182"/>
      <c r="I56" s="198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>
        <v>0</v>
      </c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</row>
    <row r="57" spans="1:60" outlineLevel="1" x14ac:dyDescent="0.2">
      <c r="A57" s="196">
        <v>25</v>
      </c>
      <c r="B57" s="176" t="s">
        <v>193</v>
      </c>
      <c r="C57" s="187" t="s">
        <v>129</v>
      </c>
      <c r="D57" s="178" t="s">
        <v>130</v>
      </c>
      <c r="E57" s="180">
        <v>1166.8140000000001</v>
      </c>
      <c r="F57" s="184"/>
      <c r="G57" s="183">
        <f t="shared" ref="G57:G62" si="1">ROUND(E57*F57,2)</f>
        <v>0</v>
      </c>
      <c r="H57" s="182" t="s">
        <v>167</v>
      </c>
      <c r="I57" s="198" t="s">
        <v>132</v>
      </c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 t="s">
        <v>133</v>
      </c>
      <c r="AF57" s="164"/>
      <c r="AG57" s="164"/>
      <c r="AH57" s="164"/>
      <c r="AI57" s="164"/>
      <c r="AJ57" s="164"/>
      <c r="AK57" s="164"/>
      <c r="AL57" s="164"/>
      <c r="AM57" s="164">
        <v>21</v>
      </c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</row>
    <row r="58" spans="1:60" ht="22.5" outlineLevel="1" x14ac:dyDescent="0.2">
      <c r="A58" s="196">
        <v>26</v>
      </c>
      <c r="B58" s="176" t="s">
        <v>194</v>
      </c>
      <c r="C58" s="187" t="s">
        <v>195</v>
      </c>
      <c r="D58" s="178" t="s">
        <v>170</v>
      </c>
      <c r="E58" s="180">
        <v>4</v>
      </c>
      <c r="F58" s="184"/>
      <c r="G58" s="183">
        <f t="shared" si="1"/>
        <v>0</v>
      </c>
      <c r="H58" s="182" t="s">
        <v>143</v>
      </c>
      <c r="I58" s="198" t="s">
        <v>132</v>
      </c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 t="s">
        <v>133</v>
      </c>
      <c r="AF58" s="164"/>
      <c r="AG58" s="164"/>
      <c r="AH58" s="164"/>
      <c r="AI58" s="164"/>
      <c r="AJ58" s="164"/>
      <c r="AK58" s="164"/>
      <c r="AL58" s="164"/>
      <c r="AM58" s="164">
        <v>21</v>
      </c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</row>
    <row r="59" spans="1:60" ht="22.5" outlineLevel="1" x14ac:dyDescent="0.2">
      <c r="A59" s="196">
        <v>27</v>
      </c>
      <c r="B59" s="176" t="s">
        <v>196</v>
      </c>
      <c r="C59" s="187" t="s">
        <v>197</v>
      </c>
      <c r="D59" s="178" t="s">
        <v>170</v>
      </c>
      <c r="E59" s="180">
        <v>2</v>
      </c>
      <c r="F59" s="184"/>
      <c r="G59" s="183">
        <f t="shared" si="1"/>
        <v>0</v>
      </c>
      <c r="H59" s="182" t="s">
        <v>143</v>
      </c>
      <c r="I59" s="198" t="s">
        <v>132</v>
      </c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 t="s">
        <v>133</v>
      </c>
      <c r="AF59" s="164"/>
      <c r="AG59" s="164"/>
      <c r="AH59" s="164"/>
      <c r="AI59" s="164"/>
      <c r="AJ59" s="164"/>
      <c r="AK59" s="164"/>
      <c r="AL59" s="164"/>
      <c r="AM59" s="164">
        <v>21</v>
      </c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</row>
    <row r="60" spans="1:60" ht="22.5" outlineLevel="1" x14ac:dyDescent="0.2">
      <c r="A60" s="196">
        <v>28</v>
      </c>
      <c r="B60" s="176" t="s">
        <v>198</v>
      </c>
      <c r="C60" s="187" t="s">
        <v>199</v>
      </c>
      <c r="D60" s="178" t="s">
        <v>170</v>
      </c>
      <c r="E60" s="180">
        <v>4</v>
      </c>
      <c r="F60" s="184"/>
      <c r="G60" s="183">
        <f t="shared" si="1"/>
        <v>0</v>
      </c>
      <c r="H60" s="182" t="s">
        <v>143</v>
      </c>
      <c r="I60" s="198" t="s">
        <v>132</v>
      </c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 t="s">
        <v>133</v>
      </c>
      <c r="AF60" s="164"/>
      <c r="AG60" s="164"/>
      <c r="AH60" s="164"/>
      <c r="AI60" s="164"/>
      <c r="AJ60" s="164"/>
      <c r="AK60" s="164"/>
      <c r="AL60" s="164"/>
      <c r="AM60" s="164">
        <v>21</v>
      </c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</row>
    <row r="61" spans="1:60" ht="22.5" outlineLevel="1" x14ac:dyDescent="0.2">
      <c r="A61" s="196">
        <v>29</v>
      </c>
      <c r="B61" s="176" t="s">
        <v>200</v>
      </c>
      <c r="C61" s="187" t="s">
        <v>201</v>
      </c>
      <c r="D61" s="178" t="s">
        <v>170</v>
      </c>
      <c r="E61" s="180">
        <v>2</v>
      </c>
      <c r="F61" s="184"/>
      <c r="G61" s="183">
        <f t="shared" si="1"/>
        <v>0</v>
      </c>
      <c r="H61" s="182" t="s">
        <v>143</v>
      </c>
      <c r="I61" s="198" t="s">
        <v>132</v>
      </c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 t="s">
        <v>133</v>
      </c>
      <c r="AF61" s="164"/>
      <c r="AG61" s="164"/>
      <c r="AH61" s="164"/>
      <c r="AI61" s="164"/>
      <c r="AJ61" s="164"/>
      <c r="AK61" s="164"/>
      <c r="AL61" s="164"/>
      <c r="AM61" s="164">
        <v>21</v>
      </c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</row>
    <row r="62" spans="1:60" ht="22.5" outlineLevel="1" x14ac:dyDescent="0.2">
      <c r="A62" s="196">
        <v>30</v>
      </c>
      <c r="B62" s="176" t="s">
        <v>202</v>
      </c>
      <c r="C62" s="187" t="s">
        <v>203</v>
      </c>
      <c r="D62" s="178" t="s">
        <v>170</v>
      </c>
      <c r="E62" s="180">
        <v>4</v>
      </c>
      <c r="F62" s="184"/>
      <c r="G62" s="183">
        <f t="shared" si="1"/>
        <v>0</v>
      </c>
      <c r="H62" s="182" t="s">
        <v>143</v>
      </c>
      <c r="I62" s="198" t="s">
        <v>132</v>
      </c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 t="s">
        <v>133</v>
      </c>
      <c r="AF62" s="164"/>
      <c r="AG62" s="164"/>
      <c r="AH62" s="164"/>
      <c r="AI62" s="164"/>
      <c r="AJ62" s="164"/>
      <c r="AK62" s="164"/>
      <c r="AL62" s="164"/>
      <c r="AM62" s="164">
        <v>21</v>
      </c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</row>
    <row r="63" spans="1:60" x14ac:dyDescent="0.2">
      <c r="A63" s="194" t="s">
        <v>123</v>
      </c>
      <c r="B63" s="175" t="s">
        <v>72</v>
      </c>
      <c r="C63" s="186" t="s">
        <v>73</v>
      </c>
      <c r="D63" s="177"/>
      <c r="E63" s="179"/>
      <c r="F63" s="283">
        <f>SUM(G64:G103)</f>
        <v>0</v>
      </c>
      <c r="G63" s="284"/>
      <c r="H63" s="181"/>
      <c r="I63" s="197"/>
      <c r="AE63" t="s">
        <v>124</v>
      </c>
    </row>
    <row r="64" spans="1:60" outlineLevel="1" x14ac:dyDescent="0.2">
      <c r="A64" s="196">
        <v>31</v>
      </c>
      <c r="B64" s="176" t="s">
        <v>204</v>
      </c>
      <c r="C64" s="187" t="s">
        <v>205</v>
      </c>
      <c r="D64" s="178" t="s">
        <v>170</v>
      </c>
      <c r="E64" s="180">
        <v>6</v>
      </c>
      <c r="F64" s="184"/>
      <c r="G64" s="183">
        <f>ROUND(E64*F64,2)</f>
        <v>0</v>
      </c>
      <c r="H64" s="182"/>
      <c r="I64" s="198" t="s">
        <v>137</v>
      </c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 t="s">
        <v>138</v>
      </c>
      <c r="AF64" s="164">
        <v>11</v>
      </c>
      <c r="AG64" s="164"/>
      <c r="AH64" s="164"/>
      <c r="AI64" s="164"/>
      <c r="AJ64" s="164"/>
      <c r="AK64" s="164"/>
      <c r="AL64" s="164"/>
      <c r="AM64" s="164">
        <v>21</v>
      </c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</row>
    <row r="65" spans="1:60" outlineLevel="1" x14ac:dyDescent="0.2">
      <c r="A65" s="195"/>
      <c r="B65" s="299" t="s">
        <v>206</v>
      </c>
      <c r="C65" s="300"/>
      <c r="D65" s="301"/>
      <c r="E65" s="302"/>
      <c r="F65" s="303"/>
      <c r="G65" s="304"/>
      <c r="H65" s="182"/>
      <c r="I65" s="198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>
        <v>0</v>
      </c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</row>
    <row r="66" spans="1:60" outlineLevel="1" x14ac:dyDescent="0.2">
      <c r="A66" s="195"/>
      <c r="B66" s="299" t="s">
        <v>207</v>
      </c>
      <c r="C66" s="300"/>
      <c r="D66" s="301"/>
      <c r="E66" s="302"/>
      <c r="F66" s="303"/>
      <c r="G66" s="304"/>
      <c r="H66" s="182"/>
      <c r="I66" s="198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>
        <v>1</v>
      </c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</row>
    <row r="67" spans="1:60" outlineLevel="1" x14ac:dyDescent="0.2">
      <c r="A67" s="196">
        <v>32</v>
      </c>
      <c r="B67" s="176" t="s">
        <v>208</v>
      </c>
      <c r="C67" s="187" t="s">
        <v>209</v>
      </c>
      <c r="D67" s="178" t="s">
        <v>170</v>
      </c>
      <c r="E67" s="180">
        <v>2</v>
      </c>
      <c r="F67" s="184"/>
      <c r="G67" s="183">
        <f>ROUND(E67*F67,2)</f>
        <v>0</v>
      </c>
      <c r="H67" s="182" t="s">
        <v>167</v>
      </c>
      <c r="I67" s="198" t="s">
        <v>132</v>
      </c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 t="s">
        <v>133</v>
      </c>
      <c r="AF67" s="164"/>
      <c r="AG67" s="164"/>
      <c r="AH67" s="164"/>
      <c r="AI67" s="164"/>
      <c r="AJ67" s="164"/>
      <c r="AK67" s="164"/>
      <c r="AL67" s="164"/>
      <c r="AM67" s="164">
        <v>21</v>
      </c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</row>
    <row r="68" spans="1:60" outlineLevel="1" x14ac:dyDescent="0.2">
      <c r="A68" s="195"/>
      <c r="B68" s="299" t="s">
        <v>206</v>
      </c>
      <c r="C68" s="300"/>
      <c r="D68" s="301"/>
      <c r="E68" s="302"/>
      <c r="F68" s="303"/>
      <c r="G68" s="304"/>
      <c r="H68" s="182"/>
      <c r="I68" s="198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>
        <v>0</v>
      </c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</row>
    <row r="69" spans="1:60" outlineLevel="1" x14ac:dyDescent="0.2">
      <c r="A69" s="195"/>
      <c r="B69" s="299" t="s">
        <v>207</v>
      </c>
      <c r="C69" s="300"/>
      <c r="D69" s="301"/>
      <c r="E69" s="302"/>
      <c r="F69" s="303"/>
      <c r="G69" s="304"/>
      <c r="H69" s="182"/>
      <c r="I69" s="198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>
        <v>1</v>
      </c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</row>
    <row r="70" spans="1:60" outlineLevel="1" x14ac:dyDescent="0.2">
      <c r="A70" s="196">
        <v>33</v>
      </c>
      <c r="B70" s="176" t="s">
        <v>210</v>
      </c>
      <c r="C70" s="187" t="s">
        <v>211</v>
      </c>
      <c r="D70" s="178" t="s">
        <v>170</v>
      </c>
      <c r="E70" s="180">
        <v>2</v>
      </c>
      <c r="F70" s="184"/>
      <c r="G70" s="183">
        <f>ROUND(E70*F70,2)</f>
        <v>0</v>
      </c>
      <c r="H70" s="182" t="s">
        <v>167</v>
      </c>
      <c r="I70" s="198" t="s">
        <v>132</v>
      </c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 t="s">
        <v>133</v>
      </c>
      <c r="AF70" s="164"/>
      <c r="AG70" s="164"/>
      <c r="AH70" s="164"/>
      <c r="AI70" s="164"/>
      <c r="AJ70" s="164"/>
      <c r="AK70" s="164"/>
      <c r="AL70" s="164"/>
      <c r="AM70" s="164">
        <v>21</v>
      </c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</row>
    <row r="71" spans="1:60" outlineLevel="1" x14ac:dyDescent="0.2">
      <c r="A71" s="195"/>
      <c r="B71" s="299" t="s">
        <v>206</v>
      </c>
      <c r="C71" s="300"/>
      <c r="D71" s="301"/>
      <c r="E71" s="302"/>
      <c r="F71" s="303"/>
      <c r="G71" s="304"/>
      <c r="H71" s="182"/>
      <c r="I71" s="198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>
        <v>0</v>
      </c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</row>
    <row r="72" spans="1:60" outlineLevel="1" x14ac:dyDescent="0.2">
      <c r="A72" s="195"/>
      <c r="B72" s="299" t="s">
        <v>207</v>
      </c>
      <c r="C72" s="300"/>
      <c r="D72" s="301"/>
      <c r="E72" s="302"/>
      <c r="F72" s="303"/>
      <c r="G72" s="304"/>
      <c r="H72" s="182"/>
      <c r="I72" s="198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>
        <v>1</v>
      </c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</row>
    <row r="73" spans="1:60" outlineLevel="1" x14ac:dyDescent="0.2">
      <c r="A73" s="196">
        <v>34</v>
      </c>
      <c r="B73" s="176" t="s">
        <v>212</v>
      </c>
      <c r="C73" s="187" t="s">
        <v>213</v>
      </c>
      <c r="D73" s="178" t="s">
        <v>170</v>
      </c>
      <c r="E73" s="180">
        <v>3</v>
      </c>
      <c r="F73" s="184"/>
      <c r="G73" s="183">
        <f>ROUND(E73*F73,2)</f>
        <v>0</v>
      </c>
      <c r="H73" s="182" t="s">
        <v>167</v>
      </c>
      <c r="I73" s="198" t="s">
        <v>132</v>
      </c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 t="s">
        <v>133</v>
      </c>
      <c r="AF73" s="164"/>
      <c r="AG73" s="164"/>
      <c r="AH73" s="164"/>
      <c r="AI73" s="164"/>
      <c r="AJ73" s="164"/>
      <c r="AK73" s="164"/>
      <c r="AL73" s="164"/>
      <c r="AM73" s="164">
        <v>21</v>
      </c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</row>
    <row r="74" spans="1:60" outlineLevel="1" x14ac:dyDescent="0.2">
      <c r="A74" s="195"/>
      <c r="B74" s="299" t="s">
        <v>206</v>
      </c>
      <c r="C74" s="300"/>
      <c r="D74" s="301"/>
      <c r="E74" s="302"/>
      <c r="F74" s="303"/>
      <c r="G74" s="304"/>
      <c r="H74" s="182"/>
      <c r="I74" s="198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>
        <v>0</v>
      </c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</row>
    <row r="75" spans="1:60" outlineLevel="1" x14ac:dyDescent="0.2">
      <c r="A75" s="195"/>
      <c r="B75" s="299" t="s">
        <v>207</v>
      </c>
      <c r="C75" s="300"/>
      <c r="D75" s="301"/>
      <c r="E75" s="302"/>
      <c r="F75" s="303"/>
      <c r="G75" s="304"/>
      <c r="H75" s="182"/>
      <c r="I75" s="198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>
        <v>1</v>
      </c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</row>
    <row r="76" spans="1:60" outlineLevel="1" x14ac:dyDescent="0.2">
      <c r="A76" s="196">
        <v>35</v>
      </c>
      <c r="B76" s="176" t="s">
        <v>214</v>
      </c>
      <c r="C76" s="187" t="s">
        <v>215</v>
      </c>
      <c r="D76" s="178" t="s">
        <v>170</v>
      </c>
      <c r="E76" s="180">
        <v>2</v>
      </c>
      <c r="F76" s="184"/>
      <c r="G76" s="183">
        <f>ROUND(E76*F76,2)</f>
        <v>0</v>
      </c>
      <c r="H76" s="182" t="s">
        <v>167</v>
      </c>
      <c r="I76" s="198" t="s">
        <v>132</v>
      </c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 t="s">
        <v>133</v>
      </c>
      <c r="AF76" s="164"/>
      <c r="AG76" s="164"/>
      <c r="AH76" s="164"/>
      <c r="AI76" s="164"/>
      <c r="AJ76" s="164"/>
      <c r="AK76" s="164"/>
      <c r="AL76" s="164"/>
      <c r="AM76" s="164">
        <v>21</v>
      </c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</row>
    <row r="77" spans="1:60" outlineLevel="1" x14ac:dyDescent="0.2">
      <c r="A77" s="195"/>
      <c r="B77" s="299" t="s">
        <v>216</v>
      </c>
      <c r="C77" s="300"/>
      <c r="D77" s="301"/>
      <c r="E77" s="302"/>
      <c r="F77" s="303"/>
      <c r="G77" s="304"/>
      <c r="H77" s="182"/>
      <c r="I77" s="198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>
        <v>0</v>
      </c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</row>
    <row r="78" spans="1:60" outlineLevel="1" x14ac:dyDescent="0.2">
      <c r="A78" s="195"/>
      <c r="B78" s="299" t="s">
        <v>217</v>
      </c>
      <c r="C78" s="300"/>
      <c r="D78" s="301"/>
      <c r="E78" s="302"/>
      <c r="F78" s="303"/>
      <c r="G78" s="304"/>
      <c r="H78" s="182"/>
      <c r="I78" s="198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>
        <v>1</v>
      </c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</row>
    <row r="79" spans="1:60" outlineLevel="1" x14ac:dyDescent="0.2">
      <c r="A79" s="196">
        <v>36</v>
      </c>
      <c r="B79" s="176" t="s">
        <v>218</v>
      </c>
      <c r="C79" s="187" t="s">
        <v>219</v>
      </c>
      <c r="D79" s="178" t="s">
        <v>170</v>
      </c>
      <c r="E79" s="180">
        <v>4</v>
      </c>
      <c r="F79" s="184"/>
      <c r="G79" s="183">
        <f>ROUND(E79*F79,2)</f>
        <v>0</v>
      </c>
      <c r="H79" s="182" t="s">
        <v>167</v>
      </c>
      <c r="I79" s="198" t="s">
        <v>132</v>
      </c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 t="s">
        <v>133</v>
      </c>
      <c r="AF79" s="164"/>
      <c r="AG79" s="164"/>
      <c r="AH79" s="164"/>
      <c r="AI79" s="164"/>
      <c r="AJ79" s="164"/>
      <c r="AK79" s="164"/>
      <c r="AL79" s="164"/>
      <c r="AM79" s="164">
        <v>21</v>
      </c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</row>
    <row r="80" spans="1:60" outlineLevel="1" x14ac:dyDescent="0.2">
      <c r="A80" s="195"/>
      <c r="B80" s="299" t="s">
        <v>220</v>
      </c>
      <c r="C80" s="300"/>
      <c r="D80" s="301"/>
      <c r="E80" s="302"/>
      <c r="F80" s="303"/>
      <c r="G80" s="304"/>
      <c r="H80" s="182"/>
      <c r="I80" s="198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>
        <v>0</v>
      </c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</row>
    <row r="81" spans="1:60" outlineLevel="1" x14ac:dyDescent="0.2">
      <c r="A81" s="195"/>
      <c r="B81" s="299" t="s">
        <v>221</v>
      </c>
      <c r="C81" s="300"/>
      <c r="D81" s="301"/>
      <c r="E81" s="302"/>
      <c r="F81" s="303"/>
      <c r="G81" s="304"/>
      <c r="H81" s="182"/>
      <c r="I81" s="198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>
        <v>1</v>
      </c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</row>
    <row r="82" spans="1:60" outlineLevel="1" x14ac:dyDescent="0.2">
      <c r="A82" s="196">
        <v>37</v>
      </c>
      <c r="B82" s="176" t="s">
        <v>222</v>
      </c>
      <c r="C82" s="187" t="s">
        <v>223</v>
      </c>
      <c r="D82" s="178" t="s">
        <v>170</v>
      </c>
      <c r="E82" s="180">
        <v>4</v>
      </c>
      <c r="F82" s="184"/>
      <c r="G82" s="183">
        <f>ROUND(E82*F82,2)</f>
        <v>0</v>
      </c>
      <c r="H82" s="182" t="s">
        <v>167</v>
      </c>
      <c r="I82" s="198" t="s">
        <v>132</v>
      </c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 t="s">
        <v>133</v>
      </c>
      <c r="AF82" s="164"/>
      <c r="AG82" s="164"/>
      <c r="AH82" s="164"/>
      <c r="AI82" s="164"/>
      <c r="AJ82" s="164"/>
      <c r="AK82" s="164"/>
      <c r="AL82" s="164"/>
      <c r="AM82" s="164">
        <v>21</v>
      </c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</row>
    <row r="83" spans="1:60" outlineLevel="1" x14ac:dyDescent="0.2">
      <c r="A83" s="195"/>
      <c r="B83" s="299" t="s">
        <v>224</v>
      </c>
      <c r="C83" s="300"/>
      <c r="D83" s="301"/>
      <c r="E83" s="302"/>
      <c r="F83" s="303"/>
      <c r="G83" s="304"/>
      <c r="H83" s="182"/>
      <c r="I83" s="198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>
        <v>0</v>
      </c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</row>
    <row r="84" spans="1:60" outlineLevel="1" x14ac:dyDescent="0.2">
      <c r="A84" s="196">
        <v>38</v>
      </c>
      <c r="B84" s="176" t="s">
        <v>225</v>
      </c>
      <c r="C84" s="187" t="s">
        <v>226</v>
      </c>
      <c r="D84" s="178" t="s">
        <v>170</v>
      </c>
      <c r="E84" s="180">
        <v>3</v>
      </c>
      <c r="F84" s="184"/>
      <c r="G84" s="183">
        <f>ROUND(E84*F84,2)</f>
        <v>0</v>
      </c>
      <c r="H84" s="182" t="s">
        <v>227</v>
      </c>
      <c r="I84" s="198" t="s">
        <v>132</v>
      </c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 t="s">
        <v>133</v>
      </c>
      <c r="AF84" s="164"/>
      <c r="AG84" s="164"/>
      <c r="AH84" s="164"/>
      <c r="AI84" s="164"/>
      <c r="AJ84" s="164"/>
      <c r="AK84" s="164"/>
      <c r="AL84" s="164"/>
      <c r="AM84" s="164">
        <v>21</v>
      </c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</row>
    <row r="85" spans="1:60" outlineLevel="1" x14ac:dyDescent="0.2">
      <c r="A85" s="195"/>
      <c r="B85" s="299" t="s">
        <v>228</v>
      </c>
      <c r="C85" s="300"/>
      <c r="D85" s="301"/>
      <c r="E85" s="302"/>
      <c r="F85" s="303"/>
      <c r="G85" s="304"/>
      <c r="H85" s="182"/>
      <c r="I85" s="198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>
        <v>0</v>
      </c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</row>
    <row r="86" spans="1:60" outlineLevel="1" x14ac:dyDescent="0.2">
      <c r="A86" s="196">
        <v>39</v>
      </c>
      <c r="B86" s="176" t="s">
        <v>229</v>
      </c>
      <c r="C86" s="187" t="s">
        <v>129</v>
      </c>
      <c r="D86" s="178" t="s">
        <v>130</v>
      </c>
      <c r="E86" s="180">
        <v>1583.5483999999999</v>
      </c>
      <c r="F86" s="184"/>
      <c r="G86" s="183">
        <f t="shared" ref="G86:G103" si="2">ROUND(E86*F86,2)</f>
        <v>0</v>
      </c>
      <c r="H86" s="182" t="s">
        <v>167</v>
      </c>
      <c r="I86" s="198" t="s">
        <v>132</v>
      </c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 t="s">
        <v>133</v>
      </c>
      <c r="AF86" s="164"/>
      <c r="AG86" s="164"/>
      <c r="AH86" s="164"/>
      <c r="AI86" s="164"/>
      <c r="AJ86" s="164"/>
      <c r="AK86" s="164"/>
      <c r="AL86" s="164"/>
      <c r="AM86" s="164">
        <v>21</v>
      </c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</row>
    <row r="87" spans="1:60" outlineLevel="1" x14ac:dyDescent="0.2">
      <c r="A87" s="196">
        <v>40</v>
      </c>
      <c r="B87" s="176" t="s">
        <v>230</v>
      </c>
      <c r="C87" s="187" t="s">
        <v>231</v>
      </c>
      <c r="D87" s="178" t="s">
        <v>170</v>
      </c>
      <c r="E87" s="180">
        <v>2</v>
      </c>
      <c r="F87" s="184"/>
      <c r="G87" s="183">
        <f t="shared" si="2"/>
        <v>0</v>
      </c>
      <c r="H87" s="182"/>
      <c r="I87" s="198" t="s">
        <v>137</v>
      </c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 t="s">
        <v>138</v>
      </c>
      <c r="AF87" s="164">
        <v>1</v>
      </c>
      <c r="AG87" s="164"/>
      <c r="AH87" s="164"/>
      <c r="AI87" s="164"/>
      <c r="AJ87" s="164"/>
      <c r="AK87" s="164"/>
      <c r="AL87" s="164"/>
      <c r="AM87" s="164">
        <v>21</v>
      </c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</row>
    <row r="88" spans="1:60" outlineLevel="1" x14ac:dyDescent="0.2">
      <c r="A88" s="196">
        <v>41</v>
      </c>
      <c r="B88" s="176" t="s">
        <v>232</v>
      </c>
      <c r="C88" s="187" t="s">
        <v>233</v>
      </c>
      <c r="D88" s="178" t="s">
        <v>170</v>
      </c>
      <c r="E88" s="180">
        <v>1</v>
      </c>
      <c r="F88" s="184"/>
      <c r="G88" s="183">
        <f t="shared" si="2"/>
        <v>0</v>
      </c>
      <c r="H88" s="182"/>
      <c r="I88" s="198" t="s">
        <v>137</v>
      </c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 t="s">
        <v>138</v>
      </c>
      <c r="AF88" s="164">
        <v>1</v>
      </c>
      <c r="AG88" s="164"/>
      <c r="AH88" s="164"/>
      <c r="AI88" s="164"/>
      <c r="AJ88" s="164"/>
      <c r="AK88" s="164"/>
      <c r="AL88" s="164"/>
      <c r="AM88" s="164">
        <v>21</v>
      </c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</row>
    <row r="89" spans="1:60" outlineLevel="1" x14ac:dyDescent="0.2">
      <c r="A89" s="196">
        <v>42</v>
      </c>
      <c r="B89" s="176" t="s">
        <v>234</v>
      </c>
      <c r="C89" s="187" t="s">
        <v>235</v>
      </c>
      <c r="D89" s="178" t="s">
        <v>170</v>
      </c>
      <c r="E89" s="180">
        <v>2</v>
      </c>
      <c r="F89" s="184"/>
      <c r="G89" s="183">
        <f t="shared" si="2"/>
        <v>0</v>
      </c>
      <c r="H89" s="182"/>
      <c r="I89" s="198" t="s">
        <v>137</v>
      </c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 t="s">
        <v>138</v>
      </c>
      <c r="AF89" s="164">
        <v>12</v>
      </c>
      <c r="AG89" s="164"/>
      <c r="AH89" s="164"/>
      <c r="AI89" s="164"/>
      <c r="AJ89" s="164"/>
      <c r="AK89" s="164"/>
      <c r="AL89" s="164"/>
      <c r="AM89" s="164">
        <v>21</v>
      </c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</row>
    <row r="90" spans="1:60" outlineLevel="1" x14ac:dyDescent="0.2">
      <c r="A90" s="196">
        <v>43</v>
      </c>
      <c r="B90" s="176" t="s">
        <v>236</v>
      </c>
      <c r="C90" s="187" t="s">
        <v>237</v>
      </c>
      <c r="D90" s="178" t="s">
        <v>170</v>
      </c>
      <c r="E90" s="180">
        <v>1</v>
      </c>
      <c r="F90" s="184"/>
      <c r="G90" s="183">
        <f t="shared" si="2"/>
        <v>0</v>
      </c>
      <c r="H90" s="182"/>
      <c r="I90" s="198" t="s">
        <v>137</v>
      </c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 t="s">
        <v>138</v>
      </c>
      <c r="AF90" s="164">
        <v>12</v>
      </c>
      <c r="AG90" s="164"/>
      <c r="AH90" s="164"/>
      <c r="AI90" s="164"/>
      <c r="AJ90" s="164"/>
      <c r="AK90" s="164"/>
      <c r="AL90" s="164"/>
      <c r="AM90" s="164">
        <v>21</v>
      </c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</row>
    <row r="91" spans="1:60" outlineLevel="1" x14ac:dyDescent="0.2">
      <c r="A91" s="196">
        <v>44</v>
      </c>
      <c r="B91" s="176" t="s">
        <v>238</v>
      </c>
      <c r="C91" s="187" t="s">
        <v>239</v>
      </c>
      <c r="D91" s="178" t="s">
        <v>170</v>
      </c>
      <c r="E91" s="180">
        <v>1</v>
      </c>
      <c r="F91" s="184"/>
      <c r="G91" s="183">
        <f t="shared" si="2"/>
        <v>0</v>
      </c>
      <c r="H91" s="182"/>
      <c r="I91" s="198" t="s">
        <v>137</v>
      </c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 t="s">
        <v>138</v>
      </c>
      <c r="AF91" s="164">
        <v>11</v>
      </c>
      <c r="AG91" s="164"/>
      <c r="AH91" s="164"/>
      <c r="AI91" s="164"/>
      <c r="AJ91" s="164"/>
      <c r="AK91" s="164"/>
      <c r="AL91" s="164"/>
      <c r="AM91" s="164">
        <v>21</v>
      </c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</row>
    <row r="92" spans="1:60" ht="33.75" outlineLevel="1" x14ac:dyDescent="0.2">
      <c r="A92" s="196">
        <v>45</v>
      </c>
      <c r="B92" s="176" t="s">
        <v>240</v>
      </c>
      <c r="C92" s="187" t="s">
        <v>241</v>
      </c>
      <c r="D92" s="178" t="s">
        <v>170</v>
      </c>
      <c r="E92" s="180">
        <v>2</v>
      </c>
      <c r="F92" s="184"/>
      <c r="G92" s="183">
        <f t="shared" si="2"/>
        <v>0</v>
      </c>
      <c r="H92" s="182" t="s">
        <v>143</v>
      </c>
      <c r="I92" s="198" t="s">
        <v>132</v>
      </c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 t="s">
        <v>133</v>
      </c>
      <c r="AF92" s="164"/>
      <c r="AG92" s="164"/>
      <c r="AH92" s="164"/>
      <c r="AI92" s="164"/>
      <c r="AJ92" s="164"/>
      <c r="AK92" s="164"/>
      <c r="AL92" s="164"/>
      <c r="AM92" s="164">
        <v>21</v>
      </c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</row>
    <row r="93" spans="1:60" outlineLevel="1" x14ac:dyDescent="0.2">
      <c r="A93" s="196">
        <v>46</v>
      </c>
      <c r="B93" s="176" t="s">
        <v>234</v>
      </c>
      <c r="C93" s="187" t="s">
        <v>242</v>
      </c>
      <c r="D93" s="178" t="s">
        <v>170</v>
      </c>
      <c r="E93" s="180">
        <v>2</v>
      </c>
      <c r="F93" s="184"/>
      <c r="G93" s="183">
        <f t="shared" si="2"/>
        <v>0</v>
      </c>
      <c r="H93" s="182"/>
      <c r="I93" s="198" t="s">
        <v>137</v>
      </c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 t="s">
        <v>138</v>
      </c>
      <c r="AF93" s="164">
        <v>3</v>
      </c>
      <c r="AG93" s="164"/>
      <c r="AH93" s="164"/>
      <c r="AI93" s="164"/>
      <c r="AJ93" s="164"/>
      <c r="AK93" s="164"/>
      <c r="AL93" s="164"/>
      <c r="AM93" s="164">
        <v>21</v>
      </c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</row>
    <row r="94" spans="1:60" outlineLevel="1" x14ac:dyDescent="0.2">
      <c r="A94" s="196">
        <v>47</v>
      </c>
      <c r="B94" s="176" t="s">
        <v>236</v>
      </c>
      <c r="C94" s="187" t="s">
        <v>243</v>
      </c>
      <c r="D94" s="178" t="s">
        <v>170</v>
      </c>
      <c r="E94" s="180">
        <v>2</v>
      </c>
      <c r="F94" s="184"/>
      <c r="G94" s="183">
        <f t="shared" si="2"/>
        <v>0</v>
      </c>
      <c r="H94" s="182"/>
      <c r="I94" s="198" t="s">
        <v>137</v>
      </c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 t="s">
        <v>138</v>
      </c>
      <c r="AF94" s="164">
        <v>3</v>
      </c>
      <c r="AG94" s="164"/>
      <c r="AH94" s="164"/>
      <c r="AI94" s="164"/>
      <c r="AJ94" s="164"/>
      <c r="AK94" s="164"/>
      <c r="AL94" s="164"/>
      <c r="AM94" s="164">
        <v>21</v>
      </c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</row>
    <row r="95" spans="1:60" ht="22.5" outlineLevel="1" x14ac:dyDescent="0.2">
      <c r="A95" s="196">
        <v>48</v>
      </c>
      <c r="B95" s="176" t="s">
        <v>244</v>
      </c>
      <c r="C95" s="187" t="s">
        <v>245</v>
      </c>
      <c r="D95" s="178" t="s">
        <v>170</v>
      </c>
      <c r="E95" s="180">
        <v>1</v>
      </c>
      <c r="F95" s="184"/>
      <c r="G95" s="183">
        <f t="shared" si="2"/>
        <v>0</v>
      </c>
      <c r="H95" s="182" t="s">
        <v>143</v>
      </c>
      <c r="I95" s="198" t="s">
        <v>132</v>
      </c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 t="s">
        <v>133</v>
      </c>
      <c r="AF95" s="164"/>
      <c r="AG95" s="164"/>
      <c r="AH95" s="164"/>
      <c r="AI95" s="164"/>
      <c r="AJ95" s="164"/>
      <c r="AK95" s="164"/>
      <c r="AL95" s="164"/>
      <c r="AM95" s="164">
        <v>21</v>
      </c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</row>
    <row r="96" spans="1:60" ht="33.75" outlineLevel="1" x14ac:dyDescent="0.2">
      <c r="A96" s="196">
        <v>49</v>
      </c>
      <c r="B96" s="176" t="s">
        <v>246</v>
      </c>
      <c r="C96" s="187" t="s">
        <v>247</v>
      </c>
      <c r="D96" s="178" t="s">
        <v>170</v>
      </c>
      <c r="E96" s="180">
        <v>2</v>
      </c>
      <c r="F96" s="184"/>
      <c r="G96" s="183">
        <f t="shared" si="2"/>
        <v>0</v>
      </c>
      <c r="H96" s="182" t="s">
        <v>143</v>
      </c>
      <c r="I96" s="198" t="s">
        <v>132</v>
      </c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 t="s">
        <v>133</v>
      </c>
      <c r="AF96" s="164"/>
      <c r="AG96" s="164"/>
      <c r="AH96" s="164"/>
      <c r="AI96" s="164"/>
      <c r="AJ96" s="164"/>
      <c r="AK96" s="164"/>
      <c r="AL96" s="164"/>
      <c r="AM96" s="164">
        <v>21</v>
      </c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</row>
    <row r="97" spans="1:60" ht="33.75" outlineLevel="1" x14ac:dyDescent="0.2">
      <c r="A97" s="196">
        <v>50</v>
      </c>
      <c r="B97" s="176" t="s">
        <v>248</v>
      </c>
      <c r="C97" s="187" t="s">
        <v>249</v>
      </c>
      <c r="D97" s="178" t="s">
        <v>170</v>
      </c>
      <c r="E97" s="180">
        <v>1</v>
      </c>
      <c r="F97" s="184"/>
      <c r="G97" s="183">
        <f t="shared" si="2"/>
        <v>0</v>
      </c>
      <c r="H97" s="182" t="s">
        <v>143</v>
      </c>
      <c r="I97" s="198" t="s">
        <v>132</v>
      </c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 t="s">
        <v>133</v>
      </c>
      <c r="AF97" s="164"/>
      <c r="AG97" s="164"/>
      <c r="AH97" s="164"/>
      <c r="AI97" s="164"/>
      <c r="AJ97" s="164"/>
      <c r="AK97" s="164"/>
      <c r="AL97" s="164"/>
      <c r="AM97" s="164">
        <v>21</v>
      </c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</row>
    <row r="98" spans="1:60" ht="33.75" outlineLevel="1" x14ac:dyDescent="0.2">
      <c r="A98" s="196">
        <v>51</v>
      </c>
      <c r="B98" s="176" t="s">
        <v>250</v>
      </c>
      <c r="C98" s="187" t="s">
        <v>251</v>
      </c>
      <c r="D98" s="178" t="s">
        <v>170</v>
      </c>
      <c r="E98" s="180">
        <v>1</v>
      </c>
      <c r="F98" s="184"/>
      <c r="G98" s="183">
        <f t="shared" si="2"/>
        <v>0</v>
      </c>
      <c r="H98" s="182" t="s">
        <v>143</v>
      </c>
      <c r="I98" s="198" t="s">
        <v>132</v>
      </c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 t="s">
        <v>133</v>
      </c>
      <c r="AF98" s="164"/>
      <c r="AG98" s="164"/>
      <c r="AH98" s="164"/>
      <c r="AI98" s="164"/>
      <c r="AJ98" s="164"/>
      <c r="AK98" s="164"/>
      <c r="AL98" s="164"/>
      <c r="AM98" s="164">
        <v>21</v>
      </c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</row>
    <row r="99" spans="1:60" ht="22.5" outlineLevel="1" x14ac:dyDescent="0.2">
      <c r="A99" s="196">
        <v>52</v>
      </c>
      <c r="B99" s="176" t="s">
        <v>252</v>
      </c>
      <c r="C99" s="187" t="s">
        <v>253</v>
      </c>
      <c r="D99" s="178" t="s">
        <v>170</v>
      </c>
      <c r="E99" s="180">
        <v>1</v>
      </c>
      <c r="F99" s="184"/>
      <c r="G99" s="183">
        <f t="shared" si="2"/>
        <v>0</v>
      </c>
      <c r="H99" s="182" t="s">
        <v>143</v>
      </c>
      <c r="I99" s="198" t="s">
        <v>132</v>
      </c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 t="s">
        <v>133</v>
      </c>
      <c r="AF99" s="164"/>
      <c r="AG99" s="164"/>
      <c r="AH99" s="164"/>
      <c r="AI99" s="164"/>
      <c r="AJ99" s="164"/>
      <c r="AK99" s="164"/>
      <c r="AL99" s="164"/>
      <c r="AM99" s="164">
        <v>21</v>
      </c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</row>
    <row r="100" spans="1:60" ht="33.75" outlineLevel="1" x14ac:dyDescent="0.2">
      <c r="A100" s="196">
        <v>53</v>
      </c>
      <c r="B100" s="176" t="s">
        <v>254</v>
      </c>
      <c r="C100" s="187" t="s">
        <v>255</v>
      </c>
      <c r="D100" s="178" t="s">
        <v>170</v>
      </c>
      <c r="E100" s="180">
        <v>1</v>
      </c>
      <c r="F100" s="184"/>
      <c r="G100" s="183">
        <f t="shared" si="2"/>
        <v>0</v>
      </c>
      <c r="H100" s="182" t="s">
        <v>143</v>
      </c>
      <c r="I100" s="198" t="s">
        <v>132</v>
      </c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 t="s">
        <v>133</v>
      </c>
      <c r="AF100" s="164"/>
      <c r="AG100" s="164"/>
      <c r="AH100" s="164"/>
      <c r="AI100" s="164"/>
      <c r="AJ100" s="164"/>
      <c r="AK100" s="164"/>
      <c r="AL100" s="164"/>
      <c r="AM100" s="164">
        <v>21</v>
      </c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</row>
    <row r="101" spans="1:60" ht="22.5" outlineLevel="1" x14ac:dyDescent="0.2">
      <c r="A101" s="196">
        <v>54</v>
      </c>
      <c r="B101" s="176" t="s">
        <v>256</v>
      </c>
      <c r="C101" s="187" t="s">
        <v>257</v>
      </c>
      <c r="D101" s="178" t="s">
        <v>170</v>
      </c>
      <c r="E101" s="180">
        <v>1</v>
      </c>
      <c r="F101" s="184"/>
      <c r="G101" s="183">
        <f t="shared" si="2"/>
        <v>0</v>
      </c>
      <c r="H101" s="182" t="s">
        <v>143</v>
      </c>
      <c r="I101" s="198" t="s">
        <v>132</v>
      </c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 t="s">
        <v>133</v>
      </c>
      <c r="AF101" s="164"/>
      <c r="AG101" s="164"/>
      <c r="AH101" s="164"/>
      <c r="AI101" s="164"/>
      <c r="AJ101" s="164"/>
      <c r="AK101" s="164"/>
      <c r="AL101" s="164"/>
      <c r="AM101" s="164">
        <v>21</v>
      </c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</row>
    <row r="102" spans="1:60" ht="33.75" outlineLevel="1" x14ac:dyDescent="0.2">
      <c r="A102" s="196">
        <v>55</v>
      </c>
      <c r="B102" s="176" t="s">
        <v>258</v>
      </c>
      <c r="C102" s="187" t="s">
        <v>259</v>
      </c>
      <c r="D102" s="178" t="s">
        <v>170</v>
      </c>
      <c r="E102" s="180">
        <v>1</v>
      </c>
      <c r="F102" s="184"/>
      <c r="G102" s="183">
        <f t="shared" si="2"/>
        <v>0</v>
      </c>
      <c r="H102" s="182" t="s">
        <v>143</v>
      </c>
      <c r="I102" s="198" t="s">
        <v>132</v>
      </c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 t="s">
        <v>133</v>
      </c>
      <c r="AF102" s="164"/>
      <c r="AG102" s="164"/>
      <c r="AH102" s="164"/>
      <c r="AI102" s="164"/>
      <c r="AJ102" s="164"/>
      <c r="AK102" s="164"/>
      <c r="AL102" s="164"/>
      <c r="AM102" s="164">
        <v>21</v>
      </c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</row>
    <row r="103" spans="1:60" outlineLevel="1" x14ac:dyDescent="0.2">
      <c r="A103" s="196">
        <v>56</v>
      </c>
      <c r="B103" s="176" t="s">
        <v>260</v>
      </c>
      <c r="C103" s="187" t="s">
        <v>261</v>
      </c>
      <c r="D103" s="178" t="s">
        <v>170</v>
      </c>
      <c r="E103" s="180">
        <v>1</v>
      </c>
      <c r="F103" s="184"/>
      <c r="G103" s="183">
        <f t="shared" si="2"/>
        <v>0</v>
      </c>
      <c r="H103" s="182"/>
      <c r="I103" s="198" t="s">
        <v>137</v>
      </c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 t="s">
        <v>138</v>
      </c>
      <c r="AF103" s="164">
        <v>3</v>
      </c>
      <c r="AG103" s="164"/>
      <c r="AH103" s="164"/>
      <c r="AI103" s="164"/>
      <c r="AJ103" s="164"/>
      <c r="AK103" s="164"/>
      <c r="AL103" s="164"/>
      <c r="AM103" s="164">
        <v>21</v>
      </c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</row>
    <row r="104" spans="1:60" x14ac:dyDescent="0.2">
      <c r="A104" s="194" t="s">
        <v>123</v>
      </c>
      <c r="B104" s="175" t="s">
        <v>74</v>
      </c>
      <c r="C104" s="186" t="s">
        <v>75</v>
      </c>
      <c r="D104" s="177"/>
      <c r="E104" s="179"/>
      <c r="F104" s="283">
        <f>SUM(G105:G107)</f>
        <v>0</v>
      </c>
      <c r="G104" s="284"/>
      <c r="H104" s="181"/>
      <c r="I104" s="197"/>
      <c r="AE104" t="s">
        <v>124</v>
      </c>
    </row>
    <row r="105" spans="1:60" outlineLevel="1" x14ac:dyDescent="0.2">
      <c r="A105" s="195"/>
      <c r="B105" s="293" t="s">
        <v>262</v>
      </c>
      <c r="C105" s="294"/>
      <c r="D105" s="295"/>
      <c r="E105" s="296"/>
      <c r="F105" s="297"/>
      <c r="G105" s="298"/>
      <c r="H105" s="182"/>
      <c r="I105" s="198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>
        <v>0</v>
      </c>
      <c r="AD105" s="164"/>
      <c r="AE105" s="164"/>
      <c r="AF105" s="164"/>
      <c r="AG105" s="164"/>
      <c r="AH105" s="164"/>
      <c r="AI105" s="164"/>
      <c r="AJ105" s="164"/>
      <c r="AK105" s="164"/>
      <c r="AL105" s="164"/>
      <c r="AM105" s="164"/>
      <c r="AN105" s="164"/>
      <c r="AO105" s="164"/>
      <c r="AP105" s="164"/>
      <c r="AQ105" s="164"/>
      <c r="AR105" s="164"/>
      <c r="AS105" s="164"/>
      <c r="AT105" s="164"/>
      <c r="AU105" s="164"/>
      <c r="AV105" s="164"/>
      <c r="AW105" s="164"/>
      <c r="AX105" s="164"/>
      <c r="AY105" s="164"/>
      <c r="AZ105" s="164"/>
      <c r="BA105" s="164"/>
      <c r="BB105" s="164"/>
      <c r="BC105" s="164"/>
      <c r="BD105" s="164"/>
      <c r="BE105" s="164"/>
      <c r="BF105" s="164"/>
      <c r="BG105" s="164"/>
      <c r="BH105" s="164"/>
    </row>
    <row r="106" spans="1:60" outlineLevel="1" x14ac:dyDescent="0.2">
      <c r="A106" s="196">
        <v>57</v>
      </c>
      <c r="B106" s="176" t="s">
        <v>263</v>
      </c>
      <c r="C106" s="187" t="s">
        <v>264</v>
      </c>
      <c r="D106" s="178" t="s">
        <v>265</v>
      </c>
      <c r="E106" s="180">
        <v>20</v>
      </c>
      <c r="F106" s="184"/>
      <c r="G106" s="183">
        <f>ROUND(E106*F106,2)</f>
        <v>0</v>
      </c>
      <c r="H106" s="182" t="s">
        <v>266</v>
      </c>
      <c r="I106" s="198" t="s">
        <v>132</v>
      </c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 t="s">
        <v>133</v>
      </c>
      <c r="AF106" s="164"/>
      <c r="AG106" s="164"/>
      <c r="AH106" s="164"/>
      <c r="AI106" s="164"/>
      <c r="AJ106" s="164"/>
      <c r="AK106" s="164"/>
      <c r="AL106" s="164"/>
      <c r="AM106" s="164">
        <v>21</v>
      </c>
      <c r="AN106" s="16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4"/>
      <c r="AY106" s="164"/>
      <c r="AZ106" s="164"/>
      <c r="BA106" s="164"/>
      <c r="BB106" s="164"/>
      <c r="BC106" s="164"/>
      <c r="BD106" s="164"/>
      <c r="BE106" s="164"/>
      <c r="BF106" s="164"/>
      <c r="BG106" s="164"/>
      <c r="BH106" s="164"/>
    </row>
    <row r="107" spans="1:60" outlineLevel="1" x14ac:dyDescent="0.2">
      <c r="A107" s="196">
        <v>58</v>
      </c>
      <c r="B107" s="176" t="s">
        <v>45</v>
      </c>
      <c r="C107" s="187" t="s">
        <v>267</v>
      </c>
      <c r="D107" s="178" t="s">
        <v>265</v>
      </c>
      <c r="E107" s="180">
        <v>21</v>
      </c>
      <c r="F107" s="184"/>
      <c r="G107" s="183">
        <f>ROUND(E107*F107,2)</f>
        <v>0</v>
      </c>
      <c r="H107" s="182"/>
      <c r="I107" s="198" t="s">
        <v>137</v>
      </c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 t="s">
        <v>138</v>
      </c>
      <c r="AF107" s="164">
        <v>11</v>
      </c>
      <c r="AG107" s="164"/>
      <c r="AH107" s="164"/>
      <c r="AI107" s="164"/>
      <c r="AJ107" s="164"/>
      <c r="AK107" s="164"/>
      <c r="AL107" s="164"/>
      <c r="AM107" s="164">
        <v>21</v>
      </c>
      <c r="AN107" s="164"/>
      <c r="AO107" s="164"/>
      <c r="AP107" s="164"/>
      <c r="AQ107" s="164"/>
      <c r="AR107" s="164"/>
      <c r="AS107" s="164"/>
      <c r="AT107" s="164"/>
      <c r="AU107" s="164"/>
      <c r="AV107" s="164"/>
      <c r="AW107" s="164"/>
      <c r="AX107" s="164"/>
      <c r="AY107" s="164"/>
      <c r="AZ107" s="164"/>
      <c r="BA107" s="164"/>
      <c r="BB107" s="164"/>
      <c r="BC107" s="164"/>
      <c r="BD107" s="164"/>
      <c r="BE107" s="164"/>
      <c r="BF107" s="164"/>
      <c r="BG107" s="164"/>
      <c r="BH107" s="164"/>
    </row>
    <row r="108" spans="1:60" x14ac:dyDescent="0.2">
      <c r="A108" s="194" t="s">
        <v>123</v>
      </c>
      <c r="B108" s="175" t="s">
        <v>76</v>
      </c>
      <c r="C108" s="186" t="s">
        <v>77</v>
      </c>
      <c r="D108" s="177"/>
      <c r="E108" s="179"/>
      <c r="F108" s="283">
        <f>SUM(G109:G114)</f>
        <v>0</v>
      </c>
      <c r="G108" s="284"/>
      <c r="H108" s="181"/>
      <c r="I108" s="197"/>
      <c r="AE108" t="s">
        <v>124</v>
      </c>
    </row>
    <row r="109" spans="1:60" outlineLevel="1" x14ac:dyDescent="0.2">
      <c r="A109" s="195"/>
      <c r="B109" s="293" t="s">
        <v>268</v>
      </c>
      <c r="C109" s="294"/>
      <c r="D109" s="295"/>
      <c r="E109" s="296"/>
      <c r="F109" s="297"/>
      <c r="G109" s="298"/>
      <c r="H109" s="182"/>
      <c r="I109" s="198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>
        <v>0</v>
      </c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64"/>
      <c r="BB109" s="164"/>
      <c r="BC109" s="164"/>
      <c r="BD109" s="164"/>
      <c r="BE109" s="164"/>
      <c r="BF109" s="164"/>
      <c r="BG109" s="164"/>
      <c r="BH109" s="164"/>
    </row>
    <row r="110" spans="1:60" outlineLevel="1" x14ac:dyDescent="0.2">
      <c r="A110" s="196">
        <v>59</v>
      </c>
      <c r="B110" s="176" t="s">
        <v>269</v>
      </c>
      <c r="C110" s="187" t="s">
        <v>270</v>
      </c>
      <c r="D110" s="178" t="s">
        <v>271</v>
      </c>
      <c r="E110" s="180">
        <v>5</v>
      </c>
      <c r="F110" s="184"/>
      <c r="G110" s="183">
        <f>ROUND(E110*F110,2)</f>
        <v>0</v>
      </c>
      <c r="H110" s="182" t="s">
        <v>272</v>
      </c>
      <c r="I110" s="198" t="s">
        <v>132</v>
      </c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 t="s">
        <v>133</v>
      </c>
      <c r="AF110" s="164"/>
      <c r="AG110" s="164"/>
      <c r="AH110" s="164"/>
      <c r="AI110" s="164"/>
      <c r="AJ110" s="164"/>
      <c r="AK110" s="164"/>
      <c r="AL110" s="164"/>
      <c r="AM110" s="164">
        <v>21</v>
      </c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4"/>
      <c r="BB110" s="164"/>
      <c r="BC110" s="164"/>
      <c r="BD110" s="164"/>
      <c r="BE110" s="164"/>
      <c r="BF110" s="164"/>
      <c r="BG110" s="164"/>
      <c r="BH110" s="164"/>
    </row>
    <row r="111" spans="1:60" outlineLevel="1" x14ac:dyDescent="0.2">
      <c r="A111" s="195"/>
      <c r="B111" s="299" t="s">
        <v>273</v>
      </c>
      <c r="C111" s="300"/>
      <c r="D111" s="301"/>
      <c r="E111" s="302"/>
      <c r="F111" s="303"/>
      <c r="G111" s="304"/>
      <c r="H111" s="182"/>
      <c r="I111" s="198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>
        <v>0</v>
      </c>
      <c r="AD111" s="164"/>
      <c r="AE111" s="164"/>
      <c r="AF111" s="164"/>
      <c r="AG111" s="164"/>
      <c r="AH111" s="164"/>
      <c r="AI111" s="164"/>
      <c r="AJ111" s="164"/>
      <c r="AK111" s="164"/>
      <c r="AL111" s="164"/>
      <c r="AM111" s="164"/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4"/>
      <c r="AZ111" s="164"/>
      <c r="BA111" s="164"/>
      <c r="BB111" s="164"/>
      <c r="BC111" s="164"/>
      <c r="BD111" s="164"/>
      <c r="BE111" s="164"/>
      <c r="BF111" s="164"/>
      <c r="BG111" s="164"/>
      <c r="BH111" s="164"/>
    </row>
    <row r="112" spans="1:60" outlineLevel="1" x14ac:dyDescent="0.2">
      <c r="A112" s="195"/>
      <c r="B112" s="299" t="s">
        <v>274</v>
      </c>
      <c r="C112" s="300"/>
      <c r="D112" s="301"/>
      <c r="E112" s="302"/>
      <c r="F112" s="303"/>
      <c r="G112" s="304"/>
      <c r="H112" s="182"/>
      <c r="I112" s="198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 t="s">
        <v>127</v>
      </c>
      <c r="AF112" s="164"/>
      <c r="AG112" s="164"/>
      <c r="AH112" s="164"/>
      <c r="AI112" s="164"/>
      <c r="AJ112" s="164"/>
      <c r="AK112" s="164"/>
      <c r="AL112" s="164"/>
      <c r="AM112" s="164"/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4"/>
      <c r="AZ112" s="164"/>
      <c r="BA112" s="164"/>
      <c r="BB112" s="164"/>
      <c r="BC112" s="164"/>
      <c r="BD112" s="164"/>
      <c r="BE112" s="164"/>
      <c r="BF112" s="164"/>
      <c r="BG112" s="164"/>
      <c r="BH112" s="164"/>
    </row>
    <row r="113" spans="1:60" outlineLevel="1" x14ac:dyDescent="0.2">
      <c r="A113" s="196">
        <v>60</v>
      </c>
      <c r="B113" s="176" t="s">
        <v>275</v>
      </c>
      <c r="C113" s="187" t="s">
        <v>276</v>
      </c>
      <c r="D113" s="178" t="s">
        <v>136</v>
      </c>
      <c r="E113" s="180">
        <v>72</v>
      </c>
      <c r="F113" s="184"/>
      <c r="G113" s="183">
        <f>ROUND(E113*F113,2)</f>
        <v>0</v>
      </c>
      <c r="H113" s="182" t="s">
        <v>272</v>
      </c>
      <c r="I113" s="198" t="s">
        <v>132</v>
      </c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 t="s">
        <v>133</v>
      </c>
      <c r="AF113" s="164"/>
      <c r="AG113" s="164"/>
      <c r="AH113" s="164"/>
      <c r="AI113" s="164"/>
      <c r="AJ113" s="164"/>
      <c r="AK113" s="164"/>
      <c r="AL113" s="164"/>
      <c r="AM113" s="164">
        <v>21</v>
      </c>
      <c r="AN113" s="164"/>
      <c r="AO113" s="164"/>
      <c r="AP113" s="164"/>
      <c r="AQ113" s="164"/>
      <c r="AR113" s="164"/>
      <c r="AS113" s="164"/>
      <c r="AT113" s="164"/>
      <c r="AU113" s="164"/>
      <c r="AV113" s="164"/>
      <c r="AW113" s="164"/>
      <c r="AX113" s="164"/>
      <c r="AY113" s="164"/>
      <c r="AZ113" s="164"/>
      <c r="BA113" s="164"/>
      <c r="BB113" s="164"/>
      <c r="BC113" s="164"/>
      <c r="BD113" s="164"/>
      <c r="BE113" s="164"/>
      <c r="BF113" s="164"/>
      <c r="BG113" s="164"/>
      <c r="BH113" s="164"/>
    </row>
    <row r="114" spans="1:60" ht="13.5" outlineLevel="1" thickBot="1" x14ac:dyDescent="0.25">
      <c r="A114" s="204">
        <v>61</v>
      </c>
      <c r="B114" s="205" t="s">
        <v>277</v>
      </c>
      <c r="C114" s="206" t="s">
        <v>278</v>
      </c>
      <c r="D114" s="207" t="s">
        <v>136</v>
      </c>
      <c r="E114" s="208">
        <v>20</v>
      </c>
      <c r="F114" s="209"/>
      <c r="G114" s="210">
        <f>ROUND(E114*F114,2)</f>
        <v>0</v>
      </c>
      <c r="H114" s="211" t="s">
        <v>272</v>
      </c>
      <c r="I114" s="212" t="s">
        <v>132</v>
      </c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4" t="s">
        <v>133</v>
      </c>
      <c r="AF114" s="164"/>
      <c r="AG114" s="164"/>
      <c r="AH114" s="164"/>
      <c r="AI114" s="164"/>
      <c r="AJ114" s="164"/>
      <c r="AK114" s="164"/>
      <c r="AL114" s="164"/>
      <c r="AM114" s="164">
        <v>21</v>
      </c>
      <c r="AN114" s="164"/>
      <c r="AO114" s="164"/>
      <c r="AP114" s="164"/>
      <c r="AQ114" s="164"/>
      <c r="AR114" s="164"/>
      <c r="AS114" s="164"/>
      <c r="AT114" s="164"/>
      <c r="AU114" s="164"/>
      <c r="AV114" s="164"/>
      <c r="AW114" s="164"/>
      <c r="AX114" s="164"/>
      <c r="AY114" s="164"/>
      <c r="AZ114" s="164"/>
      <c r="BA114" s="164"/>
      <c r="BB114" s="164"/>
      <c r="BC114" s="164"/>
      <c r="BD114" s="164"/>
      <c r="BE114" s="164"/>
      <c r="BF114" s="164"/>
      <c r="BG114" s="164"/>
      <c r="BH114" s="164"/>
    </row>
    <row r="115" spans="1:60" hidden="1" x14ac:dyDescent="0.2">
      <c r="A115" s="54"/>
      <c r="B115" s="61" t="s">
        <v>280</v>
      </c>
      <c r="C115" s="188" t="s">
        <v>280</v>
      </c>
      <c r="D115" s="167"/>
      <c r="E115" s="165"/>
      <c r="F115" s="165"/>
      <c r="G115" s="165"/>
      <c r="H115" s="165"/>
      <c r="I115" s="166"/>
    </row>
    <row r="116" spans="1:60" hidden="1" x14ac:dyDescent="0.2">
      <c r="A116" s="189"/>
      <c r="B116" s="190" t="s">
        <v>279</v>
      </c>
      <c r="C116" s="191"/>
      <c r="D116" s="192"/>
      <c r="E116" s="189"/>
      <c r="F116" s="189"/>
      <c r="G116" s="193">
        <f>F8+F19+F21+F26+F34+F63+F104+F108</f>
        <v>0</v>
      </c>
      <c r="H116" s="46"/>
      <c r="I116" s="46"/>
      <c r="AN116">
        <v>15</v>
      </c>
      <c r="AO116">
        <v>21</v>
      </c>
    </row>
    <row r="117" spans="1:60" x14ac:dyDescent="0.2">
      <c r="A117" s="46"/>
      <c r="B117" s="185"/>
      <c r="C117" s="185"/>
      <c r="D117" s="143"/>
      <c r="E117" s="46"/>
      <c r="F117" s="46"/>
      <c r="G117" s="46"/>
      <c r="H117" s="46"/>
      <c r="I117" s="46"/>
      <c r="AN117">
        <f>SUMIF(AM8:AM116,AN116,G8:G116)</f>
        <v>0</v>
      </c>
      <c r="AO117">
        <f>SUMIF(AM8:AM116,AO116,G8:G116)</f>
        <v>0</v>
      </c>
    </row>
    <row r="118" spans="1:60" ht="15" x14ac:dyDescent="0.2">
      <c r="B118" s="241" t="s">
        <v>507</v>
      </c>
      <c r="C118" s="242" t="s">
        <v>508</v>
      </c>
      <c r="D118" s="142"/>
    </row>
    <row r="119" spans="1:60" ht="15" x14ac:dyDescent="0.2">
      <c r="B119" s="241"/>
      <c r="C119" s="242" t="s">
        <v>509</v>
      </c>
      <c r="D119" s="142"/>
    </row>
    <row r="120" spans="1:60" ht="15" x14ac:dyDescent="0.2">
      <c r="B120" s="241"/>
      <c r="C120" s="242" t="s">
        <v>510</v>
      </c>
      <c r="D120" s="142"/>
    </row>
    <row r="121" spans="1:60" ht="15" x14ac:dyDescent="0.2">
      <c r="B121" s="241"/>
      <c r="C121" s="242" t="s">
        <v>511</v>
      </c>
      <c r="D121" s="142"/>
    </row>
    <row r="122" spans="1:60" x14ac:dyDescent="0.2">
      <c r="B122" s="241"/>
      <c r="C122" s="241"/>
      <c r="D122" s="142"/>
    </row>
    <row r="123" spans="1:60" x14ac:dyDescent="0.2">
      <c r="D123" s="142"/>
    </row>
    <row r="124" spans="1:60" x14ac:dyDescent="0.2">
      <c r="D124" s="142"/>
    </row>
    <row r="125" spans="1:60" x14ac:dyDescent="0.2">
      <c r="D125" s="142"/>
    </row>
    <row r="126" spans="1:60" x14ac:dyDescent="0.2">
      <c r="D126" s="142"/>
    </row>
    <row r="127" spans="1:60" x14ac:dyDescent="0.2">
      <c r="D127" s="142"/>
    </row>
    <row r="128" spans="1:60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algorithmName="SHA-512" hashValue="7HoqnQB9xbnk6ikJ7xABx1+qVl4DUZ46YqH48OdRk0Xw+5TWspQlNvxDDOcEc7u5NTb7e093/lsT4/SwUvb0Iw==" saltValue="sqVmaC/rE2pWVp4GJPfkig==" spinCount="100000" sheet="1" objects="1" scenarios="1"/>
  <mergeCells count="48">
    <mergeCell ref="B112:G112"/>
    <mergeCell ref="B77:G77"/>
    <mergeCell ref="B78:G78"/>
    <mergeCell ref="B80:G80"/>
    <mergeCell ref="B81:G81"/>
    <mergeCell ref="B83:G83"/>
    <mergeCell ref="B85:G85"/>
    <mergeCell ref="F104:G104"/>
    <mergeCell ref="B105:G105"/>
    <mergeCell ref="F108:G108"/>
    <mergeCell ref="B109:G109"/>
    <mergeCell ref="B111:G111"/>
    <mergeCell ref="B75:G75"/>
    <mergeCell ref="B53:G53"/>
    <mergeCell ref="B54:G54"/>
    <mergeCell ref="B56:G56"/>
    <mergeCell ref="F63:G63"/>
    <mergeCell ref="B65:G65"/>
    <mergeCell ref="B66:G66"/>
    <mergeCell ref="B68:G68"/>
    <mergeCell ref="B69:G69"/>
    <mergeCell ref="B71:G71"/>
    <mergeCell ref="B72:G72"/>
    <mergeCell ref="B74:G74"/>
    <mergeCell ref="B51:G51"/>
    <mergeCell ref="B35:G35"/>
    <mergeCell ref="B36:G36"/>
    <mergeCell ref="B38:G38"/>
    <mergeCell ref="B39:G39"/>
    <mergeCell ref="B41:G41"/>
    <mergeCell ref="B42:G42"/>
    <mergeCell ref="B44:G44"/>
    <mergeCell ref="B45:G45"/>
    <mergeCell ref="B47:G47"/>
    <mergeCell ref="B48:G48"/>
    <mergeCell ref="B50:G50"/>
    <mergeCell ref="F34:G34"/>
    <mergeCell ref="A1:G1"/>
    <mergeCell ref="C7:G7"/>
    <mergeCell ref="F8:G8"/>
    <mergeCell ref="B9:G9"/>
    <mergeCell ref="B10:G10"/>
    <mergeCell ref="F19:G19"/>
    <mergeCell ref="F21:G21"/>
    <mergeCell ref="B22:G22"/>
    <mergeCell ref="F26:G26"/>
    <mergeCell ref="B27:G27"/>
    <mergeCell ref="B30:G30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7"/>
  <sheetViews>
    <sheetView topLeftCell="A40" workbookViewId="0">
      <selection activeCell="C82" sqref="C82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285" t="s">
        <v>117</v>
      </c>
      <c r="B1" s="285"/>
      <c r="C1" s="286"/>
      <c r="D1" s="285"/>
      <c r="E1" s="285"/>
      <c r="F1" s="285"/>
      <c r="G1" s="285"/>
      <c r="AC1" t="s">
        <v>120</v>
      </c>
    </row>
    <row r="2" spans="1:60" ht="13.5" thickTop="1" x14ac:dyDescent="0.2">
      <c r="A2" s="148" t="s">
        <v>30</v>
      </c>
      <c r="B2" s="152" t="s">
        <v>41</v>
      </c>
      <c r="C2" s="169" t="s">
        <v>42</v>
      </c>
      <c r="D2" s="150"/>
      <c r="E2" s="149"/>
      <c r="F2" s="149"/>
      <c r="G2" s="151"/>
    </row>
    <row r="3" spans="1:60" x14ac:dyDescent="0.2">
      <c r="A3" s="146" t="s">
        <v>31</v>
      </c>
      <c r="B3" s="153" t="s">
        <v>45</v>
      </c>
      <c r="C3" s="170" t="s">
        <v>46</v>
      </c>
      <c r="D3" s="145"/>
      <c r="E3" s="144"/>
      <c r="F3" s="144"/>
      <c r="G3" s="147"/>
      <c r="AC3" s="8" t="s">
        <v>99</v>
      </c>
    </row>
    <row r="4" spans="1:60" ht="13.5" thickBot="1" x14ac:dyDescent="0.25">
      <c r="A4" s="154" t="s">
        <v>32</v>
      </c>
      <c r="B4" s="155" t="s">
        <v>106</v>
      </c>
      <c r="C4" s="171" t="s">
        <v>107</v>
      </c>
      <c r="D4" s="156"/>
      <c r="E4" s="157"/>
      <c r="F4" s="157"/>
      <c r="G4" s="158"/>
    </row>
    <row r="5" spans="1:60" ht="14.25" thickTop="1" thickBot="1" x14ac:dyDescent="0.25">
      <c r="C5" s="172"/>
      <c r="D5" s="142"/>
    </row>
    <row r="6" spans="1:60" ht="27" thickTop="1" thickBot="1" x14ac:dyDescent="0.25">
      <c r="A6" s="159" t="s">
        <v>33</v>
      </c>
      <c r="B6" s="162" t="s">
        <v>34</v>
      </c>
      <c r="C6" s="173" t="s">
        <v>35</v>
      </c>
      <c r="D6" s="161" t="s">
        <v>36</v>
      </c>
      <c r="E6" s="160" t="s">
        <v>37</v>
      </c>
      <c r="F6" s="163" t="s">
        <v>38</v>
      </c>
      <c r="G6" s="159" t="s">
        <v>39</v>
      </c>
      <c r="H6" s="199" t="s">
        <v>118</v>
      </c>
      <c r="I6" s="174" t="s">
        <v>119</v>
      </c>
      <c r="J6" s="54"/>
    </row>
    <row r="7" spans="1:60" x14ac:dyDescent="0.2">
      <c r="A7" s="200"/>
      <c r="B7" s="201" t="s">
        <v>121</v>
      </c>
      <c r="C7" s="287" t="s">
        <v>122</v>
      </c>
      <c r="D7" s="288"/>
      <c r="E7" s="289"/>
      <c r="F7" s="290"/>
      <c r="G7" s="290"/>
      <c r="H7" s="202"/>
      <c r="I7" s="203"/>
    </row>
    <row r="8" spans="1:60" x14ac:dyDescent="0.2">
      <c r="A8" s="194" t="s">
        <v>123</v>
      </c>
      <c r="B8" s="175" t="s">
        <v>52</v>
      </c>
      <c r="C8" s="186" t="s">
        <v>53</v>
      </c>
      <c r="D8" s="177"/>
      <c r="E8" s="179"/>
      <c r="F8" s="291">
        <f>SUM(G9:G13)</f>
        <v>0</v>
      </c>
      <c r="G8" s="292"/>
      <c r="H8" s="181"/>
      <c r="I8" s="197"/>
      <c r="AE8" t="s">
        <v>124</v>
      </c>
    </row>
    <row r="9" spans="1:60" outlineLevel="1" x14ac:dyDescent="0.2">
      <c r="A9" s="195"/>
      <c r="B9" s="293" t="s">
        <v>284</v>
      </c>
      <c r="C9" s="294"/>
      <c r="D9" s="295"/>
      <c r="E9" s="296"/>
      <c r="F9" s="297"/>
      <c r="G9" s="298"/>
      <c r="H9" s="182"/>
      <c r="I9" s="198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>
        <v>0</v>
      </c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 x14ac:dyDescent="0.2">
      <c r="A10" s="196">
        <v>1</v>
      </c>
      <c r="B10" s="176" t="s">
        <v>285</v>
      </c>
      <c r="C10" s="187" t="s">
        <v>286</v>
      </c>
      <c r="D10" s="178" t="s">
        <v>287</v>
      </c>
      <c r="E10" s="180">
        <v>2</v>
      </c>
      <c r="F10" s="184"/>
      <c r="G10" s="183">
        <f>ROUND(E10*F10,2)</f>
        <v>0</v>
      </c>
      <c r="H10" s="182" t="s">
        <v>288</v>
      </c>
      <c r="I10" s="198" t="s">
        <v>132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 t="s">
        <v>133</v>
      </c>
      <c r="AF10" s="164"/>
      <c r="AG10" s="164"/>
      <c r="AH10" s="164"/>
      <c r="AI10" s="164"/>
      <c r="AJ10" s="164"/>
      <c r="AK10" s="164"/>
      <c r="AL10" s="164"/>
      <c r="AM10" s="164">
        <v>21</v>
      </c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 x14ac:dyDescent="0.2">
      <c r="A11" s="195"/>
      <c r="B11" s="299" t="s">
        <v>289</v>
      </c>
      <c r="C11" s="300"/>
      <c r="D11" s="301"/>
      <c r="E11" s="302"/>
      <c r="F11" s="303"/>
      <c r="G11" s="304"/>
      <c r="H11" s="182"/>
      <c r="I11" s="198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>
        <v>0</v>
      </c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outlineLevel="1" x14ac:dyDescent="0.2">
      <c r="A12" s="196">
        <v>2</v>
      </c>
      <c r="B12" s="176" t="s">
        <v>290</v>
      </c>
      <c r="C12" s="187" t="s">
        <v>291</v>
      </c>
      <c r="D12" s="178" t="s">
        <v>287</v>
      </c>
      <c r="E12" s="180">
        <v>2</v>
      </c>
      <c r="F12" s="184"/>
      <c r="G12" s="183">
        <f>ROUND(E12*F12,2)</f>
        <v>0</v>
      </c>
      <c r="H12" s="182" t="s">
        <v>288</v>
      </c>
      <c r="I12" s="198" t="s">
        <v>132</v>
      </c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 t="s">
        <v>133</v>
      </c>
      <c r="AF12" s="164"/>
      <c r="AG12" s="164"/>
      <c r="AH12" s="164"/>
      <c r="AI12" s="164"/>
      <c r="AJ12" s="164"/>
      <c r="AK12" s="164"/>
      <c r="AL12" s="164"/>
      <c r="AM12" s="164">
        <v>21</v>
      </c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 x14ac:dyDescent="0.2">
      <c r="A13" s="196">
        <v>3</v>
      </c>
      <c r="B13" s="176" t="s">
        <v>292</v>
      </c>
      <c r="C13" s="187" t="s">
        <v>293</v>
      </c>
      <c r="D13" s="178" t="s">
        <v>162</v>
      </c>
      <c r="E13" s="180">
        <v>5</v>
      </c>
      <c r="F13" s="184"/>
      <c r="G13" s="183">
        <f>ROUND(E13*F13,2)</f>
        <v>0</v>
      </c>
      <c r="H13" s="182"/>
      <c r="I13" s="198" t="s">
        <v>137</v>
      </c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 t="s">
        <v>138</v>
      </c>
      <c r="AF13" s="164">
        <v>1</v>
      </c>
      <c r="AG13" s="164"/>
      <c r="AH13" s="164"/>
      <c r="AI13" s="164"/>
      <c r="AJ13" s="164"/>
      <c r="AK13" s="164"/>
      <c r="AL13" s="164"/>
      <c r="AM13" s="164">
        <v>21</v>
      </c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x14ac:dyDescent="0.2">
      <c r="A14" s="194" t="s">
        <v>123</v>
      </c>
      <c r="B14" s="175" t="s">
        <v>62</v>
      </c>
      <c r="C14" s="186" t="s">
        <v>63</v>
      </c>
      <c r="D14" s="177"/>
      <c r="E14" s="179"/>
      <c r="F14" s="283">
        <f>SUM(G15:G24)</f>
        <v>0</v>
      </c>
      <c r="G14" s="284"/>
      <c r="H14" s="181"/>
      <c r="I14" s="197"/>
      <c r="AE14" t="s">
        <v>124</v>
      </c>
    </row>
    <row r="15" spans="1:60" outlineLevel="1" x14ac:dyDescent="0.2">
      <c r="A15" s="195"/>
      <c r="B15" s="293" t="s">
        <v>294</v>
      </c>
      <c r="C15" s="294"/>
      <c r="D15" s="295"/>
      <c r="E15" s="296"/>
      <c r="F15" s="297"/>
      <c r="G15" s="298"/>
      <c r="H15" s="182"/>
      <c r="I15" s="198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>
        <v>0</v>
      </c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outlineLevel="1" x14ac:dyDescent="0.2">
      <c r="A16" s="195"/>
      <c r="B16" s="299" t="s">
        <v>295</v>
      </c>
      <c r="C16" s="300"/>
      <c r="D16" s="301"/>
      <c r="E16" s="302"/>
      <c r="F16" s="303"/>
      <c r="G16" s="304"/>
      <c r="H16" s="182"/>
      <c r="I16" s="198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>
        <v>1</v>
      </c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outlineLevel="1" x14ac:dyDescent="0.2">
      <c r="A17" s="196">
        <v>4</v>
      </c>
      <c r="B17" s="176" t="s">
        <v>296</v>
      </c>
      <c r="C17" s="187" t="s">
        <v>297</v>
      </c>
      <c r="D17" s="178" t="s">
        <v>271</v>
      </c>
      <c r="E17" s="180">
        <v>6</v>
      </c>
      <c r="F17" s="184"/>
      <c r="G17" s="183">
        <f>ROUND(E17*F17,2)</f>
        <v>0</v>
      </c>
      <c r="H17" s="182" t="s">
        <v>131</v>
      </c>
      <c r="I17" s="198" t="s">
        <v>132</v>
      </c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 t="s">
        <v>133</v>
      </c>
      <c r="AF17" s="164"/>
      <c r="AG17" s="164"/>
      <c r="AH17" s="164"/>
      <c r="AI17" s="164"/>
      <c r="AJ17" s="164"/>
      <c r="AK17" s="164"/>
      <c r="AL17" s="164"/>
      <c r="AM17" s="164">
        <v>21</v>
      </c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outlineLevel="1" x14ac:dyDescent="0.2">
      <c r="A18" s="195"/>
      <c r="B18" s="299" t="s">
        <v>298</v>
      </c>
      <c r="C18" s="300"/>
      <c r="D18" s="301"/>
      <c r="E18" s="302"/>
      <c r="F18" s="303"/>
      <c r="G18" s="304"/>
      <c r="H18" s="182"/>
      <c r="I18" s="198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>
        <v>0</v>
      </c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outlineLevel="1" x14ac:dyDescent="0.2">
      <c r="A19" s="195"/>
      <c r="B19" s="299" t="s">
        <v>299</v>
      </c>
      <c r="C19" s="300"/>
      <c r="D19" s="301"/>
      <c r="E19" s="302"/>
      <c r="F19" s="303"/>
      <c r="G19" s="304"/>
      <c r="H19" s="182"/>
      <c r="I19" s="198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>
        <v>1</v>
      </c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 x14ac:dyDescent="0.2">
      <c r="A20" s="196">
        <v>5</v>
      </c>
      <c r="B20" s="176" t="s">
        <v>300</v>
      </c>
      <c r="C20" s="187" t="s">
        <v>301</v>
      </c>
      <c r="D20" s="178" t="s">
        <v>271</v>
      </c>
      <c r="E20" s="180">
        <v>18</v>
      </c>
      <c r="F20" s="184"/>
      <c r="G20" s="183">
        <f>ROUND(E20*F20,2)</f>
        <v>0</v>
      </c>
      <c r="H20" s="182" t="s">
        <v>131</v>
      </c>
      <c r="I20" s="198" t="s">
        <v>132</v>
      </c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 t="s">
        <v>133</v>
      </c>
      <c r="AF20" s="164"/>
      <c r="AG20" s="164"/>
      <c r="AH20" s="164"/>
      <c r="AI20" s="164"/>
      <c r="AJ20" s="164"/>
      <c r="AK20" s="164"/>
      <c r="AL20" s="164"/>
      <c r="AM20" s="164">
        <v>21</v>
      </c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outlineLevel="1" x14ac:dyDescent="0.2">
      <c r="A21" s="196">
        <v>6</v>
      </c>
      <c r="B21" s="176" t="s">
        <v>52</v>
      </c>
      <c r="C21" s="187" t="s">
        <v>302</v>
      </c>
      <c r="D21" s="178" t="s">
        <v>162</v>
      </c>
      <c r="E21" s="180">
        <v>30</v>
      </c>
      <c r="F21" s="184"/>
      <c r="G21" s="183">
        <f>ROUND(E21*F21,2)</f>
        <v>0</v>
      </c>
      <c r="H21" s="182"/>
      <c r="I21" s="198" t="s">
        <v>137</v>
      </c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 t="s">
        <v>138</v>
      </c>
      <c r="AF21" s="164">
        <v>10</v>
      </c>
      <c r="AG21" s="164"/>
      <c r="AH21" s="164"/>
      <c r="AI21" s="164"/>
      <c r="AJ21" s="164"/>
      <c r="AK21" s="164"/>
      <c r="AL21" s="164"/>
      <c r="AM21" s="164">
        <v>21</v>
      </c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outlineLevel="1" x14ac:dyDescent="0.2">
      <c r="A22" s="195"/>
      <c r="B22" s="299" t="s">
        <v>125</v>
      </c>
      <c r="C22" s="300"/>
      <c r="D22" s="301"/>
      <c r="E22" s="302"/>
      <c r="F22" s="303"/>
      <c r="G22" s="304"/>
      <c r="H22" s="182"/>
      <c r="I22" s="198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>
        <v>0</v>
      </c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outlineLevel="1" x14ac:dyDescent="0.2">
      <c r="A23" s="195"/>
      <c r="B23" s="299" t="s">
        <v>126</v>
      </c>
      <c r="C23" s="300"/>
      <c r="D23" s="301"/>
      <c r="E23" s="302"/>
      <c r="F23" s="303"/>
      <c r="G23" s="304"/>
      <c r="H23" s="182"/>
      <c r="I23" s="198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 t="s">
        <v>127</v>
      </c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 x14ac:dyDescent="0.2">
      <c r="A24" s="196">
        <v>7</v>
      </c>
      <c r="B24" s="176" t="s">
        <v>128</v>
      </c>
      <c r="C24" s="187" t="s">
        <v>129</v>
      </c>
      <c r="D24" s="178" t="s">
        <v>130</v>
      </c>
      <c r="E24" s="180">
        <v>102.306</v>
      </c>
      <c r="F24" s="184"/>
      <c r="G24" s="183">
        <f>ROUND(E24*F24,2)</f>
        <v>0</v>
      </c>
      <c r="H24" s="182" t="s">
        <v>131</v>
      </c>
      <c r="I24" s="198" t="s">
        <v>132</v>
      </c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 t="s">
        <v>133</v>
      </c>
      <c r="AF24" s="164"/>
      <c r="AG24" s="164"/>
      <c r="AH24" s="164"/>
      <c r="AI24" s="164"/>
      <c r="AJ24" s="164"/>
      <c r="AK24" s="164"/>
      <c r="AL24" s="164"/>
      <c r="AM24" s="164">
        <v>21</v>
      </c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x14ac:dyDescent="0.2">
      <c r="A25" s="194" t="s">
        <v>123</v>
      </c>
      <c r="B25" s="175" t="s">
        <v>68</v>
      </c>
      <c r="C25" s="186" t="s">
        <v>69</v>
      </c>
      <c r="D25" s="177"/>
      <c r="E25" s="179"/>
      <c r="F25" s="283">
        <f>SUM(G26:G54)</f>
        <v>0</v>
      </c>
      <c r="G25" s="284"/>
      <c r="H25" s="181"/>
      <c r="I25" s="197"/>
      <c r="AE25" t="s">
        <v>124</v>
      </c>
    </row>
    <row r="26" spans="1:60" outlineLevel="1" x14ac:dyDescent="0.2">
      <c r="A26" s="195"/>
      <c r="B26" s="293" t="s">
        <v>303</v>
      </c>
      <c r="C26" s="294"/>
      <c r="D26" s="295"/>
      <c r="E26" s="296"/>
      <c r="F26" s="297"/>
      <c r="G26" s="298"/>
      <c r="H26" s="182"/>
      <c r="I26" s="198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>
        <v>0</v>
      </c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</row>
    <row r="27" spans="1:60" outlineLevel="1" x14ac:dyDescent="0.2">
      <c r="A27" s="196">
        <v>8</v>
      </c>
      <c r="B27" s="176" t="s">
        <v>304</v>
      </c>
      <c r="C27" s="187" t="s">
        <v>305</v>
      </c>
      <c r="D27" s="178" t="s">
        <v>136</v>
      </c>
      <c r="E27" s="180">
        <v>2</v>
      </c>
      <c r="F27" s="184"/>
      <c r="G27" s="183">
        <f>ROUND(E27*F27,2)</f>
        <v>0</v>
      </c>
      <c r="H27" s="182" t="s">
        <v>167</v>
      </c>
      <c r="I27" s="198" t="s">
        <v>132</v>
      </c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 t="s">
        <v>133</v>
      </c>
      <c r="AF27" s="164"/>
      <c r="AG27" s="164"/>
      <c r="AH27" s="164"/>
      <c r="AI27" s="164"/>
      <c r="AJ27" s="164"/>
      <c r="AK27" s="164"/>
      <c r="AL27" s="164"/>
      <c r="AM27" s="164">
        <v>21</v>
      </c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outlineLevel="1" x14ac:dyDescent="0.2">
      <c r="A28" s="195"/>
      <c r="B28" s="299" t="s">
        <v>306</v>
      </c>
      <c r="C28" s="300"/>
      <c r="D28" s="301"/>
      <c r="E28" s="302"/>
      <c r="F28" s="303"/>
      <c r="G28" s="304"/>
      <c r="H28" s="182"/>
      <c r="I28" s="198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>
        <v>0</v>
      </c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</row>
    <row r="29" spans="1:60" outlineLevel="1" x14ac:dyDescent="0.2">
      <c r="A29" s="195"/>
      <c r="B29" s="299" t="s">
        <v>307</v>
      </c>
      <c r="C29" s="300"/>
      <c r="D29" s="301"/>
      <c r="E29" s="302"/>
      <c r="F29" s="303"/>
      <c r="G29" s="304"/>
      <c r="H29" s="182"/>
      <c r="I29" s="198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>
        <v>1</v>
      </c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outlineLevel="1" x14ac:dyDescent="0.2">
      <c r="A30" s="196">
        <v>9</v>
      </c>
      <c r="B30" s="176" t="s">
        <v>308</v>
      </c>
      <c r="C30" s="187" t="s">
        <v>309</v>
      </c>
      <c r="D30" s="178" t="s">
        <v>170</v>
      </c>
      <c r="E30" s="180">
        <v>1</v>
      </c>
      <c r="F30" s="184"/>
      <c r="G30" s="183">
        <f>ROUND(E30*F30,2)</f>
        <v>0</v>
      </c>
      <c r="H30" s="182" t="s">
        <v>167</v>
      </c>
      <c r="I30" s="198" t="s">
        <v>132</v>
      </c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 t="s">
        <v>133</v>
      </c>
      <c r="AF30" s="164"/>
      <c r="AG30" s="164"/>
      <c r="AH30" s="164"/>
      <c r="AI30" s="164"/>
      <c r="AJ30" s="164"/>
      <c r="AK30" s="164"/>
      <c r="AL30" s="164"/>
      <c r="AM30" s="164">
        <v>21</v>
      </c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</row>
    <row r="31" spans="1:60" outlineLevel="1" x14ac:dyDescent="0.2">
      <c r="A31" s="195"/>
      <c r="B31" s="299" t="s">
        <v>310</v>
      </c>
      <c r="C31" s="300"/>
      <c r="D31" s="301"/>
      <c r="E31" s="302"/>
      <c r="F31" s="303"/>
      <c r="G31" s="304"/>
      <c r="H31" s="182"/>
      <c r="I31" s="198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>
        <v>0</v>
      </c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outlineLevel="1" x14ac:dyDescent="0.2">
      <c r="A32" s="195"/>
      <c r="B32" s="299" t="s">
        <v>311</v>
      </c>
      <c r="C32" s="300"/>
      <c r="D32" s="301"/>
      <c r="E32" s="302"/>
      <c r="F32" s="303"/>
      <c r="G32" s="304"/>
      <c r="H32" s="182"/>
      <c r="I32" s="198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>
        <v>1</v>
      </c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</row>
    <row r="33" spans="1:60" outlineLevel="1" x14ac:dyDescent="0.2">
      <c r="A33" s="195"/>
      <c r="B33" s="299" t="s">
        <v>312</v>
      </c>
      <c r="C33" s="300"/>
      <c r="D33" s="301"/>
      <c r="E33" s="302"/>
      <c r="F33" s="303"/>
      <c r="G33" s="304"/>
      <c r="H33" s="182"/>
      <c r="I33" s="198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>
        <v>2</v>
      </c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outlineLevel="1" x14ac:dyDescent="0.2">
      <c r="A34" s="196">
        <v>10</v>
      </c>
      <c r="B34" s="176" t="s">
        <v>313</v>
      </c>
      <c r="C34" s="187" t="s">
        <v>314</v>
      </c>
      <c r="D34" s="178" t="s">
        <v>170</v>
      </c>
      <c r="E34" s="180">
        <v>1</v>
      </c>
      <c r="F34" s="184"/>
      <c r="G34" s="183">
        <f>ROUND(E34*F34,2)</f>
        <v>0</v>
      </c>
      <c r="H34" s="182" t="s">
        <v>167</v>
      </c>
      <c r="I34" s="198" t="s">
        <v>132</v>
      </c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 t="s">
        <v>133</v>
      </c>
      <c r="AF34" s="164"/>
      <c r="AG34" s="164"/>
      <c r="AH34" s="164"/>
      <c r="AI34" s="164"/>
      <c r="AJ34" s="164"/>
      <c r="AK34" s="164"/>
      <c r="AL34" s="164"/>
      <c r="AM34" s="164">
        <v>21</v>
      </c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</row>
    <row r="35" spans="1:60" outlineLevel="1" x14ac:dyDescent="0.2">
      <c r="A35" s="195"/>
      <c r="B35" s="299" t="s">
        <v>310</v>
      </c>
      <c r="C35" s="300"/>
      <c r="D35" s="301"/>
      <c r="E35" s="302"/>
      <c r="F35" s="303"/>
      <c r="G35" s="304"/>
      <c r="H35" s="182"/>
      <c r="I35" s="198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>
        <v>0</v>
      </c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</row>
    <row r="36" spans="1:60" outlineLevel="1" x14ac:dyDescent="0.2">
      <c r="A36" s="195"/>
      <c r="B36" s="299" t="s">
        <v>311</v>
      </c>
      <c r="C36" s="300"/>
      <c r="D36" s="301"/>
      <c r="E36" s="302"/>
      <c r="F36" s="303"/>
      <c r="G36" s="304"/>
      <c r="H36" s="182"/>
      <c r="I36" s="198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>
        <v>1</v>
      </c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</row>
    <row r="37" spans="1:60" outlineLevel="1" x14ac:dyDescent="0.2">
      <c r="A37" s="195"/>
      <c r="B37" s="299" t="s">
        <v>312</v>
      </c>
      <c r="C37" s="300"/>
      <c r="D37" s="301"/>
      <c r="E37" s="302"/>
      <c r="F37" s="303"/>
      <c r="G37" s="304"/>
      <c r="H37" s="182"/>
      <c r="I37" s="198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>
        <v>2</v>
      </c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 outlineLevel="1" x14ac:dyDescent="0.2">
      <c r="A38" s="196">
        <v>11</v>
      </c>
      <c r="B38" s="176" t="s">
        <v>315</v>
      </c>
      <c r="C38" s="187" t="s">
        <v>316</v>
      </c>
      <c r="D38" s="178" t="s">
        <v>170</v>
      </c>
      <c r="E38" s="180">
        <v>2</v>
      </c>
      <c r="F38" s="184"/>
      <c r="G38" s="183">
        <f>ROUND(E38*F38,2)</f>
        <v>0</v>
      </c>
      <c r="H38" s="182" t="s">
        <v>167</v>
      </c>
      <c r="I38" s="198" t="s">
        <v>132</v>
      </c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 t="s">
        <v>133</v>
      </c>
      <c r="AF38" s="164"/>
      <c r="AG38" s="164"/>
      <c r="AH38" s="164"/>
      <c r="AI38" s="164"/>
      <c r="AJ38" s="164"/>
      <c r="AK38" s="164"/>
      <c r="AL38" s="164"/>
      <c r="AM38" s="164">
        <v>21</v>
      </c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</row>
    <row r="39" spans="1:60" outlineLevel="1" x14ac:dyDescent="0.2">
      <c r="A39" s="195"/>
      <c r="B39" s="299" t="s">
        <v>317</v>
      </c>
      <c r="C39" s="300"/>
      <c r="D39" s="301"/>
      <c r="E39" s="302"/>
      <c r="F39" s="303"/>
      <c r="G39" s="304"/>
      <c r="H39" s="182"/>
      <c r="I39" s="198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>
        <v>0</v>
      </c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</row>
    <row r="40" spans="1:60" outlineLevel="1" x14ac:dyDescent="0.2">
      <c r="A40" s="195"/>
      <c r="B40" s="299" t="s">
        <v>318</v>
      </c>
      <c r="C40" s="300"/>
      <c r="D40" s="301"/>
      <c r="E40" s="302"/>
      <c r="F40" s="303"/>
      <c r="G40" s="304"/>
      <c r="H40" s="182"/>
      <c r="I40" s="198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>
        <v>1</v>
      </c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</row>
    <row r="41" spans="1:60" outlineLevel="1" x14ac:dyDescent="0.2">
      <c r="A41" s="196">
        <v>12</v>
      </c>
      <c r="B41" s="176" t="s">
        <v>319</v>
      </c>
      <c r="C41" s="187" t="s">
        <v>320</v>
      </c>
      <c r="D41" s="178" t="s">
        <v>170</v>
      </c>
      <c r="E41" s="180">
        <v>1</v>
      </c>
      <c r="F41" s="184"/>
      <c r="G41" s="183">
        <f>ROUND(E41*F41,2)</f>
        <v>0</v>
      </c>
      <c r="H41" s="182" t="s">
        <v>167</v>
      </c>
      <c r="I41" s="198" t="s">
        <v>132</v>
      </c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 t="s">
        <v>133</v>
      </c>
      <c r="AF41" s="164"/>
      <c r="AG41" s="164"/>
      <c r="AH41" s="164"/>
      <c r="AI41" s="164"/>
      <c r="AJ41" s="164"/>
      <c r="AK41" s="164"/>
      <c r="AL41" s="164"/>
      <c r="AM41" s="164">
        <v>21</v>
      </c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outlineLevel="1" x14ac:dyDescent="0.2">
      <c r="A42" s="195"/>
      <c r="B42" s="299" t="s">
        <v>317</v>
      </c>
      <c r="C42" s="300"/>
      <c r="D42" s="301"/>
      <c r="E42" s="302"/>
      <c r="F42" s="303"/>
      <c r="G42" s="304"/>
      <c r="H42" s="182"/>
      <c r="I42" s="198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>
        <v>0</v>
      </c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</row>
    <row r="43" spans="1:60" outlineLevel="1" x14ac:dyDescent="0.2">
      <c r="A43" s="195"/>
      <c r="B43" s="299" t="s">
        <v>321</v>
      </c>
      <c r="C43" s="300"/>
      <c r="D43" s="301"/>
      <c r="E43" s="302"/>
      <c r="F43" s="303"/>
      <c r="G43" s="304"/>
      <c r="H43" s="182"/>
      <c r="I43" s="198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>
        <v>1</v>
      </c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outlineLevel="1" x14ac:dyDescent="0.2">
      <c r="A44" s="196">
        <v>13</v>
      </c>
      <c r="B44" s="176" t="s">
        <v>322</v>
      </c>
      <c r="C44" s="187" t="s">
        <v>323</v>
      </c>
      <c r="D44" s="178" t="s">
        <v>170</v>
      </c>
      <c r="E44" s="180">
        <v>1</v>
      </c>
      <c r="F44" s="184"/>
      <c r="G44" s="183">
        <f>ROUND(E44*F44,2)</f>
        <v>0</v>
      </c>
      <c r="H44" s="182" t="s">
        <v>167</v>
      </c>
      <c r="I44" s="198" t="s">
        <v>132</v>
      </c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 t="s">
        <v>133</v>
      </c>
      <c r="AF44" s="164"/>
      <c r="AG44" s="164"/>
      <c r="AH44" s="164"/>
      <c r="AI44" s="164"/>
      <c r="AJ44" s="164"/>
      <c r="AK44" s="164"/>
      <c r="AL44" s="164"/>
      <c r="AM44" s="164">
        <v>21</v>
      </c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</row>
    <row r="45" spans="1:60" outlineLevel="1" x14ac:dyDescent="0.2">
      <c r="A45" s="195"/>
      <c r="B45" s="299" t="s">
        <v>324</v>
      </c>
      <c r="C45" s="300"/>
      <c r="D45" s="301"/>
      <c r="E45" s="302"/>
      <c r="F45" s="303"/>
      <c r="G45" s="304"/>
      <c r="H45" s="182"/>
      <c r="I45" s="198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>
        <v>0</v>
      </c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outlineLevel="1" x14ac:dyDescent="0.2">
      <c r="A46" s="195"/>
      <c r="B46" s="299" t="s">
        <v>325</v>
      </c>
      <c r="C46" s="300"/>
      <c r="D46" s="301"/>
      <c r="E46" s="302"/>
      <c r="F46" s="303"/>
      <c r="G46" s="304"/>
      <c r="H46" s="182"/>
      <c r="I46" s="198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>
        <v>1</v>
      </c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outlineLevel="1" x14ac:dyDescent="0.2">
      <c r="A47" s="196">
        <v>14</v>
      </c>
      <c r="B47" s="176" t="s">
        <v>326</v>
      </c>
      <c r="C47" s="187" t="s">
        <v>327</v>
      </c>
      <c r="D47" s="178" t="s">
        <v>170</v>
      </c>
      <c r="E47" s="180">
        <v>1</v>
      </c>
      <c r="F47" s="184"/>
      <c r="G47" s="183">
        <f>ROUND(E47*F47,2)</f>
        <v>0</v>
      </c>
      <c r="H47" s="182" t="s">
        <v>167</v>
      </c>
      <c r="I47" s="198" t="s">
        <v>132</v>
      </c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 t="s">
        <v>133</v>
      </c>
      <c r="AF47" s="164"/>
      <c r="AG47" s="164"/>
      <c r="AH47" s="164"/>
      <c r="AI47" s="164"/>
      <c r="AJ47" s="164"/>
      <c r="AK47" s="164"/>
      <c r="AL47" s="164"/>
      <c r="AM47" s="164">
        <v>21</v>
      </c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 outlineLevel="1" x14ac:dyDescent="0.2">
      <c r="A48" s="195"/>
      <c r="B48" s="299" t="s">
        <v>328</v>
      </c>
      <c r="C48" s="300"/>
      <c r="D48" s="301"/>
      <c r="E48" s="302"/>
      <c r="F48" s="303"/>
      <c r="G48" s="304"/>
      <c r="H48" s="182"/>
      <c r="I48" s="198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>
        <v>0</v>
      </c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</row>
    <row r="49" spans="1:60" outlineLevel="1" x14ac:dyDescent="0.2">
      <c r="A49" s="196">
        <v>15</v>
      </c>
      <c r="B49" s="176" t="s">
        <v>329</v>
      </c>
      <c r="C49" s="187" t="s">
        <v>330</v>
      </c>
      <c r="D49" s="178" t="s">
        <v>170</v>
      </c>
      <c r="E49" s="180">
        <v>2</v>
      </c>
      <c r="F49" s="184"/>
      <c r="G49" s="183">
        <f>ROUND(E49*F49,2)</f>
        <v>0</v>
      </c>
      <c r="H49" s="182" t="s">
        <v>167</v>
      </c>
      <c r="I49" s="198" t="s">
        <v>132</v>
      </c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 t="s">
        <v>133</v>
      </c>
      <c r="AF49" s="164"/>
      <c r="AG49" s="164"/>
      <c r="AH49" s="164"/>
      <c r="AI49" s="164"/>
      <c r="AJ49" s="164"/>
      <c r="AK49" s="164"/>
      <c r="AL49" s="164"/>
      <c r="AM49" s="164">
        <v>21</v>
      </c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</row>
    <row r="50" spans="1:60" outlineLevel="1" x14ac:dyDescent="0.2">
      <c r="A50" s="195"/>
      <c r="B50" s="299" t="s">
        <v>331</v>
      </c>
      <c r="C50" s="300"/>
      <c r="D50" s="301"/>
      <c r="E50" s="302"/>
      <c r="F50" s="303"/>
      <c r="G50" s="304"/>
      <c r="H50" s="182"/>
      <c r="I50" s="198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>
        <v>0</v>
      </c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</row>
    <row r="51" spans="1:60" outlineLevel="1" x14ac:dyDescent="0.2">
      <c r="A51" s="195"/>
      <c r="B51" s="299" t="s">
        <v>332</v>
      </c>
      <c r="C51" s="300"/>
      <c r="D51" s="301"/>
      <c r="E51" s="302"/>
      <c r="F51" s="303"/>
      <c r="G51" s="304"/>
      <c r="H51" s="182"/>
      <c r="I51" s="198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>
        <v>1</v>
      </c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</row>
    <row r="52" spans="1:60" outlineLevel="1" x14ac:dyDescent="0.2">
      <c r="A52" s="196">
        <v>16</v>
      </c>
      <c r="B52" s="176" t="s">
        <v>333</v>
      </c>
      <c r="C52" s="187" t="s">
        <v>334</v>
      </c>
      <c r="D52" s="178" t="s">
        <v>170</v>
      </c>
      <c r="E52" s="180">
        <v>2</v>
      </c>
      <c r="F52" s="184"/>
      <c r="G52" s="183">
        <f>ROUND(E52*F52,2)</f>
        <v>0</v>
      </c>
      <c r="H52" s="182" t="s">
        <v>167</v>
      </c>
      <c r="I52" s="198" t="s">
        <v>132</v>
      </c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 t="s">
        <v>133</v>
      </c>
      <c r="AF52" s="164"/>
      <c r="AG52" s="164"/>
      <c r="AH52" s="164"/>
      <c r="AI52" s="164"/>
      <c r="AJ52" s="164"/>
      <c r="AK52" s="164"/>
      <c r="AL52" s="164"/>
      <c r="AM52" s="164">
        <v>21</v>
      </c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</row>
    <row r="53" spans="1:60" outlineLevel="1" x14ac:dyDescent="0.2">
      <c r="A53" s="195"/>
      <c r="B53" s="299" t="s">
        <v>335</v>
      </c>
      <c r="C53" s="300"/>
      <c r="D53" s="301"/>
      <c r="E53" s="302"/>
      <c r="F53" s="303"/>
      <c r="G53" s="304"/>
      <c r="H53" s="182"/>
      <c r="I53" s="198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>
        <v>0</v>
      </c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</row>
    <row r="54" spans="1:60" outlineLevel="1" x14ac:dyDescent="0.2">
      <c r="A54" s="196">
        <v>17</v>
      </c>
      <c r="B54" s="176" t="s">
        <v>336</v>
      </c>
      <c r="C54" s="187" t="s">
        <v>337</v>
      </c>
      <c r="D54" s="178" t="s">
        <v>170</v>
      </c>
      <c r="E54" s="180">
        <v>1</v>
      </c>
      <c r="F54" s="184"/>
      <c r="G54" s="183">
        <f>ROUND(E54*F54,2)</f>
        <v>0</v>
      </c>
      <c r="H54" s="182" t="s">
        <v>167</v>
      </c>
      <c r="I54" s="198" t="s">
        <v>132</v>
      </c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 t="s">
        <v>133</v>
      </c>
      <c r="AF54" s="164"/>
      <c r="AG54" s="164"/>
      <c r="AH54" s="164"/>
      <c r="AI54" s="164"/>
      <c r="AJ54" s="164"/>
      <c r="AK54" s="164"/>
      <c r="AL54" s="164"/>
      <c r="AM54" s="164">
        <v>21</v>
      </c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x14ac:dyDescent="0.2">
      <c r="A55" s="194" t="s">
        <v>123</v>
      </c>
      <c r="B55" s="175" t="s">
        <v>70</v>
      </c>
      <c r="C55" s="186" t="s">
        <v>71</v>
      </c>
      <c r="D55" s="177"/>
      <c r="E55" s="179"/>
      <c r="F55" s="283">
        <f>SUM(G56:G62)</f>
        <v>0</v>
      </c>
      <c r="G55" s="284"/>
      <c r="H55" s="181"/>
      <c r="I55" s="197"/>
      <c r="AE55" t="s">
        <v>124</v>
      </c>
    </row>
    <row r="56" spans="1:60" outlineLevel="1" x14ac:dyDescent="0.2">
      <c r="A56" s="195"/>
      <c r="B56" s="293" t="s">
        <v>338</v>
      </c>
      <c r="C56" s="294"/>
      <c r="D56" s="295"/>
      <c r="E56" s="296"/>
      <c r="F56" s="297"/>
      <c r="G56" s="298"/>
      <c r="H56" s="182"/>
      <c r="I56" s="198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>
        <v>0</v>
      </c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</row>
    <row r="57" spans="1:60" outlineLevel="1" x14ac:dyDescent="0.2">
      <c r="A57" s="196">
        <v>18</v>
      </c>
      <c r="B57" s="176" t="s">
        <v>339</v>
      </c>
      <c r="C57" s="187" t="s">
        <v>340</v>
      </c>
      <c r="D57" s="178" t="s">
        <v>136</v>
      </c>
      <c r="E57" s="180">
        <v>15</v>
      </c>
      <c r="F57" s="184"/>
      <c r="G57" s="183">
        <f>ROUND(E57*F57,2)</f>
        <v>0</v>
      </c>
      <c r="H57" s="182" t="s">
        <v>167</v>
      </c>
      <c r="I57" s="198" t="s">
        <v>132</v>
      </c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 t="s">
        <v>133</v>
      </c>
      <c r="AF57" s="164"/>
      <c r="AG57" s="164"/>
      <c r="AH57" s="164"/>
      <c r="AI57" s="164"/>
      <c r="AJ57" s="164"/>
      <c r="AK57" s="164"/>
      <c r="AL57" s="164"/>
      <c r="AM57" s="164">
        <v>21</v>
      </c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</row>
    <row r="58" spans="1:60" outlineLevel="1" x14ac:dyDescent="0.2">
      <c r="A58" s="196">
        <v>19</v>
      </c>
      <c r="B58" s="176" t="s">
        <v>341</v>
      </c>
      <c r="C58" s="187" t="s">
        <v>342</v>
      </c>
      <c r="D58" s="178" t="s">
        <v>136</v>
      </c>
      <c r="E58" s="180">
        <v>35</v>
      </c>
      <c r="F58" s="184"/>
      <c r="G58" s="183">
        <f>ROUND(E58*F58,2)</f>
        <v>0</v>
      </c>
      <c r="H58" s="182" t="s">
        <v>167</v>
      </c>
      <c r="I58" s="198" t="s">
        <v>132</v>
      </c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 t="s">
        <v>133</v>
      </c>
      <c r="AF58" s="164"/>
      <c r="AG58" s="164"/>
      <c r="AH58" s="164"/>
      <c r="AI58" s="164"/>
      <c r="AJ58" s="164"/>
      <c r="AK58" s="164"/>
      <c r="AL58" s="164"/>
      <c r="AM58" s="164">
        <v>21</v>
      </c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</row>
    <row r="59" spans="1:60" outlineLevel="1" x14ac:dyDescent="0.2">
      <c r="A59" s="196">
        <v>20</v>
      </c>
      <c r="B59" s="176" t="s">
        <v>343</v>
      </c>
      <c r="C59" s="187" t="s">
        <v>344</v>
      </c>
      <c r="D59" s="178" t="s">
        <v>136</v>
      </c>
      <c r="E59" s="180">
        <v>20</v>
      </c>
      <c r="F59" s="184"/>
      <c r="G59" s="183">
        <f>ROUND(E59*F59,2)</f>
        <v>0</v>
      </c>
      <c r="H59" s="182" t="s">
        <v>167</v>
      </c>
      <c r="I59" s="198" t="s">
        <v>132</v>
      </c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 t="s">
        <v>133</v>
      </c>
      <c r="AF59" s="164"/>
      <c r="AG59" s="164"/>
      <c r="AH59" s="164"/>
      <c r="AI59" s="164"/>
      <c r="AJ59" s="164"/>
      <c r="AK59" s="164"/>
      <c r="AL59" s="164"/>
      <c r="AM59" s="164">
        <v>21</v>
      </c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</row>
    <row r="60" spans="1:60" outlineLevel="1" x14ac:dyDescent="0.2">
      <c r="A60" s="196">
        <v>21</v>
      </c>
      <c r="B60" s="176" t="s">
        <v>345</v>
      </c>
      <c r="C60" s="187" t="s">
        <v>346</v>
      </c>
      <c r="D60" s="178" t="s">
        <v>170</v>
      </c>
      <c r="E60" s="180">
        <v>1</v>
      </c>
      <c r="F60" s="184"/>
      <c r="G60" s="183">
        <f>ROUND(E60*F60,2)</f>
        <v>0</v>
      </c>
      <c r="H60" s="182"/>
      <c r="I60" s="198" t="s">
        <v>137</v>
      </c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 t="s">
        <v>138</v>
      </c>
      <c r="AF60" s="164">
        <v>1</v>
      </c>
      <c r="AG60" s="164"/>
      <c r="AH60" s="164"/>
      <c r="AI60" s="164"/>
      <c r="AJ60" s="164"/>
      <c r="AK60" s="164"/>
      <c r="AL60" s="164"/>
      <c r="AM60" s="164">
        <v>21</v>
      </c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</row>
    <row r="61" spans="1:60" outlineLevel="1" x14ac:dyDescent="0.2">
      <c r="A61" s="195"/>
      <c r="B61" s="299" t="s">
        <v>192</v>
      </c>
      <c r="C61" s="300"/>
      <c r="D61" s="301"/>
      <c r="E61" s="302"/>
      <c r="F61" s="303"/>
      <c r="G61" s="304"/>
      <c r="H61" s="182"/>
      <c r="I61" s="198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>
        <v>0</v>
      </c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</row>
    <row r="62" spans="1:60" outlineLevel="1" x14ac:dyDescent="0.2">
      <c r="A62" s="196">
        <v>22</v>
      </c>
      <c r="B62" s="176" t="s">
        <v>193</v>
      </c>
      <c r="C62" s="187" t="s">
        <v>129</v>
      </c>
      <c r="D62" s="178" t="s">
        <v>130</v>
      </c>
      <c r="E62" s="180">
        <v>100.04</v>
      </c>
      <c r="F62" s="184"/>
      <c r="G62" s="183">
        <f>ROUND(E62*F62,2)</f>
        <v>0</v>
      </c>
      <c r="H62" s="182" t="s">
        <v>167</v>
      </c>
      <c r="I62" s="198" t="s">
        <v>132</v>
      </c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 t="s">
        <v>133</v>
      </c>
      <c r="AF62" s="164"/>
      <c r="AG62" s="164"/>
      <c r="AH62" s="164"/>
      <c r="AI62" s="164"/>
      <c r="AJ62" s="164"/>
      <c r="AK62" s="164"/>
      <c r="AL62" s="164"/>
      <c r="AM62" s="164">
        <v>21</v>
      </c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</row>
    <row r="63" spans="1:60" x14ac:dyDescent="0.2">
      <c r="A63" s="194" t="s">
        <v>123</v>
      </c>
      <c r="B63" s="175" t="s">
        <v>72</v>
      </c>
      <c r="C63" s="186" t="s">
        <v>73</v>
      </c>
      <c r="D63" s="177"/>
      <c r="E63" s="179"/>
      <c r="F63" s="283">
        <f>SUM(G64:G71)</f>
        <v>0</v>
      </c>
      <c r="G63" s="284"/>
      <c r="H63" s="181"/>
      <c r="I63" s="197"/>
      <c r="AE63" t="s">
        <v>124</v>
      </c>
    </row>
    <row r="64" spans="1:60" outlineLevel="1" x14ac:dyDescent="0.2">
      <c r="A64" s="195"/>
      <c r="B64" s="293" t="s">
        <v>347</v>
      </c>
      <c r="C64" s="294"/>
      <c r="D64" s="295"/>
      <c r="E64" s="296"/>
      <c r="F64" s="297"/>
      <c r="G64" s="298"/>
      <c r="H64" s="182"/>
      <c r="I64" s="198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>
        <v>0</v>
      </c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</row>
    <row r="65" spans="1:60" outlineLevel="1" x14ac:dyDescent="0.2">
      <c r="A65" s="196">
        <v>23</v>
      </c>
      <c r="B65" s="176" t="s">
        <v>348</v>
      </c>
      <c r="C65" s="187" t="s">
        <v>349</v>
      </c>
      <c r="D65" s="178" t="s">
        <v>170</v>
      </c>
      <c r="E65" s="180">
        <v>30</v>
      </c>
      <c r="F65" s="184"/>
      <c r="G65" s="183">
        <f>ROUND(E65*F65,2)</f>
        <v>0</v>
      </c>
      <c r="H65" s="182" t="s">
        <v>167</v>
      </c>
      <c r="I65" s="198" t="s">
        <v>132</v>
      </c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 t="s">
        <v>133</v>
      </c>
      <c r="AF65" s="164"/>
      <c r="AG65" s="164"/>
      <c r="AH65" s="164"/>
      <c r="AI65" s="164"/>
      <c r="AJ65" s="164"/>
      <c r="AK65" s="164"/>
      <c r="AL65" s="164"/>
      <c r="AM65" s="164">
        <v>21</v>
      </c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</row>
    <row r="66" spans="1:60" outlineLevel="1" x14ac:dyDescent="0.2">
      <c r="A66" s="195"/>
      <c r="B66" s="299" t="s">
        <v>350</v>
      </c>
      <c r="C66" s="300"/>
      <c r="D66" s="301"/>
      <c r="E66" s="302"/>
      <c r="F66" s="303"/>
      <c r="G66" s="304"/>
      <c r="H66" s="182"/>
      <c r="I66" s="198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>
        <v>0</v>
      </c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</row>
    <row r="67" spans="1:60" outlineLevel="1" x14ac:dyDescent="0.2">
      <c r="A67" s="196">
        <v>24</v>
      </c>
      <c r="B67" s="176" t="s">
        <v>351</v>
      </c>
      <c r="C67" s="187" t="s">
        <v>352</v>
      </c>
      <c r="D67" s="178" t="s">
        <v>170</v>
      </c>
      <c r="E67" s="180">
        <v>10</v>
      </c>
      <c r="F67" s="184"/>
      <c r="G67" s="183">
        <f>ROUND(E67*F67,2)</f>
        <v>0</v>
      </c>
      <c r="H67" s="182" t="s">
        <v>167</v>
      </c>
      <c r="I67" s="198" t="s">
        <v>132</v>
      </c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 t="s">
        <v>133</v>
      </c>
      <c r="AF67" s="164"/>
      <c r="AG67" s="164"/>
      <c r="AH67" s="164"/>
      <c r="AI67" s="164"/>
      <c r="AJ67" s="164"/>
      <c r="AK67" s="164"/>
      <c r="AL67" s="164"/>
      <c r="AM67" s="164">
        <v>21</v>
      </c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</row>
    <row r="68" spans="1:60" outlineLevel="1" x14ac:dyDescent="0.2">
      <c r="A68" s="195"/>
      <c r="B68" s="299" t="s">
        <v>353</v>
      </c>
      <c r="C68" s="300"/>
      <c r="D68" s="301"/>
      <c r="E68" s="302"/>
      <c r="F68" s="303"/>
      <c r="G68" s="304"/>
      <c r="H68" s="182"/>
      <c r="I68" s="198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>
        <v>0</v>
      </c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</row>
    <row r="69" spans="1:60" outlineLevel="1" x14ac:dyDescent="0.2">
      <c r="A69" s="196">
        <v>25</v>
      </c>
      <c r="B69" s="176" t="s">
        <v>354</v>
      </c>
      <c r="C69" s="187" t="s">
        <v>355</v>
      </c>
      <c r="D69" s="178" t="s">
        <v>170</v>
      </c>
      <c r="E69" s="180">
        <v>1</v>
      </c>
      <c r="F69" s="184"/>
      <c r="G69" s="183">
        <f>ROUND(E69*F69,2)</f>
        <v>0</v>
      </c>
      <c r="H69" s="182" t="s">
        <v>167</v>
      </c>
      <c r="I69" s="198" t="s">
        <v>132</v>
      </c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 t="s">
        <v>133</v>
      </c>
      <c r="AF69" s="164"/>
      <c r="AG69" s="164"/>
      <c r="AH69" s="164"/>
      <c r="AI69" s="164"/>
      <c r="AJ69" s="164"/>
      <c r="AK69" s="164"/>
      <c r="AL69" s="164"/>
      <c r="AM69" s="164">
        <v>21</v>
      </c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</row>
    <row r="70" spans="1:60" outlineLevel="1" x14ac:dyDescent="0.2">
      <c r="A70" s="195"/>
      <c r="B70" s="299" t="s">
        <v>228</v>
      </c>
      <c r="C70" s="300"/>
      <c r="D70" s="301"/>
      <c r="E70" s="302"/>
      <c r="F70" s="303"/>
      <c r="G70" s="304"/>
      <c r="H70" s="182"/>
      <c r="I70" s="198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>
        <v>0</v>
      </c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</row>
    <row r="71" spans="1:60" ht="13.5" outlineLevel="1" thickBot="1" x14ac:dyDescent="0.25">
      <c r="A71" s="204">
        <v>26</v>
      </c>
      <c r="B71" s="205" t="s">
        <v>229</v>
      </c>
      <c r="C71" s="206" t="s">
        <v>129</v>
      </c>
      <c r="D71" s="207" t="s">
        <v>130</v>
      </c>
      <c r="E71" s="208">
        <v>76.375</v>
      </c>
      <c r="F71" s="209"/>
      <c r="G71" s="210">
        <f>ROUND(E71*F71,2)</f>
        <v>0</v>
      </c>
      <c r="H71" s="211" t="s">
        <v>167</v>
      </c>
      <c r="I71" s="212" t="s">
        <v>132</v>
      </c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 t="s">
        <v>133</v>
      </c>
      <c r="AF71" s="164"/>
      <c r="AG71" s="164"/>
      <c r="AH71" s="164"/>
      <c r="AI71" s="164"/>
      <c r="AJ71" s="164"/>
      <c r="AK71" s="164"/>
      <c r="AL71" s="164"/>
      <c r="AM71" s="164">
        <v>21</v>
      </c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</row>
    <row r="72" spans="1:60" hidden="1" x14ac:dyDescent="0.2">
      <c r="A72" s="54"/>
      <c r="B72" s="61" t="s">
        <v>280</v>
      </c>
      <c r="C72" s="188" t="s">
        <v>280</v>
      </c>
      <c r="D72" s="167"/>
      <c r="E72" s="165"/>
      <c r="F72" s="165"/>
      <c r="G72" s="165"/>
      <c r="H72" s="165"/>
      <c r="I72" s="166"/>
    </row>
    <row r="73" spans="1:60" hidden="1" x14ac:dyDescent="0.2">
      <c r="A73" s="189"/>
      <c r="B73" s="190" t="s">
        <v>279</v>
      </c>
      <c r="C73" s="191"/>
      <c r="D73" s="192"/>
      <c r="E73" s="189"/>
      <c r="F73" s="189"/>
      <c r="G73" s="193">
        <f>F8+F14+F25+F55+F63</f>
        <v>0</v>
      </c>
      <c r="H73" s="46"/>
      <c r="I73" s="46"/>
      <c r="AN73">
        <v>15</v>
      </c>
      <c r="AO73">
        <v>21</v>
      </c>
    </row>
    <row r="74" spans="1:60" x14ac:dyDescent="0.2">
      <c r="A74" s="46"/>
      <c r="B74" s="185"/>
      <c r="C74" s="185"/>
      <c r="D74" s="143"/>
      <c r="E74" s="46"/>
      <c r="F74" s="46"/>
      <c r="G74" s="46"/>
      <c r="H74" s="46"/>
      <c r="I74" s="46"/>
      <c r="AN74">
        <f>SUMIF(AM8:AM73,AN73,G8:G73)</f>
        <v>0</v>
      </c>
      <c r="AO74">
        <f>SUMIF(AM8:AM73,AO73,G8:G73)</f>
        <v>0</v>
      </c>
    </row>
    <row r="75" spans="1:60" ht="15" x14ac:dyDescent="0.2">
      <c r="B75" s="241" t="s">
        <v>507</v>
      </c>
      <c r="C75" s="242" t="s">
        <v>512</v>
      </c>
      <c r="D75" s="142"/>
    </row>
    <row r="76" spans="1:60" ht="15" x14ac:dyDescent="0.2">
      <c r="B76" s="241"/>
      <c r="C76" s="244">
        <v>102</v>
      </c>
      <c r="D76" s="142"/>
    </row>
    <row r="77" spans="1:60" ht="15" x14ac:dyDescent="0.2">
      <c r="C77" s="243"/>
      <c r="D77" s="142"/>
    </row>
    <row r="78" spans="1:60" x14ac:dyDescent="0.2">
      <c r="D78" s="142"/>
    </row>
    <row r="79" spans="1:60" x14ac:dyDescent="0.2">
      <c r="D79" s="142"/>
    </row>
    <row r="80" spans="1:60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</sheetData>
  <sheetProtection algorithmName="SHA-512" hashValue="cuDMWCj0q8u2t22DENrYPBX5TZ9IpauEywFsyeOE4XSEgFuxydWGrlMiGhJp5AdTkScc0VDgLi38+CEXqHOgkw==" saltValue="+JWdYypBwdrr074MrpSpiA==" spinCount="100000" sheet="1" objects="1" scenarios="1"/>
  <mergeCells count="40">
    <mergeCell ref="B64:G64"/>
    <mergeCell ref="B66:G66"/>
    <mergeCell ref="B68:G68"/>
    <mergeCell ref="B70:G70"/>
    <mergeCell ref="B51:G51"/>
    <mergeCell ref="B53:G53"/>
    <mergeCell ref="F55:G55"/>
    <mergeCell ref="B56:G56"/>
    <mergeCell ref="B61:G61"/>
    <mergeCell ref="F63:G63"/>
    <mergeCell ref="B50:G50"/>
    <mergeCell ref="B33:G33"/>
    <mergeCell ref="B35:G35"/>
    <mergeCell ref="B36:G36"/>
    <mergeCell ref="B37:G37"/>
    <mergeCell ref="B39:G39"/>
    <mergeCell ref="B40:G40"/>
    <mergeCell ref="B42:G42"/>
    <mergeCell ref="B43:G43"/>
    <mergeCell ref="B45:G45"/>
    <mergeCell ref="B46:G46"/>
    <mergeCell ref="B48:G48"/>
    <mergeCell ref="B32:G32"/>
    <mergeCell ref="B15:G15"/>
    <mergeCell ref="B16:G16"/>
    <mergeCell ref="B18:G18"/>
    <mergeCell ref="B19:G19"/>
    <mergeCell ref="B22:G22"/>
    <mergeCell ref="B23:G23"/>
    <mergeCell ref="F25:G25"/>
    <mergeCell ref="B26:G26"/>
    <mergeCell ref="B28:G28"/>
    <mergeCell ref="B29:G29"/>
    <mergeCell ref="B31:G31"/>
    <mergeCell ref="F14:G14"/>
    <mergeCell ref="A1:G1"/>
    <mergeCell ref="C7:G7"/>
    <mergeCell ref="F8:G8"/>
    <mergeCell ref="B9:G9"/>
    <mergeCell ref="B11:G11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285" t="s">
        <v>117</v>
      </c>
      <c r="B1" s="285"/>
      <c r="C1" s="286"/>
      <c r="D1" s="285"/>
      <c r="E1" s="285"/>
      <c r="F1" s="285"/>
      <c r="G1" s="285"/>
      <c r="AC1" t="s">
        <v>120</v>
      </c>
    </row>
    <row r="2" spans="1:60" ht="13.5" thickTop="1" x14ac:dyDescent="0.2">
      <c r="A2" s="148" t="s">
        <v>30</v>
      </c>
      <c r="B2" s="152" t="s">
        <v>41</v>
      </c>
      <c r="C2" s="169" t="s">
        <v>42</v>
      </c>
      <c r="D2" s="150"/>
      <c r="E2" s="149"/>
      <c r="F2" s="149"/>
      <c r="G2" s="151"/>
    </row>
    <row r="3" spans="1:60" x14ac:dyDescent="0.2">
      <c r="A3" s="146" t="s">
        <v>31</v>
      </c>
      <c r="B3" s="153" t="s">
        <v>45</v>
      </c>
      <c r="C3" s="170" t="s">
        <v>46</v>
      </c>
      <c r="D3" s="145"/>
      <c r="E3" s="144"/>
      <c r="F3" s="144"/>
      <c r="G3" s="147"/>
      <c r="AC3" s="8" t="s">
        <v>99</v>
      </c>
    </row>
    <row r="4" spans="1:60" ht="13.5" thickBot="1" x14ac:dyDescent="0.25">
      <c r="A4" s="154" t="s">
        <v>32</v>
      </c>
      <c r="B4" s="155" t="s">
        <v>108</v>
      </c>
      <c r="C4" s="171" t="s">
        <v>109</v>
      </c>
      <c r="D4" s="156"/>
      <c r="E4" s="157"/>
      <c r="F4" s="157"/>
      <c r="G4" s="158"/>
    </row>
    <row r="5" spans="1:60" ht="14.25" thickTop="1" thickBot="1" x14ac:dyDescent="0.25">
      <c r="C5" s="172"/>
      <c r="D5" s="142"/>
    </row>
    <row r="6" spans="1:60" ht="27" thickTop="1" thickBot="1" x14ac:dyDescent="0.25">
      <c r="A6" s="159" t="s">
        <v>33</v>
      </c>
      <c r="B6" s="162" t="s">
        <v>34</v>
      </c>
      <c r="C6" s="173" t="s">
        <v>35</v>
      </c>
      <c r="D6" s="161" t="s">
        <v>36</v>
      </c>
      <c r="E6" s="160" t="s">
        <v>37</v>
      </c>
      <c r="F6" s="163" t="s">
        <v>38</v>
      </c>
      <c r="G6" s="159" t="s">
        <v>39</v>
      </c>
      <c r="H6" s="199" t="s">
        <v>118</v>
      </c>
      <c r="I6" s="174" t="s">
        <v>119</v>
      </c>
      <c r="J6" s="54"/>
    </row>
    <row r="7" spans="1:60" x14ac:dyDescent="0.2">
      <c r="A7" s="200"/>
      <c r="B7" s="201" t="s">
        <v>121</v>
      </c>
      <c r="C7" s="287" t="s">
        <v>122</v>
      </c>
      <c r="D7" s="288"/>
      <c r="E7" s="289"/>
      <c r="F7" s="290"/>
      <c r="G7" s="290"/>
      <c r="H7" s="202"/>
      <c r="I7" s="203"/>
    </row>
    <row r="8" spans="1:60" x14ac:dyDescent="0.2">
      <c r="A8" s="194" t="s">
        <v>123</v>
      </c>
      <c r="B8" s="175" t="s">
        <v>78</v>
      </c>
      <c r="C8" s="186" t="s">
        <v>79</v>
      </c>
      <c r="D8" s="177"/>
      <c r="E8" s="179"/>
      <c r="F8" s="291">
        <f>SUM(G9:G14)</f>
        <v>0</v>
      </c>
      <c r="G8" s="292"/>
      <c r="H8" s="181"/>
      <c r="I8" s="197"/>
      <c r="AE8" t="s">
        <v>124</v>
      </c>
    </row>
    <row r="9" spans="1:60" outlineLevel="1" x14ac:dyDescent="0.2">
      <c r="A9" s="195"/>
      <c r="B9" s="293" t="s">
        <v>356</v>
      </c>
      <c r="C9" s="294"/>
      <c r="D9" s="295"/>
      <c r="E9" s="296"/>
      <c r="F9" s="297"/>
      <c r="G9" s="298"/>
      <c r="H9" s="182"/>
      <c r="I9" s="198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>
        <v>0</v>
      </c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 x14ac:dyDescent="0.2">
      <c r="A10" s="195"/>
      <c r="B10" s="299" t="s">
        <v>357</v>
      </c>
      <c r="C10" s="300"/>
      <c r="D10" s="301"/>
      <c r="E10" s="302"/>
      <c r="F10" s="303"/>
      <c r="G10" s="304"/>
      <c r="H10" s="182"/>
      <c r="I10" s="198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>
        <v>1</v>
      </c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 x14ac:dyDescent="0.2">
      <c r="A11" s="196">
        <v>1</v>
      </c>
      <c r="B11" s="176" t="s">
        <v>358</v>
      </c>
      <c r="C11" s="187" t="s">
        <v>359</v>
      </c>
      <c r="D11" s="178" t="s">
        <v>271</v>
      </c>
      <c r="E11" s="180">
        <v>350</v>
      </c>
      <c r="F11" s="184"/>
      <c r="G11" s="183">
        <f>ROUND(E11*F11,2)</f>
        <v>0</v>
      </c>
      <c r="H11" s="182" t="s">
        <v>360</v>
      </c>
      <c r="I11" s="198" t="s">
        <v>132</v>
      </c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 t="s">
        <v>133</v>
      </c>
      <c r="AF11" s="164"/>
      <c r="AG11" s="164"/>
      <c r="AH11" s="164"/>
      <c r="AI11" s="164"/>
      <c r="AJ11" s="164"/>
      <c r="AK11" s="164"/>
      <c r="AL11" s="164"/>
      <c r="AM11" s="164">
        <v>21</v>
      </c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outlineLevel="1" x14ac:dyDescent="0.2">
      <c r="A12" s="195"/>
      <c r="B12" s="299" t="s">
        <v>361</v>
      </c>
      <c r="C12" s="300"/>
      <c r="D12" s="301"/>
      <c r="E12" s="302"/>
      <c r="F12" s="303"/>
      <c r="G12" s="304"/>
      <c r="H12" s="182"/>
      <c r="I12" s="198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>
        <v>0</v>
      </c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 x14ac:dyDescent="0.2">
      <c r="A13" s="196">
        <v>2</v>
      </c>
      <c r="B13" s="176" t="s">
        <v>362</v>
      </c>
      <c r="C13" s="187" t="s">
        <v>363</v>
      </c>
      <c r="D13" s="178" t="s">
        <v>271</v>
      </c>
      <c r="E13" s="180">
        <v>300</v>
      </c>
      <c r="F13" s="184"/>
      <c r="G13" s="183">
        <f>ROUND(E13*F13,2)</f>
        <v>0</v>
      </c>
      <c r="H13" s="182" t="s">
        <v>360</v>
      </c>
      <c r="I13" s="198" t="s">
        <v>132</v>
      </c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 t="s">
        <v>133</v>
      </c>
      <c r="AF13" s="164"/>
      <c r="AG13" s="164"/>
      <c r="AH13" s="164"/>
      <c r="AI13" s="164"/>
      <c r="AJ13" s="164"/>
      <c r="AK13" s="164"/>
      <c r="AL13" s="164"/>
      <c r="AM13" s="164">
        <v>21</v>
      </c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ht="22.5" outlineLevel="1" x14ac:dyDescent="0.2">
      <c r="A14" s="196">
        <v>3</v>
      </c>
      <c r="B14" s="176" t="s">
        <v>364</v>
      </c>
      <c r="C14" s="187" t="s">
        <v>365</v>
      </c>
      <c r="D14" s="178" t="s">
        <v>170</v>
      </c>
      <c r="E14" s="180">
        <v>22</v>
      </c>
      <c r="F14" s="184"/>
      <c r="G14" s="183">
        <f>ROUND(E14*F14,2)</f>
        <v>0</v>
      </c>
      <c r="H14" s="182"/>
      <c r="I14" s="198" t="s">
        <v>137</v>
      </c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 t="s">
        <v>138</v>
      </c>
      <c r="AF14" s="164">
        <v>3</v>
      </c>
      <c r="AG14" s="164"/>
      <c r="AH14" s="164"/>
      <c r="AI14" s="164"/>
      <c r="AJ14" s="164"/>
      <c r="AK14" s="164"/>
      <c r="AL14" s="164"/>
      <c r="AM14" s="164">
        <v>21</v>
      </c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x14ac:dyDescent="0.2">
      <c r="A15" s="194" t="s">
        <v>123</v>
      </c>
      <c r="B15" s="175" t="s">
        <v>80</v>
      </c>
      <c r="C15" s="186" t="s">
        <v>81</v>
      </c>
      <c r="D15" s="177"/>
      <c r="E15" s="179"/>
      <c r="F15" s="283">
        <f>SUM(G16:G16)</f>
        <v>0</v>
      </c>
      <c r="G15" s="284"/>
      <c r="H15" s="181"/>
      <c r="I15" s="197"/>
      <c r="AE15" t="s">
        <v>124</v>
      </c>
    </row>
    <row r="16" spans="1:60" ht="13.5" outlineLevel="1" thickBot="1" x14ac:dyDescent="0.25">
      <c r="A16" s="204">
        <v>4</v>
      </c>
      <c r="B16" s="205" t="s">
        <v>366</v>
      </c>
      <c r="C16" s="206" t="s">
        <v>367</v>
      </c>
      <c r="D16" s="207" t="s">
        <v>368</v>
      </c>
      <c r="E16" s="208">
        <v>6</v>
      </c>
      <c r="F16" s="209"/>
      <c r="G16" s="210">
        <f>ROUND(E16*F16,2)</f>
        <v>0</v>
      </c>
      <c r="H16" s="211"/>
      <c r="I16" s="212" t="s">
        <v>137</v>
      </c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 t="s">
        <v>138</v>
      </c>
      <c r="AF16" s="164">
        <v>1</v>
      </c>
      <c r="AG16" s="164"/>
      <c r="AH16" s="164"/>
      <c r="AI16" s="164"/>
      <c r="AJ16" s="164"/>
      <c r="AK16" s="164"/>
      <c r="AL16" s="164"/>
      <c r="AM16" s="164">
        <v>21</v>
      </c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41" hidden="1" x14ac:dyDescent="0.2">
      <c r="A17" s="54"/>
      <c r="B17" s="61" t="s">
        <v>280</v>
      </c>
      <c r="C17" s="188" t="s">
        <v>280</v>
      </c>
      <c r="D17" s="167"/>
      <c r="E17" s="165"/>
      <c r="F17" s="165"/>
      <c r="G17" s="165"/>
      <c r="H17" s="165"/>
      <c r="I17" s="166"/>
    </row>
    <row r="18" spans="1:41" hidden="1" x14ac:dyDescent="0.2">
      <c r="A18" s="189"/>
      <c r="B18" s="190" t="s">
        <v>279</v>
      </c>
      <c r="C18" s="191"/>
      <c r="D18" s="192"/>
      <c r="E18" s="189"/>
      <c r="F18" s="189"/>
      <c r="G18" s="193">
        <f>F8+F15</f>
        <v>0</v>
      </c>
      <c r="H18" s="46"/>
      <c r="I18" s="46"/>
      <c r="AN18">
        <v>15</v>
      </c>
      <c r="AO18">
        <v>21</v>
      </c>
    </row>
    <row r="19" spans="1:41" x14ac:dyDescent="0.2">
      <c r="A19" s="46"/>
      <c r="B19" s="185"/>
      <c r="C19" s="185"/>
      <c r="D19" s="143"/>
      <c r="E19" s="46"/>
      <c r="F19" s="46"/>
      <c r="G19" s="46"/>
      <c r="H19" s="46"/>
      <c r="I19" s="46"/>
      <c r="AN19">
        <f>SUMIF(AM8:AM18,AN18,G8:G18)</f>
        <v>0</v>
      </c>
      <c r="AO19">
        <f>SUMIF(AM8:AM18,AO18,G8:G18)</f>
        <v>0</v>
      </c>
    </row>
    <row r="20" spans="1:41" x14ac:dyDescent="0.2">
      <c r="D20" s="142"/>
    </row>
    <row r="21" spans="1:41" x14ac:dyDescent="0.2">
      <c r="D21" s="142"/>
    </row>
    <row r="22" spans="1:41" x14ac:dyDescent="0.2">
      <c r="D22" s="142"/>
    </row>
    <row r="23" spans="1:41" x14ac:dyDescent="0.2">
      <c r="D23" s="142"/>
    </row>
    <row r="24" spans="1:41" x14ac:dyDescent="0.2">
      <c r="D24" s="142"/>
    </row>
    <row r="25" spans="1:41" x14ac:dyDescent="0.2">
      <c r="D25" s="142"/>
    </row>
    <row r="26" spans="1:41" x14ac:dyDescent="0.2">
      <c r="D26" s="142"/>
    </row>
    <row r="27" spans="1:41" x14ac:dyDescent="0.2">
      <c r="D27" s="142"/>
    </row>
    <row r="28" spans="1:41" x14ac:dyDescent="0.2">
      <c r="D28" s="142"/>
    </row>
    <row r="29" spans="1:41" x14ac:dyDescent="0.2">
      <c r="D29" s="142"/>
    </row>
    <row r="30" spans="1:41" x14ac:dyDescent="0.2">
      <c r="D30" s="142"/>
    </row>
    <row r="31" spans="1:41" x14ac:dyDescent="0.2">
      <c r="D31" s="142"/>
    </row>
    <row r="32" spans="1:41" x14ac:dyDescent="0.2">
      <c r="D32" s="142"/>
    </row>
    <row r="33" spans="4:4" x14ac:dyDescent="0.2">
      <c r="D33" s="142"/>
    </row>
    <row r="34" spans="4:4" x14ac:dyDescent="0.2">
      <c r="D34" s="142"/>
    </row>
    <row r="35" spans="4:4" x14ac:dyDescent="0.2">
      <c r="D35" s="142"/>
    </row>
    <row r="36" spans="4:4" x14ac:dyDescent="0.2">
      <c r="D36" s="142"/>
    </row>
    <row r="37" spans="4:4" x14ac:dyDescent="0.2">
      <c r="D37" s="142"/>
    </row>
    <row r="38" spans="4:4" x14ac:dyDescent="0.2">
      <c r="D38" s="142"/>
    </row>
    <row r="39" spans="4:4" x14ac:dyDescent="0.2">
      <c r="D39" s="142"/>
    </row>
    <row r="40" spans="4:4" x14ac:dyDescent="0.2">
      <c r="D40" s="142"/>
    </row>
    <row r="41" spans="4:4" x14ac:dyDescent="0.2">
      <c r="D41" s="142"/>
    </row>
    <row r="42" spans="4:4" x14ac:dyDescent="0.2">
      <c r="D42" s="142"/>
    </row>
    <row r="43" spans="4:4" x14ac:dyDescent="0.2">
      <c r="D43" s="142"/>
    </row>
    <row r="44" spans="4:4" x14ac:dyDescent="0.2">
      <c r="D44" s="142"/>
    </row>
    <row r="45" spans="4:4" x14ac:dyDescent="0.2">
      <c r="D45" s="142"/>
    </row>
    <row r="46" spans="4:4" x14ac:dyDescent="0.2">
      <c r="D46" s="142"/>
    </row>
    <row r="47" spans="4:4" x14ac:dyDescent="0.2">
      <c r="D47" s="142"/>
    </row>
    <row r="48" spans="4:4" x14ac:dyDescent="0.2">
      <c r="D48" s="142"/>
    </row>
    <row r="49" spans="4:4" x14ac:dyDescent="0.2">
      <c r="D49" s="142"/>
    </row>
    <row r="50" spans="4:4" x14ac:dyDescent="0.2">
      <c r="D50" s="142"/>
    </row>
    <row r="51" spans="4:4" x14ac:dyDescent="0.2">
      <c r="D51" s="142"/>
    </row>
    <row r="52" spans="4:4" x14ac:dyDescent="0.2">
      <c r="D52" s="142"/>
    </row>
    <row r="53" spans="4:4" x14ac:dyDescent="0.2">
      <c r="D53" s="142"/>
    </row>
    <row r="54" spans="4:4" x14ac:dyDescent="0.2">
      <c r="D54" s="142"/>
    </row>
    <row r="55" spans="4:4" x14ac:dyDescent="0.2">
      <c r="D55" s="142"/>
    </row>
    <row r="56" spans="4:4" x14ac:dyDescent="0.2">
      <c r="D56" s="142"/>
    </row>
    <row r="57" spans="4:4" x14ac:dyDescent="0.2">
      <c r="D57" s="142"/>
    </row>
    <row r="58" spans="4:4" x14ac:dyDescent="0.2">
      <c r="D58" s="142"/>
    </row>
    <row r="59" spans="4:4" x14ac:dyDescent="0.2">
      <c r="D59" s="142"/>
    </row>
    <row r="60" spans="4:4" x14ac:dyDescent="0.2">
      <c r="D60" s="142"/>
    </row>
    <row r="61" spans="4:4" x14ac:dyDescent="0.2">
      <c r="D61" s="142"/>
    </row>
    <row r="62" spans="4:4" x14ac:dyDescent="0.2">
      <c r="D62" s="142"/>
    </row>
    <row r="63" spans="4:4" x14ac:dyDescent="0.2">
      <c r="D63" s="142"/>
    </row>
    <row r="64" spans="4:4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E712" sheet="1"/>
  <mergeCells count="7">
    <mergeCell ref="F15:G15"/>
    <mergeCell ref="A1:G1"/>
    <mergeCell ref="C7:G7"/>
    <mergeCell ref="F8:G8"/>
    <mergeCell ref="B9:G9"/>
    <mergeCell ref="B10:G10"/>
    <mergeCell ref="B12:G12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31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285" t="s">
        <v>117</v>
      </c>
      <c r="B1" s="285"/>
      <c r="C1" s="286"/>
      <c r="D1" s="285"/>
      <c r="E1" s="285"/>
      <c r="F1" s="285"/>
      <c r="G1" s="285"/>
      <c r="AC1" t="s">
        <v>120</v>
      </c>
    </row>
    <row r="2" spans="1:60" ht="13.5" thickTop="1" x14ac:dyDescent="0.2">
      <c r="A2" s="148" t="s">
        <v>30</v>
      </c>
      <c r="B2" s="152" t="s">
        <v>41</v>
      </c>
      <c r="C2" s="169" t="s">
        <v>42</v>
      </c>
      <c r="D2" s="150"/>
      <c r="E2" s="149"/>
      <c r="F2" s="149"/>
      <c r="G2" s="151"/>
    </row>
    <row r="3" spans="1:60" x14ac:dyDescent="0.2">
      <c r="A3" s="146" t="s">
        <v>31</v>
      </c>
      <c r="B3" s="153" t="s">
        <v>45</v>
      </c>
      <c r="C3" s="170" t="s">
        <v>46</v>
      </c>
      <c r="D3" s="145"/>
      <c r="E3" s="144"/>
      <c r="F3" s="144"/>
      <c r="G3" s="147"/>
      <c r="AC3" s="8" t="s">
        <v>99</v>
      </c>
    </row>
    <row r="4" spans="1:60" ht="13.5" thickBot="1" x14ac:dyDescent="0.25">
      <c r="A4" s="154" t="s">
        <v>32</v>
      </c>
      <c r="B4" s="155" t="s">
        <v>110</v>
      </c>
      <c r="C4" s="171" t="s">
        <v>111</v>
      </c>
      <c r="D4" s="156"/>
      <c r="E4" s="157"/>
      <c r="F4" s="157"/>
      <c r="G4" s="158"/>
    </row>
    <row r="5" spans="1:60" ht="14.25" thickTop="1" thickBot="1" x14ac:dyDescent="0.25">
      <c r="C5" s="172"/>
      <c r="D5" s="142"/>
    </row>
    <row r="6" spans="1:60" ht="27" thickTop="1" thickBot="1" x14ac:dyDescent="0.25">
      <c r="A6" s="159" t="s">
        <v>33</v>
      </c>
      <c r="B6" s="162" t="s">
        <v>34</v>
      </c>
      <c r="C6" s="173" t="s">
        <v>35</v>
      </c>
      <c r="D6" s="161" t="s">
        <v>36</v>
      </c>
      <c r="E6" s="160" t="s">
        <v>37</v>
      </c>
      <c r="F6" s="163" t="s">
        <v>38</v>
      </c>
      <c r="G6" s="159" t="s">
        <v>39</v>
      </c>
      <c r="H6" s="199" t="s">
        <v>118</v>
      </c>
      <c r="I6" s="174" t="s">
        <v>119</v>
      </c>
      <c r="J6" s="54"/>
    </row>
    <row r="7" spans="1:60" x14ac:dyDescent="0.2">
      <c r="A7" s="200"/>
      <c r="B7" s="201" t="s">
        <v>121</v>
      </c>
      <c r="C7" s="287" t="s">
        <v>122</v>
      </c>
      <c r="D7" s="288"/>
      <c r="E7" s="289"/>
      <c r="F7" s="290"/>
      <c r="G7" s="290"/>
      <c r="H7" s="202"/>
      <c r="I7" s="203"/>
    </row>
    <row r="8" spans="1:60" x14ac:dyDescent="0.2">
      <c r="A8" s="194" t="s">
        <v>123</v>
      </c>
      <c r="B8" s="175" t="s">
        <v>54</v>
      </c>
      <c r="C8" s="186" t="s">
        <v>55</v>
      </c>
      <c r="D8" s="177"/>
      <c r="E8" s="179"/>
      <c r="F8" s="291">
        <f>SUM(G9:G11)</f>
        <v>0</v>
      </c>
      <c r="G8" s="292"/>
      <c r="H8" s="181"/>
      <c r="I8" s="197"/>
      <c r="AE8" t="s">
        <v>124</v>
      </c>
    </row>
    <row r="9" spans="1:60" outlineLevel="1" x14ac:dyDescent="0.2">
      <c r="A9" s="196">
        <v>1</v>
      </c>
      <c r="B9" s="176" t="s">
        <v>369</v>
      </c>
      <c r="C9" s="187" t="s">
        <v>370</v>
      </c>
      <c r="D9" s="178" t="s">
        <v>371</v>
      </c>
      <c r="E9" s="180">
        <v>1</v>
      </c>
      <c r="F9" s="184"/>
      <c r="G9" s="183">
        <f>ROUND(E9*F9,2)</f>
        <v>0</v>
      </c>
      <c r="H9" s="182"/>
      <c r="I9" s="198" t="s">
        <v>137</v>
      </c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 t="s">
        <v>133</v>
      </c>
      <c r="AF9" s="164"/>
      <c r="AG9" s="164"/>
      <c r="AH9" s="164"/>
      <c r="AI9" s="164"/>
      <c r="AJ9" s="164"/>
      <c r="AK9" s="164"/>
      <c r="AL9" s="164"/>
      <c r="AM9" s="164">
        <v>21</v>
      </c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 x14ac:dyDescent="0.2">
      <c r="A10" s="195"/>
      <c r="B10" s="217"/>
      <c r="C10" s="305" t="s">
        <v>370</v>
      </c>
      <c r="D10" s="306"/>
      <c r="E10" s="307"/>
      <c r="F10" s="308"/>
      <c r="G10" s="309"/>
      <c r="H10" s="182"/>
      <c r="I10" s="198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216" t="str">
        <f>C10</f>
        <v>Snímač tlaku relativní (0...0,1 / 40 bar)</v>
      </c>
      <c r="BB10" s="164"/>
      <c r="BC10" s="164"/>
      <c r="BD10" s="164"/>
      <c r="BE10" s="164"/>
      <c r="BF10" s="164"/>
      <c r="BG10" s="164"/>
      <c r="BH10" s="164"/>
    </row>
    <row r="11" spans="1:60" outlineLevel="1" x14ac:dyDescent="0.2">
      <c r="A11" s="196">
        <v>2</v>
      </c>
      <c r="B11" s="176" t="s">
        <v>372</v>
      </c>
      <c r="C11" s="187" t="s">
        <v>373</v>
      </c>
      <c r="D11" s="178" t="s">
        <v>170</v>
      </c>
      <c r="E11" s="180">
        <v>2</v>
      </c>
      <c r="F11" s="184"/>
      <c r="G11" s="183">
        <f>ROUND(E11*F11,2)</f>
        <v>0</v>
      </c>
      <c r="H11" s="182"/>
      <c r="I11" s="198" t="s">
        <v>137</v>
      </c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 t="s">
        <v>133</v>
      </c>
      <c r="AF11" s="164"/>
      <c r="AG11" s="164"/>
      <c r="AH11" s="164"/>
      <c r="AI11" s="164"/>
      <c r="AJ11" s="164"/>
      <c r="AK11" s="164"/>
      <c r="AL11" s="164"/>
      <c r="AM11" s="164">
        <v>21</v>
      </c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x14ac:dyDescent="0.2">
      <c r="A12" s="194" t="s">
        <v>123</v>
      </c>
      <c r="B12" s="175" t="s">
        <v>56</v>
      </c>
      <c r="C12" s="186" t="s">
        <v>57</v>
      </c>
      <c r="D12" s="177"/>
      <c r="E12" s="179"/>
      <c r="F12" s="283">
        <f>SUM(G13:G16)</f>
        <v>0</v>
      </c>
      <c r="G12" s="284"/>
      <c r="H12" s="181"/>
      <c r="I12" s="197"/>
      <c r="AE12" t="s">
        <v>124</v>
      </c>
    </row>
    <row r="13" spans="1:60" outlineLevel="1" x14ac:dyDescent="0.2">
      <c r="A13" s="196">
        <v>3</v>
      </c>
      <c r="B13" s="176" t="s">
        <v>374</v>
      </c>
      <c r="C13" s="187" t="s">
        <v>375</v>
      </c>
      <c r="D13" s="178" t="s">
        <v>371</v>
      </c>
      <c r="E13" s="180">
        <v>2</v>
      </c>
      <c r="F13" s="184"/>
      <c r="G13" s="183">
        <f>ROUND(E13*F13,2)</f>
        <v>0</v>
      </c>
      <c r="H13" s="182"/>
      <c r="I13" s="198" t="s">
        <v>137</v>
      </c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 t="s">
        <v>138</v>
      </c>
      <c r="AF13" s="164">
        <v>3</v>
      </c>
      <c r="AG13" s="164"/>
      <c r="AH13" s="164"/>
      <c r="AI13" s="164"/>
      <c r="AJ13" s="164"/>
      <c r="AK13" s="164"/>
      <c r="AL13" s="164"/>
      <c r="AM13" s="164">
        <v>21</v>
      </c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outlineLevel="1" x14ac:dyDescent="0.2">
      <c r="A14" s="196">
        <v>4</v>
      </c>
      <c r="B14" s="176" t="s">
        <v>376</v>
      </c>
      <c r="C14" s="187" t="s">
        <v>377</v>
      </c>
      <c r="D14" s="178" t="s">
        <v>371</v>
      </c>
      <c r="E14" s="180">
        <v>1</v>
      </c>
      <c r="F14" s="184"/>
      <c r="G14" s="183">
        <f>ROUND(E14*F14,2)</f>
        <v>0</v>
      </c>
      <c r="H14" s="182"/>
      <c r="I14" s="198" t="s">
        <v>137</v>
      </c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 t="s">
        <v>138</v>
      </c>
      <c r="AF14" s="164">
        <v>3</v>
      </c>
      <c r="AG14" s="164"/>
      <c r="AH14" s="164"/>
      <c r="AI14" s="164"/>
      <c r="AJ14" s="164"/>
      <c r="AK14" s="164"/>
      <c r="AL14" s="164"/>
      <c r="AM14" s="164">
        <v>21</v>
      </c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outlineLevel="1" x14ac:dyDescent="0.2">
      <c r="A15" s="196">
        <v>5</v>
      </c>
      <c r="B15" s="176" t="s">
        <v>378</v>
      </c>
      <c r="C15" s="187" t="s">
        <v>379</v>
      </c>
      <c r="D15" s="178" t="s">
        <v>371</v>
      </c>
      <c r="E15" s="180">
        <v>1</v>
      </c>
      <c r="F15" s="184"/>
      <c r="G15" s="183">
        <f>ROUND(E15*F15,2)</f>
        <v>0</v>
      </c>
      <c r="H15" s="182"/>
      <c r="I15" s="198" t="s">
        <v>137</v>
      </c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 t="s">
        <v>138</v>
      </c>
      <c r="AF15" s="164">
        <v>3</v>
      </c>
      <c r="AG15" s="164"/>
      <c r="AH15" s="164"/>
      <c r="AI15" s="164"/>
      <c r="AJ15" s="164"/>
      <c r="AK15" s="164"/>
      <c r="AL15" s="164"/>
      <c r="AM15" s="164">
        <v>21</v>
      </c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outlineLevel="1" x14ac:dyDescent="0.2">
      <c r="A16" s="196">
        <v>6</v>
      </c>
      <c r="B16" s="176" t="s">
        <v>380</v>
      </c>
      <c r="C16" s="187" t="s">
        <v>381</v>
      </c>
      <c r="D16" s="178" t="s">
        <v>371</v>
      </c>
      <c r="E16" s="180">
        <v>2</v>
      </c>
      <c r="F16" s="184"/>
      <c r="G16" s="183">
        <f>ROUND(E16*F16,2)</f>
        <v>0</v>
      </c>
      <c r="H16" s="182"/>
      <c r="I16" s="198" t="s">
        <v>137</v>
      </c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 t="s">
        <v>138</v>
      </c>
      <c r="AF16" s="164">
        <v>3</v>
      </c>
      <c r="AG16" s="164"/>
      <c r="AH16" s="164"/>
      <c r="AI16" s="164"/>
      <c r="AJ16" s="164"/>
      <c r="AK16" s="164"/>
      <c r="AL16" s="164"/>
      <c r="AM16" s="164">
        <v>21</v>
      </c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x14ac:dyDescent="0.2">
      <c r="A17" s="194" t="s">
        <v>123</v>
      </c>
      <c r="B17" s="175" t="s">
        <v>58</v>
      </c>
      <c r="C17" s="186" t="s">
        <v>59</v>
      </c>
      <c r="D17" s="177"/>
      <c r="E17" s="179"/>
      <c r="F17" s="283">
        <f>SUM(G18:G18)</f>
        <v>0</v>
      </c>
      <c r="G17" s="284"/>
      <c r="H17" s="181"/>
      <c r="I17" s="197"/>
      <c r="AE17" t="s">
        <v>124</v>
      </c>
    </row>
    <row r="18" spans="1:60" outlineLevel="1" x14ac:dyDescent="0.2">
      <c r="A18" s="196">
        <v>7</v>
      </c>
      <c r="B18" s="176" t="s">
        <v>382</v>
      </c>
      <c r="C18" s="187" t="s">
        <v>383</v>
      </c>
      <c r="D18" s="178" t="s">
        <v>371</v>
      </c>
      <c r="E18" s="180">
        <v>1</v>
      </c>
      <c r="F18" s="184"/>
      <c r="G18" s="183">
        <f>ROUND(E18*F18,2)</f>
        <v>0</v>
      </c>
      <c r="H18" s="182"/>
      <c r="I18" s="198" t="s">
        <v>137</v>
      </c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 t="s">
        <v>138</v>
      </c>
      <c r="AF18" s="164">
        <v>3</v>
      </c>
      <c r="AG18" s="164"/>
      <c r="AH18" s="164"/>
      <c r="AI18" s="164"/>
      <c r="AJ18" s="164"/>
      <c r="AK18" s="164"/>
      <c r="AL18" s="164"/>
      <c r="AM18" s="164">
        <v>21</v>
      </c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x14ac:dyDescent="0.2">
      <c r="A19" s="194" t="s">
        <v>123</v>
      </c>
      <c r="B19" s="175" t="s">
        <v>60</v>
      </c>
      <c r="C19" s="186" t="s">
        <v>61</v>
      </c>
      <c r="D19" s="177"/>
      <c r="E19" s="179"/>
      <c r="F19" s="283">
        <f>SUM(G20:G40)</f>
        <v>0</v>
      </c>
      <c r="G19" s="284"/>
      <c r="H19" s="181"/>
      <c r="I19" s="197"/>
      <c r="AE19" t="s">
        <v>124</v>
      </c>
    </row>
    <row r="20" spans="1:60" ht="45" outlineLevel="1" x14ac:dyDescent="0.2">
      <c r="A20" s="196">
        <v>8</v>
      </c>
      <c r="B20" s="176" t="s">
        <v>384</v>
      </c>
      <c r="C20" s="187" t="s">
        <v>385</v>
      </c>
      <c r="D20" s="178" t="s">
        <v>136</v>
      </c>
      <c r="E20" s="180">
        <v>25</v>
      </c>
      <c r="F20" s="184"/>
      <c r="G20" s="183">
        <f>ROUND(E20*F20,2)</f>
        <v>0</v>
      </c>
      <c r="H20" s="182" t="s">
        <v>143</v>
      </c>
      <c r="I20" s="198" t="s">
        <v>132</v>
      </c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 t="s">
        <v>133</v>
      </c>
      <c r="AF20" s="164"/>
      <c r="AG20" s="164"/>
      <c r="AH20" s="164"/>
      <c r="AI20" s="164"/>
      <c r="AJ20" s="164"/>
      <c r="AK20" s="164"/>
      <c r="AL20" s="164"/>
      <c r="AM20" s="164">
        <v>21</v>
      </c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ht="22.5" outlineLevel="1" x14ac:dyDescent="0.2">
      <c r="A21" s="196">
        <v>9</v>
      </c>
      <c r="B21" s="176" t="s">
        <v>386</v>
      </c>
      <c r="C21" s="187" t="s">
        <v>387</v>
      </c>
      <c r="D21" s="178" t="s">
        <v>136</v>
      </c>
      <c r="E21" s="180">
        <v>255</v>
      </c>
      <c r="F21" s="184"/>
      <c r="G21" s="183">
        <f>ROUND(E21*F21,2)</f>
        <v>0</v>
      </c>
      <c r="H21" s="182" t="s">
        <v>143</v>
      </c>
      <c r="I21" s="198" t="s">
        <v>132</v>
      </c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 t="s">
        <v>133</v>
      </c>
      <c r="AF21" s="164"/>
      <c r="AG21" s="164"/>
      <c r="AH21" s="164"/>
      <c r="AI21" s="164"/>
      <c r="AJ21" s="164"/>
      <c r="AK21" s="164"/>
      <c r="AL21" s="164"/>
      <c r="AM21" s="164">
        <v>21</v>
      </c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outlineLevel="1" x14ac:dyDescent="0.2">
      <c r="A22" s="195"/>
      <c r="B22" s="217"/>
      <c r="C22" s="220" t="s">
        <v>388</v>
      </c>
      <c r="D22" s="218"/>
      <c r="E22" s="219">
        <v>255</v>
      </c>
      <c r="F22" s="183"/>
      <c r="G22" s="183"/>
      <c r="H22" s="182"/>
      <c r="I22" s="198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ht="22.5" outlineLevel="1" x14ac:dyDescent="0.2">
      <c r="A23" s="196">
        <v>10</v>
      </c>
      <c r="B23" s="176" t="s">
        <v>389</v>
      </c>
      <c r="C23" s="187" t="s">
        <v>390</v>
      </c>
      <c r="D23" s="178" t="s">
        <v>136</v>
      </c>
      <c r="E23" s="180">
        <v>105</v>
      </c>
      <c r="F23" s="184"/>
      <c r="G23" s="183">
        <f>ROUND(E23*F23,2)</f>
        <v>0</v>
      </c>
      <c r="H23" s="182" t="s">
        <v>143</v>
      </c>
      <c r="I23" s="198" t="s">
        <v>132</v>
      </c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 t="s">
        <v>133</v>
      </c>
      <c r="AF23" s="164"/>
      <c r="AG23" s="164"/>
      <c r="AH23" s="164"/>
      <c r="AI23" s="164"/>
      <c r="AJ23" s="164"/>
      <c r="AK23" s="164"/>
      <c r="AL23" s="164"/>
      <c r="AM23" s="164">
        <v>21</v>
      </c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 x14ac:dyDescent="0.2">
      <c r="A24" s="195"/>
      <c r="B24" s="217"/>
      <c r="C24" s="220" t="s">
        <v>391</v>
      </c>
      <c r="D24" s="218"/>
      <c r="E24" s="219">
        <v>105</v>
      </c>
      <c r="F24" s="183"/>
      <c r="G24" s="183"/>
      <c r="H24" s="182"/>
      <c r="I24" s="198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ht="33.75" outlineLevel="1" x14ac:dyDescent="0.2">
      <c r="A25" s="196">
        <v>11</v>
      </c>
      <c r="B25" s="176" t="s">
        <v>392</v>
      </c>
      <c r="C25" s="187" t="s">
        <v>393</v>
      </c>
      <c r="D25" s="178" t="s">
        <v>136</v>
      </c>
      <c r="E25" s="180">
        <v>10</v>
      </c>
      <c r="F25" s="184"/>
      <c r="G25" s="183">
        <f t="shared" ref="G25:G31" si="0">ROUND(E25*F25,2)</f>
        <v>0</v>
      </c>
      <c r="H25" s="182" t="s">
        <v>143</v>
      </c>
      <c r="I25" s="198" t="s">
        <v>132</v>
      </c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 t="s">
        <v>133</v>
      </c>
      <c r="AF25" s="164"/>
      <c r="AG25" s="164"/>
      <c r="AH25" s="164"/>
      <c r="AI25" s="164"/>
      <c r="AJ25" s="164"/>
      <c r="AK25" s="164"/>
      <c r="AL25" s="164"/>
      <c r="AM25" s="164">
        <v>21</v>
      </c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</row>
    <row r="26" spans="1:60" outlineLevel="1" x14ac:dyDescent="0.2">
      <c r="A26" s="196">
        <v>12</v>
      </c>
      <c r="B26" s="176" t="s">
        <v>394</v>
      </c>
      <c r="C26" s="187" t="s">
        <v>395</v>
      </c>
      <c r="D26" s="178" t="s">
        <v>170</v>
      </c>
      <c r="E26" s="180">
        <v>4</v>
      </c>
      <c r="F26" s="184"/>
      <c r="G26" s="183">
        <f t="shared" si="0"/>
        <v>0</v>
      </c>
      <c r="H26" s="182" t="s">
        <v>143</v>
      </c>
      <c r="I26" s="198" t="s">
        <v>132</v>
      </c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 t="s">
        <v>133</v>
      </c>
      <c r="AF26" s="164"/>
      <c r="AG26" s="164"/>
      <c r="AH26" s="164"/>
      <c r="AI26" s="164"/>
      <c r="AJ26" s="164"/>
      <c r="AK26" s="164"/>
      <c r="AL26" s="164"/>
      <c r="AM26" s="164">
        <v>21</v>
      </c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</row>
    <row r="27" spans="1:60" ht="45" outlineLevel="1" x14ac:dyDescent="0.2">
      <c r="A27" s="196">
        <v>13</v>
      </c>
      <c r="B27" s="176" t="s">
        <v>396</v>
      </c>
      <c r="C27" s="187" t="s">
        <v>397</v>
      </c>
      <c r="D27" s="178" t="s">
        <v>136</v>
      </c>
      <c r="E27" s="180">
        <v>55</v>
      </c>
      <c r="F27" s="184"/>
      <c r="G27" s="183">
        <f t="shared" si="0"/>
        <v>0</v>
      </c>
      <c r="H27" s="182" t="s">
        <v>143</v>
      </c>
      <c r="I27" s="198" t="s">
        <v>132</v>
      </c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 t="s">
        <v>133</v>
      </c>
      <c r="AF27" s="164"/>
      <c r="AG27" s="164"/>
      <c r="AH27" s="164"/>
      <c r="AI27" s="164"/>
      <c r="AJ27" s="164"/>
      <c r="AK27" s="164"/>
      <c r="AL27" s="164"/>
      <c r="AM27" s="164">
        <v>21</v>
      </c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ht="33.75" outlineLevel="1" x14ac:dyDescent="0.2">
      <c r="A28" s="196">
        <v>14</v>
      </c>
      <c r="B28" s="176" t="s">
        <v>398</v>
      </c>
      <c r="C28" s="187" t="s">
        <v>399</v>
      </c>
      <c r="D28" s="178" t="s">
        <v>136</v>
      </c>
      <c r="E28" s="180">
        <v>75</v>
      </c>
      <c r="F28" s="184"/>
      <c r="G28" s="183">
        <f t="shared" si="0"/>
        <v>0</v>
      </c>
      <c r="H28" s="182" t="s">
        <v>143</v>
      </c>
      <c r="I28" s="198" t="s">
        <v>132</v>
      </c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 t="s">
        <v>133</v>
      </c>
      <c r="AF28" s="164"/>
      <c r="AG28" s="164"/>
      <c r="AH28" s="164"/>
      <c r="AI28" s="164"/>
      <c r="AJ28" s="164"/>
      <c r="AK28" s="164"/>
      <c r="AL28" s="164"/>
      <c r="AM28" s="164">
        <v>21</v>
      </c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</row>
    <row r="29" spans="1:60" ht="22.5" outlineLevel="1" x14ac:dyDescent="0.2">
      <c r="A29" s="196">
        <v>15</v>
      </c>
      <c r="B29" s="176" t="s">
        <v>400</v>
      </c>
      <c r="C29" s="187" t="s">
        <v>401</v>
      </c>
      <c r="D29" s="178" t="s">
        <v>136</v>
      </c>
      <c r="E29" s="180">
        <v>48</v>
      </c>
      <c r="F29" s="184"/>
      <c r="G29" s="183">
        <f t="shared" si="0"/>
        <v>0</v>
      </c>
      <c r="H29" s="182" t="s">
        <v>143</v>
      </c>
      <c r="I29" s="198" t="s">
        <v>132</v>
      </c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 t="s">
        <v>133</v>
      </c>
      <c r="AF29" s="164"/>
      <c r="AG29" s="164"/>
      <c r="AH29" s="164"/>
      <c r="AI29" s="164"/>
      <c r="AJ29" s="164"/>
      <c r="AK29" s="164"/>
      <c r="AL29" s="164"/>
      <c r="AM29" s="164">
        <v>21</v>
      </c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outlineLevel="1" x14ac:dyDescent="0.2">
      <c r="A30" s="196">
        <v>16</v>
      </c>
      <c r="B30" s="176" t="s">
        <v>402</v>
      </c>
      <c r="C30" s="187" t="s">
        <v>403</v>
      </c>
      <c r="D30" s="178" t="s">
        <v>404</v>
      </c>
      <c r="E30" s="180">
        <v>1</v>
      </c>
      <c r="F30" s="184"/>
      <c r="G30" s="183">
        <f t="shared" si="0"/>
        <v>0</v>
      </c>
      <c r="H30" s="182"/>
      <c r="I30" s="198" t="s">
        <v>137</v>
      </c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 t="s">
        <v>138</v>
      </c>
      <c r="AF30" s="164">
        <v>3</v>
      </c>
      <c r="AG30" s="164"/>
      <c r="AH30" s="164"/>
      <c r="AI30" s="164"/>
      <c r="AJ30" s="164"/>
      <c r="AK30" s="164"/>
      <c r="AL30" s="164"/>
      <c r="AM30" s="164">
        <v>21</v>
      </c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</row>
    <row r="31" spans="1:60" outlineLevel="1" x14ac:dyDescent="0.2">
      <c r="A31" s="196">
        <v>17</v>
      </c>
      <c r="B31" s="176" t="s">
        <v>405</v>
      </c>
      <c r="C31" s="187" t="s">
        <v>406</v>
      </c>
      <c r="D31" s="178" t="s">
        <v>407</v>
      </c>
      <c r="E31" s="180">
        <v>10</v>
      </c>
      <c r="F31" s="184"/>
      <c r="G31" s="183">
        <f t="shared" si="0"/>
        <v>0</v>
      </c>
      <c r="H31" s="182"/>
      <c r="I31" s="198" t="s">
        <v>137</v>
      </c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 t="s">
        <v>133</v>
      </c>
      <c r="AF31" s="164"/>
      <c r="AG31" s="164"/>
      <c r="AH31" s="164"/>
      <c r="AI31" s="164"/>
      <c r="AJ31" s="164"/>
      <c r="AK31" s="164"/>
      <c r="AL31" s="164"/>
      <c r="AM31" s="164">
        <v>21</v>
      </c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outlineLevel="1" x14ac:dyDescent="0.2">
      <c r="A32" s="195"/>
      <c r="B32" s="217"/>
      <c r="C32" s="305" t="s">
        <v>408</v>
      </c>
      <c r="D32" s="306"/>
      <c r="E32" s="307"/>
      <c r="F32" s="308"/>
      <c r="G32" s="309"/>
      <c r="H32" s="182"/>
      <c r="I32" s="198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216" t="str">
        <f>C32</f>
        <v>0025101</v>
      </c>
      <c r="BB32" s="164"/>
      <c r="BC32" s="164"/>
      <c r="BD32" s="164"/>
      <c r="BE32" s="164"/>
      <c r="BF32" s="164"/>
      <c r="BG32" s="164"/>
      <c r="BH32" s="164"/>
    </row>
    <row r="33" spans="1:60" outlineLevel="1" x14ac:dyDescent="0.2">
      <c r="A33" s="196">
        <v>18</v>
      </c>
      <c r="B33" s="176" t="s">
        <v>409</v>
      </c>
      <c r="C33" s="187" t="s">
        <v>410</v>
      </c>
      <c r="D33" s="178" t="s">
        <v>407</v>
      </c>
      <c r="E33" s="180">
        <v>5</v>
      </c>
      <c r="F33" s="184"/>
      <c r="G33" s="183">
        <f>ROUND(E33*F33,2)</f>
        <v>0</v>
      </c>
      <c r="H33" s="182"/>
      <c r="I33" s="198" t="s">
        <v>137</v>
      </c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 t="s">
        <v>133</v>
      </c>
      <c r="AF33" s="164"/>
      <c r="AG33" s="164"/>
      <c r="AH33" s="164"/>
      <c r="AI33" s="164"/>
      <c r="AJ33" s="164"/>
      <c r="AK33" s="164"/>
      <c r="AL33" s="164"/>
      <c r="AM33" s="164">
        <v>21</v>
      </c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outlineLevel="1" x14ac:dyDescent="0.2">
      <c r="A34" s="195"/>
      <c r="B34" s="217"/>
      <c r="C34" s="305" t="s">
        <v>411</v>
      </c>
      <c r="D34" s="306"/>
      <c r="E34" s="307"/>
      <c r="F34" s="308"/>
      <c r="G34" s="309"/>
      <c r="H34" s="182"/>
      <c r="I34" s="198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216" t="str">
        <f>C34</f>
        <v>0125111</v>
      </c>
      <c r="BB34" s="164"/>
      <c r="BC34" s="164"/>
      <c r="BD34" s="164"/>
      <c r="BE34" s="164"/>
      <c r="BF34" s="164"/>
      <c r="BG34" s="164"/>
      <c r="BH34" s="164"/>
    </row>
    <row r="35" spans="1:60" outlineLevel="1" x14ac:dyDescent="0.2">
      <c r="A35" s="196">
        <v>19</v>
      </c>
      <c r="B35" s="176" t="s">
        <v>412</v>
      </c>
      <c r="C35" s="187" t="s">
        <v>413</v>
      </c>
      <c r="D35" s="178" t="s">
        <v>407</v>
      </c>
      <c r="E35" s="180">
        <v>15</v>
      </c>
      <c r="F35" s="184"/>
      <c r="G35" s="183">
        <f>ROUND(E35*F35,2)</f>
        <v>0</v>
      </c>
      <c r="H35" s="182"/>
      <c r="I35" s="198" t="s">
        <v>137</v>
      </c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 t="s">
        <v>133</v>
      </c>
      <c r="AF35" s="164"/>
      <c r="AG35" s="164"/>
      <c r="AH35" s="164"/>
      <c r="AI35" s="164"/>
      <c r="AJ35" s="164"/>
      <c r="AK35" s="164"/>
      <c r="AL35" s="164"/>
      <c r="AM35" s="164">
        <v>21</v>
      </c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</row>
    <row r="36" spans="1:60" outlineLevel="1" x14ac:dyDescent="0.2">
      <c r="A36" s="195"/>
      <c r="B36" s="217"/>
      <c r="C36" s="305" t="s">
        <v>414</v>
      </c>
      <c r="D36" s="306"/>
      <c r="E36" s="307"/>
      <c r="F36" s="308"/>
      <c r="G36" s="309"/>
      <c r="H36" s="182"/>
      <c r="I36" s="198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216" t="str">
        <f>C36</f>
        <v>1735272</v>
      </c>
      <c r="BB36" s="164"/>
      <c r="BC36" s="164"/>
      <c r="BD36" s="164"/>
      <c r="BE36" s="164"/>
      <c r="BF36" s="164"/>
      <c r="BG36" s="164"/>
      <c r="BH36" s="164"/>
    </row>
    <row r="37" spans="1:60" outlineLevel="1" x14ac:dyDescent="0.2">
      <c r="A37" s="196">
        <v>20</v>
      </c>
      <c r="B37" s="176" t="s">
        <v>415</v>
      </c>
      <c r="C37" s="187" t="s">
        <v>416</v>
      </c>
      <c r="D37" s="178" t="s">
        <v>407</v>
      </c>
      <c r="E37" s="180">
        <v>10</v>
      </c>
      <c r="F37" s="184"/>
      <c r="G37" s="183">
        <f>ROUND(E37*F37,2)</f>
        <v>0</v>
      </c>
      <c r="H37" s="182"/>
      <c r="I37" s="198" t="s">
        <v>137</v>
      </c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 t="s">
        <v>133</v>
      </c>
      <c r="AF37" s="164"/>
      <c r="AG37" s="164"/>
      <c r="AH37" s="164"/>
      <c r="AI37" s="164"/>
      <c r="AJ37" s="164"/>
      <c r="AK37" s="164"/>
      <c r="AL37" s="164"/>
      <c r="AM37" s="164">
        <v>21</v>
      </c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 outlineLevel="1" x14ac:dyDescent="0.2">
      <c r="A38" s="195"/>
      <c r="B38" s="217"/>
      <c r="C38" s="305" t="s">
        <v>417</v>
      </c>
      <c r="D38" s="306"/>
      <c r="E38" s="307"/>
      <c r="F38" s="308"/>
      <c r="G38" s="309"/>
      <c r="H38" s="182"/>
      <c r="I38" s="198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216" t="str">
        <f>C38</f>
        <v>1745273</v>
      </c>
      <c r="BB38" s="164"/>
      <c r="BC38" s="164"/>
      <c r="BD38" s="164"/>
      <c r="BE38" s="164"/>
      <c r="BF38" s="164"/>
      <c r="BG38" s="164"/>
      <c r="BH38" s="164"/>
    </row>
    <row r="39" spans="1:60" outlineLevel="1" x14ac:dyDescent="0.2">
      <c r="A39" s="196">
        <v>21</v>
      </c>
      <c r="B39" s="176" t="s">
        <v>418</v>
      </c>
      <c r="C39" s="187" t="s">
        <v>419</v>
      </c>
      <c r="D39" s="178" t="s">
        <v>407</v>
      </c>
      <c r="E39" s="180">
        <v>1</v>
      </c>
      <c r="F39" s="184"/>
      <c r="G39" s="183">
        <f>ROUND(E39*F39,2)</f>
        <v>0</v>
      </c>
      <c r="H39" s="182"/>
      <c r="I39" s="198" t="s">
        <v>137</v>
      </c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 t="s">
        <v>133</v>
      </c>
      <c r="AF39" s="164"/>
      <c r="AG39" s="164"/>
      <c r="AH39" s="164"/>
      <c r="AI39" s="164"/>
      <c r="AJ39" s="164"/>
      <c r="AK39" s="164"/>
      <c r="AL39" s="164"/>
      <c r="AM39" s="164">
        <v>21</v>
      </c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</row>
    <row r="40" spans="1:60" outlineLevel="1" x14ac:dyDescent="0.2">
      <c r="A40" s="196">
        <v>22</v>
      </c>
      <c r="B40" s="176" t="s">
        <v>420</v>
      </c>
      <c r="C40" s="187" t="s">
        <v>421</v>
      </c>
      <c r="D40" s="178" t="s">
        <v>407</v>
      </c>
      <c r="E40" s="180">
        <v>1</v>
      </c>
      <c r="F40" s="184"/>
      <c r="G40" s="183">
        <f>ROUND(E40*F40,2)</f>
        <v>0</v>
      </c>
      <c r="H40" s="182"/>
      <c r="I40" s="198" t="s">
        <v>137</v>
      </c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 t="s">
        <v>133</v>
      </c>
      <c r="AF40" s="164"/>
      <c r="AG40" s="164"/>
      <c r="AH40" s="164"/>
      <c r="AI40" s="164"/>
      <c r="AJ40" s="164"/>
      <c r="AK40" s="164"/>
      <c r="AL40" s="164"/>
      <c r="AM40" s="164">
        <v>21</v>
      </c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</row>
    <row r="41" spans="1:60" x14ac:dyDescent="0.2">
      <c r="A41" s="194" t="s">
        <v>123</v>
      </c>
      <c r="B41" s="175" t="s">
        <v>82</v>
      </c>
      <c r="C41" s="186" t="s">
        <v>83</v>
      </c>
      <c r="D41" s="177"/>
      <c r="E41" s="179"/>
      <c r="F41" s="283">
        <f>SUM(G42:G65)</f>
        <v>0</v>
      </c>
      <c r="G41" s="284"/>
      <c r="H41" s="181"/>
      <c r="I41" s="197"/>
      <c r="AE41" t="s">
        <v>124</v>
      </c>
    </row>
    <row r="42" spans="1:60" outlineLevel="1" x14ac:dyDescent="0.2">
      <c r="A42" s="195"/>
      <c r="B42" s="293" t="s">
        <v>55</v>
      </c>
      <c r="C42" s="294"/>
      <c r="D42" s="295"/>
      <c r="E42" s="296"/>
      <c r="F42" s="297"/>
      <c r="G42" s="298"/>
      <c r="H42" s="182"/>
      <c r="I42" s="198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>
        <v>0</v>
      </c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</row>
    <row r="43" spans="1:60" outlineLevel="1" x14ac:dyDescent="0.2">
      <c r="A43" s="196">
        <v>23</v>
      </c>
      <c r="B43" s="176" t="s">
        <v>422</v>
      </c>
      <c r="C43" s="187" t="s">
        <v>423</v>
      </c>
      <c r="D43" s="178" t="s">
        <v>371</v>
      </c>
      <c r="E43" s="180">
        <v>2</v>
      </c>
      <c r="F43" s="184"/>
      <c r="G43" s="183">
        <f>ROUND(E43*F43,2)</f>
        <v>0</v>
      </c>
      <c r="H43" s="182" t="s">
        <v>424</v>
      </c>
      <c r="I43" s="198" t="s">
        <v>137</v>
      </c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 t="s">
        <v>133</v>
      </c>
      <c r="AF43" s="164"/>
      <c r="AG43" s="164"/>
      <c r="AH43" s="164"/>
      <c r="AI43" s="164"/>
      <c r="AJ43" s="164"/>
      <c r="AK43" s="164"/>
      <c r="AL43" s="164"/>
      <c r="AM43" s="164">
        <v>21</v>
      </c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outlineLevel="1" x14ac:dyDescent="0.2">
      <c r="A44" s="196">
        <v>24</v>
      </c>
      <c r="B44" s="176" t="s">
        <v>425</v>
      </c>
      <c r="C44" s="187" t="s">
        <v>426</v>
      </c>
      <c r="D44" s="178" t="s">
        <v>371</v>
      </c>
      <c r="E44" s="180">
        <v>1</v>
      </c>
      <c r="F44" s="184"/>
      <c r="G44" s="183">
        <f>ROUND(E44*F44,2)</f>
        <v>0</v>
      </c>
      <c r="H44" s="182" t="s">
        <v>424</v>
      </c>
      <c r="I44" s="198" t="s">
        <v>137</v>
      </c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 t="s">
        <v>133</v>
      </c>
      <c r="AF44" s="164"/>
      <c r="AG44" s="164"/>
      <c r="AH44" s="164"/>
      <c r="AI44" s="164"/>
      <c r="AJ44" s="164"/>
      <c r="AK44" s="164"/>
      <c r="AL44" s="164"/>
      <c r="AM44" s="164">
        <v>21</v>
      </c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</row>
    <row r="45" spans="1:60" outlineLevel="1" x14ac:dyDescent="0.2">
      <c r="A45" s="195"/>
      <c r="B45" s="299" t="s">
        <v>57</v>
      </c>
      <c r="C45" s="300"/>
      <c r="D45" s="301"/>
      <c r="E45" s="302"/>
      <c r="F45" s="303"/>
      <c r="G45" s="304"/>
      <c r="H45" s="182"/>
      <c r="I45" s="198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>
        <v>0</v>
      </c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outlineLevel="1" x14ac:dyDescent="0.2">
      <c r="A46" s="196">
        <v>25</v>
      </c>
      <c r="B46" s="176" t="s">
        <v>427</v>
      </c>
      <c r="C46" s="187" t="s">
        <v>428</v>
      </c>
      <c r="D46" s="178" t="s">
        <v>371</v>
      </c>
      <c r="E46" s="180">
        <v>1</v>
      </c>
      <c r="F46" s="184"/>
      <c r="G46" s="183">
        <f>ROUND(E46*F46,2)</f>
        <v>0</v>
      </c>
      <c r="H46" s="182" t="s">
        <v>424</v>
      </c>
      <c r="I46" s="198" t="s">
        <v>137</v>
      </c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 t="s">
        <v>133</v>
      </c>
      <c r="AF46" s="164"/>
      <c r="AG46" s="164"/>
      <c r="AH46" s="164"/>
      <c r="AI46" s="164"/>
      <c r="AJ46" s="164"/>
      <c r="AK46" s="164"/>
      <c r="AL46" s="164"/>
      <c r="AM46" s="164">
        <v>21</v>
      </c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outlineLevel="1" x14ac:dyDescent="0.2">
      <c r="A47" s="196">
        <v>26</v>
      </c>
      <c r="B47" s="176" t="s">
        <v>429</v>
      </c>
      <c r="C47" s="187" t="s">
        <v>430</v>
      </c>
      <c r="D47" s="178" t="s">
        <v>371</v>
      </c>
      <c r="E47" s="180">
        <v>2</v>
      </c>
      <c r="F47" s="184"/>
      <c r="G47" s="183">
        <f>ROUND(E47*F47,2)</f>
        <v>0</v>
      </c>
      <c r="H47" s="182" t="s">
        <v>424</v>
      </c>
      <c r="I47" s="198" t="s">
        <v>137</v>
      </c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 t="s">
        <v>133</v>
      </c>
      <c r="AF47" s="164"/>
      <c r="AG47" s="164"/>
      <c r="AH47" s="164"/>
      <c r="AI47" s="164"/>
      <c r="AJ47" s="164"/>
      <c r="AK47" s="164"/>
      <c r="AL47" s="164"/>
      <c r="AM47" s="164">
        <v>21</v>
      </c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 outlineLevel="1" x14ac:dyDescent="0.2">
      <c r="A48" s="195"/>
      <c r="B48" s="299" t="s">
        <v>431</v>
      </c>
      <c r="C48" s="300"/>
      <c r="D48" s="301"/>
      <c r="E48" s="302"/>
      <c r="F48" s="303"/>
      <c r="G48" s="304"/>
      <c r="H48" s="182"/>
      <c r="I48" s="198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>
        <v>0</v>
      </c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</row>
    <row r="49" spans="1:60" outlineLevel="1" x14ac:dyDescent="0.2">
      <c r="A49" s="196">
        <v>27</v>
      </c>
      <c r="B49" s="176" t="s">
        <v>432</v>
      </c>
      <c r="C49" s="187" t="s">
        <v>433</v>
      </c>
      <c r="D49" s="178" t="s">
        <v>136</v>
      </c>
      <c r="E49" s="180">
        <v>10</v>
      </c>
      <c r="F49" s="184"/>
      <c r="G49" s="183">
        <f>ROUND(E49*F49,2)</f>
        <v>0</v>
      </c>
      <c r="H49" s="182" t="s">
        <v>434</v>
      </c>
      <c r="I49" s="198" t="s">
        <v>132</v>
      </c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 t="s">
        <v>133</v>
      </c>
      <c r="AF49" s="164"/>
      <c r="AG49" s="164"/>
      <c r="AH49" s="164"/>
      <c r="AI49" s="164"/>
      <c r="AJ49" s="164"/>
      <c r="AK49" s="164"/>
      <c r="AL49" s="164"/>
      <c r="AM49" s="164">
        <v>21</v>
      </c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</row>
    <row r="50" spans="1:60" outlineLevel="1" x14ac:dyDescent="0.2">
      <c r="A50" s="196">
        <v>28</v>
      </c>
      <c r="B50" s="176" t="s">
        <v>435</v>
      </c>
      <c r="C50" s="187" t="s">
        <v>436</v>
      </c>
      <c r="D50" s="178" t="s">
        <v>136</v>
      </c>
      <c r="E50" s="180">
        <v>75</v>
      </c>
      <c r="F50" s="184"/>
      <c r="G50" s="183">
        <f>ROUND(E50*F50,2)</f>
        <v>0</v>
      </c>
      <c r="H50" s="182" t="s">
        <v>434</v>
      </c>
      <c r="I50" s="198" t="s">
        <v>132</v>
      </c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 t="s">
        <v>133</v>
      </c>
      <c r="AF50" s="164"/>
      <c r="AG50" s="164"/>
      <c r="AH50" s="164"/>
      <c r="AI50" s="164"/>
      <c r="AJ50" s="164"/>
      <c r="AK50" s="164"/>
      <c r="AL50" s="164"/>
      <c r="AM50" s="164">
        <v>21</v>
      </c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</row>
    <row r="51" spans="1:60" outlineLevel="1" x14ac:dyDescent="0.2">
      <c r="A51" s="195"/>
      <c r="B51" s="299" t="s">
        <v>437</v>
      </c>
      <c r="C51" s="300"/>
      <c r="D51" s="301"/>
      <c r="E51" s="302"/>
      <c r="F51" s="303"/>
      <c r="G51" s="304"/>
      <c r="H51" s="182"/>
      <c r="I51" s="198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>
        <v>0</v>
      </c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</row>
    <row r="52" spans="1:60" outlineLevel="1" x14ac:dyDescent="0.2">
      <c r="A52" s="196">
        <v>29</v>
      </c>
      <c r="B52" s="176" t="s">
        <v>438</v>
      </c>
      <c r="C52" s="187" t="s">
        <v>439</v>
      </c>
      <c r="D52" s="178" t="s">
        <v>136</v>
      </c>
      <c r="E52" s="180">
        <v>20</v>
      </c>
      <c r="F52" s="184"/>
      <c r="G52" s="183">
        <f>ROUND(E52*F52,2)</f>
        <v>0</v>
      </c>
      <c r="H52" s="182" t="s">
        <v>434</v>
      </c>
      <c r="I52" s="198" t="s">
        <v>132</v>
      </c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 t="s">
        <v>133</v>
      </c>
      <c r="AF52" s="164"/>
      <c r="AG52" s="164"/>
      <c r="AH52" s="164"/>
      <c r="AI52" s="164"/>
      <c r="AJ52" s="164"/>
      <c r="AK52" s="164"/>
      <c r="AL52" s="164"/>
      <c r="AM52" s="164">
        <v>21</v>
      </c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</row>
    <row r="53" spans="1:60" outlineLevel="1" x14ac:dyDescent="0.2">
      <c r="A53" s="195"/>
      <c r="B53" s="217"/>
      <c r="C53" s="305" t="s">
        <v>440</v>
      </c>
      <c r="D53" s="306"/>
      <c r="E53" s="307"/>
      <c r="F53" s="308"/>
      <c r="G53" s="309"/>
      <c r="H53" s="182"/>
      <c r="I53" s="198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216" t="str">
        <f>C53</f>
        <v>Včetně kolen, T-kusů, prodlužovacích dílů, spojek apod.</v>
      </c>
      <c r="BB53" s="164"/>
      <c r="BC53" s="164"/>
      <c r="BD53" s="164"/>
      <c r="BE53" s="164"/>
      <c r="BF53" s="164"/>
      <c r="BG53" s="164"/>
      <c r="BH53" s="164"/>
    </row>
    <row r="54" spans="1:60" outlineLevel="1" x14ac:dyDescent="0.2">
      <c r="A54" s="195"/>
      <c r="B54" s="299" t="s">
        <v>441</v>
      </c>
      <c r="C54" s="300"/>
      <c r="D54" s="301"/>
      <c r="E54" s="302"/>
      <c r="F54" s="303"/>
      <c r="G54" s="304"/>
      <c r="H54" s="182"/>
      <c r="I54" s="198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>
        <v>0</v>
      </c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outlineLevel="1" x14ac:dyDescent="0.2">
      <c r="A55" s="196">
        <v>30</v>
      </c>
      <c r="B55" s="176" t="s">
        <v>442</v>
      </c>
      <c r="C55" s="187" t="s">
        <v>443</v>
      </c>
      <c r="D55" s="178" t="s">
        <v>170</v>
      </c>
      <c r="E55" s="180">
        <v>8</v>
      </c>
      <c r="F55" s="184"/>
      <c r="G55" s="183">
        <f t="shared" ref="G55:G65" si="1">ROUND(E55*F55,2)</f>
        <v>0</v>
      </c>
      <c r="H55" s="182" t="s">
        <v>434</v>
      </c>
      <c r="I55" s="198" t="s">
        <v>132</v>
      </c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 t="s">
        <v>133</v>
      </c>
      <c r="AF55" s="164"/>
      <c r="AG55" s="164"/>
      <c r="AH55" s="164"/>
      <c r="AI55" s="164"/>
      <c r="AJ55" s="164"/>
      <c r="AK55" s="164"/>
      <c r="AL55" s="164"/>
      <c r="AM55" s="164">
        <v>21</v>
      </c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</row>
    <row r="56" spans="1:60" outlineLevel="1" x14ac:dyDescent="0.2">
      <c r="A56" s="196">
        <v>31</v>
      </c>
      <c r="B56" s="176" t="s">
        <v>444</v>
      </c>
      <c r="C56" s="187" t="s">
        <v>445</v>
      </c>
      <c r="D56" s="178" t="s">
        <v>136</v>
      </c>
      <c r="E56" s="180">
        <v>55</v>
      </c>
      <c r="F56" s="184"/>
      <c r="G56" s="183">
        <f t="shared" si="1"/>
        <v>0</v>
      </c>
      <c r="H56" s="182"/>
      <c r="I56" s="198" t="s">
        <v>132</v>
      </c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 t="s">
        <v>133</v>
      </c>
      <c r="AF56" s="164"/>
      <c r="AG56" s="164"/>
      <c r="AH56" s="164"/>
      <c r="AI56" s="164"/>
      <c r="AJ56" s="164"/>
      <c r="AK56" s="164"/>
      <c r="AL56" s="164"/>
      <c r="AM56" s="164">
        <v>21</v>
      </c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</row>
    <row r="57" spans="1:60" outlineLevel="1" x14ac:dyDescent="0.2">
      <c r="A57" s="196">
        <v>32</v>
      </c>
      <c r="B57" s="176" t="s">
        <v>446</v>
      </c>
      <c r="C57" s="187" t="s">
        <v>447</v>
      </c>
      <c r="D57" s="178" t="s">
        <v>136</v>
      </c>
      <c r="E57" s="180">
        <v>38</v>
      </c>
      <c r="F57" s="184"/>
      <c r="G57" s="183">
        <f t="shared" si="1"/>
        <v>0</v>
      </c>
      <c r="H57" s="182"/>
      <c r="I57" s="198" t="s">
        <v>132</v>
      </c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 t="s">
        <v>133</v>
      </c>
      <c r="AF57" s="164"/>
      <c r="AG57" s="164"/>
      <c r="AH57" s="164"/>
      <c r="AI57" s="164"/>
      <c r="AJ57" s="164"/>
      <c r="AK57" s="164"/>
      <c r="AL57" s="164"/>
      <c r="AM57" s="164">
        <v>21</v>
      </c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</row>
    <row r="58" spans="1:60" outlineLevel="1" x14ac:dyDescent="0.2">
      <c r="A58" s="196">
        <v>33</v>
      </c>
      <c r="B58" s="176" t="s">
        <v>448</v>
      </c>
      <c r="C58" s="187" t="s">
        <v>449</v>
      </c>
      <c r="D58" s="178" t="s">
        <v>136</v>
      </c>
      <c r="E58" s="180">
        <v>25</v>
      </c>
      <c r="F58" s="184"/>
      <c r="G58" s="183">
        <f t="shared" si="1"/>
        <v>0</v>
      </c>
      <c r="H58" s="182"/>
      <c r="I58" s="198" t="s">
        <v>132</v>
      </c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 t="s">
        <v>133</v>
      </c>
      <c r="AF58" s="164"/>
      <c r="AG58" s="164"/>
      <c r="AH58" s="164"/>
      <c r="AI58" s="164"/>
      <c r="AJ58" s="164"/>
      <c r="AK58" s="164"/>
      <c r="AL58" s="164"/>
      <c r="AM58" s="164">
        <v>21</v>
      </c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</row>
    <row r="59" spans="1:60" outlineLevel="1" x14ac:dyDescent="0.2">
      <c r="A59" s="196">
        <v>34</v>
      </c>
      <c r="B59" s="176" t="s">
        <v>450</v>
      </c>
      <c r="C59" s="187" t="s">
        <v>451</v>
      </c>
      <c r="D59" s="178" t="s">
        <v>136</v>
      </c>
      <c r="E59" s="180">
        <v>255</v>
      </c>
      <c r="F59" s="184"/>
      <c r="G59" s="183">
        <f t="shared" si="1"/>
        <v>0</v>
      </c>
      <c r="H59" s="182"/>
      <c r="I59" s="198" t="s">
        <v>132</v>
      </c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 t="s">
        <v>133</v>
      </c>
      <c r="AF59" s="164"/>
      <c r="AG59" s="164"/>
      <c r="AH59" s="164"/>
      <c r="AI59" s="164"/>
      <c r="AJ59" s="164"/>
      <c r="AK59" s="164"/>
      <c r="AL59" s="164"/>
      <c r="AM59" s="164">
        <v>21</v>
      </c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</row>
    <row r="60" spans="1:60" outlineLevel="1" x14ac:dyDescent="0.2">
      <c r="A60" s="196">
        <v>35</v>
      </c>
      <c r="B60" s="176" t="s">
        <v>452</v>
      </c>
      <c r="C60" s="187" t="s">
        <v>453</v>
      </c>
      <c r="D60" s="178" t="s">
        <v>136</v>
      </c>
      <c r="E60" s="180">
        <v>105</v>
      </c>
      <c r="F60" s="184"/>
      <c r="G60" s="183">
        <f t="shared" si="1"/>
        <v>0</v>
      </c>
      <c r="H60" s="182"/>
      <c r="I60" s="198" t="s">
        <v>132</v>
      </c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 t="s">
        <v>133</v>
      </c>
      <c r="AF60" s="164"/>
      <c r="AG60" s="164"/>
      <c r="AH60" s="164"/>
      <c r="AI60" s="164"/>
      <c r="AJ60" s="164"/>
      <c r="AK60" s="164"/>
      <c r="AL60" s="164"/>
      <c r="AM60" s="164">
        <v>21</v>
      </c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</row>
    <row r="61" spans="1:60" outlineLevel="1" x14ac:dyDescent="0.2">
      <c r="A61" s="196">
        <v>36</v>
      </c>
      <c r="B61" s="176" t="s">
        <v>454</v>
      </c>
      <c r="C61" s="187" t="s">
        <v>455</v>
      </c>
      <c r="D61" s="178" t="s">
        <v>371</v>
      </c>
      <c r="E61" s="180">
        <v>4</v>
      </c>
      <c r="F61" s="184"/>
      <c r="G61" s="183">
        <f t="shared" si="1"/>
        <v>0</v>
      </c>
      <c r="H61" s="182"/>
      <c r="I61" s="198" t="s">
        <v>137</v>
      </c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 t="s">
        <v>138</v>
      </c>
      <c r="AF61" s="164">
        <v>1</v>
      </c>
      <c r="AG61" s="164"/>
      <c r="AH61" s="164"/>
      <c r="AI61" s="164"/>
      <c r="AJ61" s="164"/>
      <c r="AK61" s="164"/>
      <c r="AL61" s="164"/>
      <c r="AM61" s="164">
        <v>21</v>
      </c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</row>
    <row r="62" spans="1:60" outlineLevel="1" x14ac:dyDescent="0.2">
      <c r="A62" s="196">
        <v>37</v>
      </c>
      <c r="B62" s="176" t="s">
        <v>456</v>
      </c>
      <c r="C62" s="187" t="s">
        <v>457</v>
      </c>
      <c r="D62" s="178" t="s">
        <v>136</v>
      </c>
      <c r="E62" s="180">
        <v>48</v>
      </c>
      <c r="F62" s="184"/>
      <c r="G62" s="183">
        <f t="shared" si="1"/>
        <v>0</v>
      </c>
      <c r="H62" s="182"/>
      <c r="I62" s="198" t="s">
        <v>137</v>
      </c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 t="s">
        <v>138</v>
      </c>
      <c r="AF62" s="164">
        <v>1</v>
      </c>
      <c r="AG62" s="164"/>
      <c r="AH62" s="164"/>
      <c r="AI62" s="164"/>
      <c r="AJ62" s="164"/>
      <c r="AK62" s="164"/>
      <c r="AL62" s="164"/>
      <c r="AM62" s="164">
        <v>21</v>
      </c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</row>
    <row r="63" spans="1:60" outlineLevel="1" x14ac:dyDescent="0.2">
      <c r="A63" s="196">
        <v>38</v>
      </c>
      <c r="B63" s="176" t="s">
        <v>458</v>
      </c>
      <c r="C63" s="187" t="s">
        <v>459</v>
      </c>
      <c r="D63" s="178" t="s">
        <v>371</v>
      </c>
      <c r="E63" s="180">
        <v>10</v>
      </c>
      <c r="F63" s="184"/>
      <c r="G63" s="183">
        <f t="shared" si="1"/>
        <v>0</v>
      </c>
      <c r="H63" s="182"/>
      <c r="I63" s="198" t="s">
        <v>132</v>
      </c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 t="s">
        <v>133</v>
      </c>
      <c r="AF63" s="164"/>
      <c r="AG63" s="164"/>
      <c r="AH63" s="164"/>
      <c r="AI63" s="164"/>
      <c r="AJ63" s="164"/>
      <c r="AK63" s="164"/>
      <c r="AL63" s="164"/>
      <c r="AM63" s="164">
        <v>21</v>
      </c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</row>
    <row r="64" spans="1:60" outlineLevel="1" x14ac:dyDescent="0.2">
      <c r="A64" s="196">
        <v>39</v>
      </c>
      <c r="B64" s="176" t="s">
        <v>460</v>
      </c>
      <c r="C64" s="187" t="s">
        <v>461</v>
      </c>
      <c r="D64" s="178" t="s">
        <v>368</v>
      </c>
      <c r="E64" s="180">
        <v>8</v>
      </c>
      <c r="F64" s="184"/>
      <c r="G64" s="183">
        <f t="shared" si="1"/>
        <v>0</v>
      </c>
      <c r="H64" s="182"/>
      <c r="I64" s="198" t="s">
        <v>137</v>
      </c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 t="s">
        <v>138</v>
      </c>
      <c r="AF64" s="164">
        <v>1</v>
      </c>
      <c r="AG64" s="164"/>
      <c r="AH64" s="164"/>
      <c r="AI64" s="164"/>
      <c r="AJ64" s="164"/>
      <c r="AK64" s="164"/>
      <c r="AL64" s="164"/>
      <c r="AM64" s="164">
        <v>21</v>
      </c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</row>
    <row r="65" spans="1:60" outlineLevel="1" x14ac:dyDescent="0.2">
      <c r="A65" s="196">
        <v>40</v>
      </c>
      <c r="B65" s="176" t="s">
        <v>462</v>
      </c>
      <c r="C65" s="187" t="s">
        <v>463</v>
      </c>
      <c r="D65" s="178" t="s">
        <v>368</v>
      </c>
      <c r="E65" s="180">
        <v>11.21</v>
      </c>
      <c r="F65" s="184"/>
      <c r="G65" s="183">
        <f t="shared" si="1"/>
        <v>0</v>
      </c>
      <c r="H65" s="182"/>
      <c r="I65" s="198" t="s">
        <v>137</v>
      </c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 t="s">
        <v>138</v>
      </c>
      <c r="AF65" s="164">
        <v>1</v>
      </c>
      <c r="AG65" s="164"/>
      <c r="AH65" s="164"/>
      <c r="AI65" s="164"/>
      <c r="AJ65" s="164"/>
      <c r="AK65" s="164"/>
      <c r="AL65" s="164"/>
      <c r="AM65" s="164">
        <v>21</v>
      </c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</row>
    <row r="66" spans="1:60" x14ac:dyDescent="0.2">
      <c r="A66" s="194" t="s">
        <v>123</v>
      </c>
      <c r="B66" s="175" t="s">
        <v>84</v>
      </c>
      <c r="C66" s="186" t="s">
        <v>85</v>
      </c>
      <c r="D66" s="177"/>
      <c r="E66" s="179"/>
      <c r="F66" s="283">
        <f>SUM(G67:G67)</f>
        <v>0</v>
      </c>
      <c r="G66" s="284"/>
      <c r="H66" s="181"/>
      <c r="I66" s="197"/>
      <c r="AE66" t="s">
        <v>124</v>
      </c>
    </row>
    <row r="67" spans="1:60" outlineLevel="1" x14ac:dyDescent="0.2">
      <c r="A67" s="196">
        <v>41</v>
      </c>
      <c r="B67" s="176" t="s">
        <v>464</v>
      </c>
      <c r="C67" s="187" t="s">
        <v>465</v>
      </c>
      <c r="D67" s="178" t="s">
        <v>162</v>
      </c>
      <c r="E67" s="180">
        <v>2</v>
      </c>
      <c r="F67" s="184"/>
      <c r="G67" s="183">
        <f>ROUND(E67*F67,2)</f>
        <v>0</v>
      </c>
      <c r="H67" s="182"/>
      <c r="I67" s="198" t="s">
        <v>137</v>
      </c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 t="s">
        <v>138</v>
      </c>
      <c r="AF67" s="164">
        <v>10</v>
      </c>
      <c r="AG67" s="164"/>
      <c r="AH67" s="164"/>
      <c r="AI67" s="164"/>
      <c r="AJ67" s="164"/>
      <c r="AK67" s="164"/>
      <c r="AL67" s="164"/>
      <c r="AM67" s="164">
        <v>21</v>
      </c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</row>
    <row r="68" spans="1:60" x14ac:dyDescent="0.2">
      <c r="A68" s="194" t="s">
        <v>123</v>
      </c>
      <c r="B68" s="175" t="s">
        <v>86</v>
      </c>
      <c r="C68" s="186" t="s">
        <v>87</v>
      </c>
      <c r="D68" s="177"/>
      <c r="E68" s="179"/>
      <c r="F68" s="283">
        <f>SUM(G69:G70)</f>
        <v>0</v>
      </c>
      <c r="G68" s="284"/>
      <c r="H68" s="181"/>
      <c r="I68" s="197"/>
      <c r="AE68" t="s">
        <v>124</v>
      </c>
    </row>
    <row r="69" spans="1:60" outlineLevel="1" x14ac:dyDescent="0.2">
      <c r="A69" s="196">
        <v>42</v>
      </c>
      <c r="B69" s="176" t="s">
        <v>466</v>
      </c>
      <c r="C69" s="187" t="s">
        <v>467</v>
      </c>
      <c r="D69" s="178" t="s">
        <v>468</v>
      </c>
      <c r="E69" s="180">
        <v>13</v>
      </c>
      <c r="F69" s="184"/>
      <c r="G69" s="183">
        <f>ROUND(E69*F69,2)</f>
        <v>0</v>
      </c>
      <c r="H69" s="182"/>
      <c r="I69" s="198" t="s">
        <v>137</v>
      </c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 t="s">
        <v>138</v>
      </c>
      <c r="AF69" s="164">
        <v>1</v>
      </c>
      <c r="AG69" s="164"/>
      <c r="AH69" s="164"/>
      <c r="AI69" s="164"/>
      <c r="AJ69" s="164"/>
      <c r="AK69" s="164"/>
      <c r="AL69" s="164"/>
      <c r="AM69" s="164">
        <v>21</v>
      </c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</row>
    <row r="70" spans="1:60" outlineLevel="1" x14ac:dyDescent="0.2">
      <c r="A70" s="196">
        <v>43</v>
      </c>
      <c r="B70" s="176" t="s">
        <v>469</v>
      </c>
      <c r="C70" s="187" t="s">
        <v>470</v>
      </c>
      <c r="D70" s="178" t="s">
        <v>368</v>
      </c>
      <c r="E70" s="180">
        <v>5.83</v>
      </c>
      <c r="F70" s="184"/>
      <c r="G70" s="183">
        <f>ROUND(E70*F70,2)</f>
        <v>0</v>
      </c>
      <c r="H70" s="182"/>
      <c r="I70" s="198" t="s">
        <v>137</v>
      </c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 t="s">
        <v>138</v>
      </c>
      <c r="AF70" s="164">
        <v>10</v>
      </c>
      <c r="AG70" s="164"/>
      <c r="AH70" s="164"/>
      <c r="AI70" s="164"/>
      <c r="AJ70" s="164"/>
      <c r="AK70" s="164"/>
      <c r="AL70" s="164"/>
      <c r="AM70" s="164">
        <v>21</v>
      </c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</row>
    <row r="71" spans="1:60" x14ac:dyDescent="0.2">
      <c r="A71" s="194" t="s">
        <v>123</v>
      </c>
      <c r="B71" s="175" t="s">
        <v>88</v>
      </c>
      <c r="C71" s="186" t="s">
        <v>89</v>
      </c>
      <c r="D71" s="177"/>
      <c r="E71" s="179"/>
      <c r="F71" s="283">
        <f>SUM(G72:G75)</f>
        <v>0</v>
      </c>
      <c r="G71" s="284"/>
      <c r="H71" s="181"/>
      <c r="I71" s="197"/>
      <c r="AE71" t="s">
        <v>124</v>
      </c>
    </row>
    <row r="72" spans="1:60" outlineLevel="1" x14ac:dyDescent="0.2">
      <c r="A72" s="196">
        <v>44</v>
      </c>
      <c r="B72" s="176" t="s">
        <v>471</v>
      </c>
      <c r="C72" s="187" t="s">
        <v>472</v>
      </c>
      <c r="D72" s="178" t="s">
        <v>162</v>
      </c>
      <c r="E72" s="180">
        <v>6</v>
      </c>
      <c r="F72" s="184"/>
      <c r="G72" s="183">
        <f>ROUND(E72*F72,2)</f>
        <v>0</v>
      </c>
      <c r="H72" s="182"/>
      <c r="I72" s="198" t="s">
        <v>137</v>
      </c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 t="s">
        <v>138</v>
      </c>
      <c r="AF72" s="164">
        <v>10</v>
      </c>
      <c r="AG72" s="164"/>
      <c r="AH72" s="164"/>
      <c r="AI72" s="164"/>
      <c r="AJ72" s="164"/>
      <c r="AK72" s="164"/>
      <c r="AL72" s="164"/>
      <c r="AM72" s="164">
        <v>21</v>
      </c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</row>
    <row r="73" spans="1:60" outlineLevel="1" x14ac:dyDescent="0.2">
      <c r="A73" s="196">
        <v>45</v>
      </c>
      <c r="B73" s="176" t="s">
        <v>473</v>
      </c>
      <c r="C73" s="187" t="s">
        <v>474</v>
      </c>
      <c r="D73" s="178" t="s">
        <v>162</v>
      </c>
      <c r="E73" s="180">
        <v>8</v>
      </c>
      <c r="F73" s="184"/>
      <c r="G73" s="183">
        <f>ROUND(E73*F73,2)</f>
        <v>0</v>
      </c>
      <c r="H73" s="182"/>
      <c r="I73" s="198" t="s">
        <v>137</v>
      </c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 t="s">
        <v>138</v>
      </c>
      <c r="AF73" s="164">
        <v>10</v>
      </c>
      <c r="AG73" s="164"/>
      <c r="AH73" s="164"/>
      <c r="AI73" s="164"/>
      <c r="AJ73" s="164"/>
      <c r="AK73" s="164"/>
      <c r="AL73" s="164"/>
      <c r="AM73" s="164">
        <v>21</v>
      </c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</row>
    <row r="74" spans="1:60" outlineLevel="1" x14ac:dyDescent="0.2">
      <c r="A74" s="196">
        <v>46</v>
      </c>
      <c r="B74" s="176" t="s">
        <v>475</v>
      </c>
      <c r="C74" s="187" t="s">
        <v>476</v>
      </c>
      <c r="D74" s="178" t="s">
        <v>368</v>
      </c>
      <c r="E74" s="180">
        <v>7</v>
      </c>
      <c r="F74" s="184"/>
      <c r="G74" s="183">
        <f>ROUND(E74*F74,2)</f>
        <v>0</v>
      </c>
      <c r="H74" s="182"/>
      <c r="I74" s="198" t="s">
        <v>137</v>
      </c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 t="s">
        <v>138</v>
      </c>
      <c r="AF74" s="164">
        <v>10</v>
      </c>
      <c r="AG74" s="164"/>
      <c r="AH74" s="164"/>
      <c r="AI74" s="164"/>
      <c r="AJ74" s="164"/>
      <c r="AK74" s="164"/>
      <c r="AL74" s="164"/>
      <c r="AM74" s="164">
        <v>21</v>
      </c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</row>
    <row r="75" spans="1:60" outlineLevel="1" x14ac:dyDescent="0.2">
      <c r="A75" s="196">
        <v>47</v>
      </c>
      <c r="B75" s="176" t="s">
        <v>477</v>
      </c>
      <c r="C75" s="187" t="s">
        <v>478</v>
      </c>
      <c r="D75" s="178" t="s">
        <v>162</v>
      </c>
      <c r="E75" s="180">
        <v>2</v>
      </c>
      <c r="F75" s="184"/>
      <c r="G75" s="183">
        <f>ROUND(E75*F75,2)</f>
        <v>0</v>
      </c>
      <c r="H75" s="182"/>
      <c r="I75" s="198" t="s">
        <v>137</v>
      </c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 t="s">
        <v>138</v>
      </c>
      <c r="AF75" s="164">
        <v>10</v>
      </c>
      <c r="AG75" s="164"/>
      <c r="AH75" s="164"/>
      <c r="AI75" s="164"/>
      <c r="AJ75" s="164"/>
      <c r="AK75" s="164"/>
      <c r="AL75" s="164"/>
      <c r="AM75" s="164">
        <v>21</v>
      </c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</row>
    <row r="76" spans="1:60" x14ac:dyDescent="0.2">
      <c r="A76" s="194" t="s">
        <v>123</v>
      </c>
      <c r="B76" s="175" t="s">
        <v>90</v>
      </c>
      <c r="C76" s="186" t="s">
        <v>91</v>
      </c>
      <c r="D76" s="177"/>
      <c r="E76" s="179"/>
      <c r="F76" s="283">
        <f>SUM(G77:G78)</f>
        <v>0</v>
      </c>
      <c r="G76" s="284"/>
      <c r="H76" s="181"/>
      <c r="I76" s="197"/>
      <c r="AE76" t="s">
        <v>124</v>
      </c>
    </row>
    <row r="77" spans="1:60" outlineLevel="1" x14ac:dyDescent="0.2">
      <c r="A77" s="196">
        <v>48</v>
      </c>
      <c r="B77" s="176" t="s">
        <v>479</v>
      </c>
      <c r="C77" s="187" t="s">
        <v>480</v>
      </c>
      <c r="D77" s="178" t="s">
        <v>481</v>
      </c>
      <c r="E77" s="180">
        <v>13</v>
      </c>
      <c r="F77" s="184"/>
      <c r="G77" s="183">
        <f>ROUND(E77*F77,2)</f>
        <v>0</v>
      </c>
      <c r="H77" s="182"/>
      <c r="I77" s="198" t="s">
        <v>137</v>
      </c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 t="s">
        <v>133</v>
      </c>
      <c r="AF77" s="164"/>
      <c r="AG77" s="164"/>
      <c r="AH77" s="164"/>
      <c r="AI77" s="164"/>
      <c r="AJ77" s="164"/>
      <c r="AK77" s="164"/>
      <c r="AL77" s="164"/>
      <c r="AM77" s="164">
        <v>21</v>
      </c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</row>
    <row r="78" spans="1:60" outlineLevel="1" x14ac:dyDescent="0.2">
      <c r="A78" s="196">
        <v>49</v>
      </c>
      <c r="B78" s="176" t="s">
        <v>482</v>
      </c>
      <c r="C78" s="187" t="s">
        <v>483</v>
      </c>
      <c r="D78" s="178" t="s">
        <v>154</v>
      </c>
      <c r="E78" s="180">
        <v>2</v>
      </c>
      <c r="F78" s="184"/>
      <c r="G78" s="183">
        <f>ROUND(E78*F78,2)</f>
        <v>0</v>
      </c>
      <c r="H78" s="182"/>
      <c r="I78" s="198" t="s">
        <v>137</v>
      </c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 t="s">
        <v>133</v>
      </c>
      <c r="AF78" s="164"/>
      <c r="AG78" s="164"/>
      <c r="AH78" s="164"/>
      <c r="AI78" s="164"/>
      <c r="AJ78" s="164"/>
      <c r="AK78" s="164"/>
      <c r="AL78" s="164"/>
      <c r="AM78" s="164">
        <v>21</v>
      </c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</row>
    <row r="79" spans="1:60" x14ac:dyDescent="0.2">
      <c r="A79" s="194" t="s">
        <v>123</v>
      </c>
      <c r="B79" s="175" t="s">
        <v>92</v>
      </c>
      <c r="C79" s="186" t="s">
        <v>93</v>
      </c>
      <c r="D79" s="177"/>
      <c r="E79" s="179"/>
      <c r="F79" s="283">
        <f>SUM(G80:G80)</f>
        <v>0</v>
      </c>
      <c r="G79" s="284"/>
      <c r="H79" s="181"/>
      <c r="I79" s="197"/>
      <c r="AE79" t="s">
        <v>124</v>
      </c>
    </row>
    <row r="80" spans="1:60" outlineLevel="1" x14ac:dyDescent="0.2">
      <c r="A80" s="196">
        <v>50</v>
      </c>
      <c r="B80" s="176" t="s">
        <v>484</v>
      </c>
      <c r="C80" s="187" t="s">
        <v>485</v>
      </c>
      <c r="D80" s="178" t="s">
        <v>368</v>
      </c>
      <c r="E80" s="180">
        <v>9.6199999999999992</v>
      </c>
      <c r="F80" s="184"/>
      <c r="G80" s="183">
        <f>ROUND(E80*F80,2)</f>
        <v>0</v>
      </c>
      <c r="H80" s="182"/>
      <c r="I80" s="198" t="s">
        <v>137</v>
      </c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 t="s">
        <v>138</v>
      </c>
      <c r="AF80" s="164">
        <v>10</v>
      </c>
      <c r="AG80" s="164"/>
      <c r="AH80" s="164"/>
      <c r="AI80" s="164"/>
      <c r="AJ80" s="164"/>
      <c r="AK80" s="164"/>
      <c r="AL80" s="164"/>
      <c r="AM80" s="164">
        <v>21</v>
      </c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</row>
    <row r="81" spans="1:60" x14ac:dyDescent="0.2">
      <c r="A81" s="194" t="s">
        <v>123</v>
      </c>
      <c r="B81" s="175" t="s">
        <v>94</v>
      </c>
      <c r="C81" s="186" t="s">
        <v>95</v>
      </c>
      <c r="D81" s="177"/>
      <c r="E81" s="179"/>
      <c r="F81" s="283">
        <f>SUM(G82:G82)</f>
        <v>0</v>
      </c>
      <c r="G81" s="284"/>
      <c r="H81" s="181"/>
      <c r="I81" s="197"/>
      <c r="AE81" t="s">
        <v>124</v>
      </c>
    </row>
    <row r="82" spans="1:60" ht="13.5" outlineLevel="1" thickBot="1" x14ac:dyDescent="0.25">
      <c r="A82" s="204">
        <v>51</v>
      </c>
      <c r="B82" s="205" t="s">
        <v>486</v>
      </c>
      <c r="C82" s="206" t="s">
        <v>487</v>
      </c>
      <c r="D82" s="207" t="s">
        <v>162</v>
      </c>
      <c r="E82" s="208">
        <v>4</v>
      </c>
      <c r="F82" s="209"/>
      <c r="G82" s="210">
        <f>ROUND(E82*F82,2)</f>
        <v>0</v>
      </c>
      <c r="H82" s="211"/>
      <c r="I82" s="212" t="s">
        <v>137</v>
      </c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 t="s">
        <v>138</v>
      </c>
      <c r="AF82" s="164">
        <v>10</v>
      </c>
      <c r="AG82" s="164"/>
      <c r="AH82" s="164"/>
      <c r="AI82" s="164"/>
      <c r="AJ82" s="164"/>
      <c r="AK82" s="164"/>
      <c r="AL82" s="164"/>
      <c r="AM82" s="164">
        <v>21</v>
      </c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</row>
    <row r="83" spans="1:60" hidden="1" x14ac:dyDescent="0.2">
      <c r="A83" s="54"/>
      <c r="B83" s="61" t="s">
        <v>280</v>
      </c>
      <c r="C83" s="188" t="s">
        <v>280</v>
      </c>
      <c r="D83" s="167"/>
      <c r="E83" s="165"/>
      <c r="F83" s="165"/>
      <c r="G83" s="165"/>
      <c r="H83" s="165"/>
      <c r="I83" s="166"/>
    </row>
    <row r="84" spans="1:60" hidden="1" x14ac:dyDescent="0.2">
      <c r="A84" s="189"/>
      <c r="B84" s="190" t="s">
        <v>279</v>
      </c>
      <c r="C84" s="191"/>
      <c r="D84" s="192"/>
      <c r="E84" s="189"/>
      <c r="F84" s="189"/>
      <c r="G84" s="193">
        <f>F8+F12+F17+F19+F41+F66+F68+F71+F76+F79+F81</f>
        <v>0</v>
      </c>
      <c r="H84" s="46"/>
      <c r="I84" s="46"/>
      <c r="AN84">
        <v>15</v>
      </c>
      <c r="AO84">
        <v>21</v>
      </c>
    </row>
    <row r="85" spans="1:60" x14ac:dyDescent="0.2">
      <c r="A85" s="46"/>
      <c r="B85" s="185"/>
      <c r="C85" s="185"/>
      <c r="D85" s="143"/>
      <c r="E85" s="46"/>
      <c r="F85" s="46"/>
      <c r="G85" s="46"/>
      <c r="H85" s="46"/>
      <c r="I85" s="46"/>
      <c r="AN85">
        <f>SUMIF(AM8:AM84,AN84,G8:G84)</f>
        <v>0</v>
      </c>
      <c r="AO85">
        <f>SUMIF(AM8:AM84,AO84,G8:G84)</f>
        <v>0</v>
      </c>
    </row>
    <row r="86" spans="1:60" x14ac:dyDescent="0.2">
      <c r="D86" s="142"/>
    </row>
    <row r="87" spans="1:60" x14ac:dyDescent="0.2">
      <c r="D87" s="142"/>
    </row>
    <row r="88" spans="1:60" x14ac:dyDescent="0.2">
      <c r="D88" s="142"/>
    </row>
    <row r="89" spans="1:60" x14ac:dyDescent="0.2">
      <c r="D89" s="142"/>
    </row>
    <row r="90" spans="1:60" x14ac:dyDescent="0.2">
      <c r="D90" s="142"/>
    </row>
    <row r="91" spans="1:60" x14ac:dyDescent="0.2">
      <c r="D91" s="142"/>
    </row>
    <row r="92" spans="1:60" x14ac:dyDescent="0.2">
      <c r="D92" s="142"/>
    </row>
    <row r="93" spans="1:60" x14ac:dyDescent="0.2">
      <c r="D93" s="142"/>
    </row>
    <row r="94" spans="1:60" x14ac:dyDescent="0.2">
      <c r="D94" s="142"/>
    </row>
    <row r="95" spans="1:60" x14ac:dyDescent="0.2">
      <c r="D95" s="142"/>
    </row>
    <row r="96" spans="1:60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E712" sheet="1"/>
  <mergeCells count="24">
    <mergeCell ref="F81:G81"/>
    <mergeCell ref="B42:G42"/>
    <mergeCell ref="B45:G45"/>
    <mergeCell ref="B48:G48"/>
    <mergeCell ref="B51:G51"/>
    <mergeCell ref="C53:G53"/>
    <mergeCell ref="B54:G54"/>
    <mergeCell ref="F66:G66"/>
    <mergeCell ref="F68:G68"/>
    <mergeCell ref="F71:G71"/>
    <mergeCell ref="F76:G76"/>
    <mergeCell ref="F79:G79"/>
    <mergeCell ref="F41:G41"/>
    <mergeCell ref="A1:G1"/>
    <mergeCell ref="C7:G7"/>
    <mergeCell ref="F8:G8"/>
    <mergeCell ref="C10:G10"/>
    <mergeCell ref="F12:G12"/>
    <mergeCell ref="F17:G17"/>
    <mergeCell ref="F19:G19"/>
    <mergeCell ref="C32:G32"/>
    <mergeCell ref="C34:G34"/>
    <mergeCell ref="C36:G36"/>
    <mergeCell ref="C38:G38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285" t="s">
        <v>117</v>
      </c>
      <c r="B1" s="285"/>
      <c r="C1" s="286"/>
      <c r="D1" s="285"/>
      <c r="E1" s="285"/>
      <c r="F1" s="285"/>
      <c r="G1" s="285"/>
      <c r="AC1" t="s">
        <v>120</v>
      </c>
    </row>
    <row r="2" spans="1:60" ht="13.5" thickTop="1" x14ac:dyDescent="0.2">
      <c r="A2" s="148" t="s">
        <v>30</v>
      </c>
      <c r="B2" s="152" t="s">
        <v>41</v>
      </c>
      <c r="C2" s="169" t="s">
        <v>42</v>
      </c>
      <c r="D2" s="150"/>
      <c r="E2" s="149"/>
      <c r="F2" s="149"/>
      <c r="G2" s="151"/>
    </row>
    <row r="3" spans="1:60" x14ac:dyDescent="0.2">
      <c r="A3" s="146" t="s">
        <v>31</v>
      </c>
      <c r="B3" s="153" t="s">
        <v>45</v>
      </c>
      <c r="C3" s="170" t="s">
        <v>46</v>
      </c>
      <c r="D3" s="145"/>
      <c r="E3" s="144"/>
      <c r="F3" s="144"/>
      <c r="G3" s="147"/>
      <c r="AC3" s="8" t="s">
        <v>99</v>
      </c>
    </row>
    <row r="4" spans="1:60" ht="13.5" thickBot="1" x14ac:dyDescent="0.25">
      <c r="A4" s="154" t="s">
        <v>32</v>
      </c>
      <c r="B4" s="155" t="s">
        <v>112</v>
      </c>
      <c r="C4" s="171" t="s">
        <v>113</v>
      </c>
      <c r="D4" s="156"/>
      <c r="E4" s="157"/>
      <c r="F4" s="157"/>
      <c r="G4" s="158"/>
    </row>
    <row r="5" spans="1:60" ht="14.25" thickTop="1" thickBot="1" x14ac:dyDescent="0.25">
      <c r="C5" s="172"/>
      <c r="D5" s="142"/>
    </row>
    <row r="6" spans="1:60" ht="27" thickTop="1" thickBot="1" x14ac:dyDescent="0.25">
      <c r="A6" s="159" t="s">
        <v>33</v>
      </c>
      <c r="B6" s="162" t="s">
        <v>34</v>
      </c>
      <c r="C6" s="173" t="s">
        <v>35</v>
      </c>
      <c r="D6" s="161" t="s">
        <v>36</v>
      </c>
      <c r="E6" s="160" t="s">
        <v>37</v>
      </c>
      <c r="F6" s="163" t="s">
        <v>38</v>
      </c>
      <c r="G6" s="159" t="s">
        <v>39</v>
      </c>
      <c r="H6" s="199" t="s">
        <v>118</v>
      </c>
      <c r="I6" s="174" t="s">
        <v>119</v>
      </c>
      <c r="J6" s="54"/>
    </row>
    <row r="7" spans="1:60" x14ac:dyDescent="0.2">
      <c r="A7" s="200"/>
      <c r="B7" s="201" t="s">
        <v>121</v>
      </c>
      <c r="C7" s="287" t="s">
        <v>122</v>
      </c>
      <c r="D7" s="288"/>
      <c r="E7" s="289"/>
      <c r="F7" s="290"/>
      <c r="G7" s="290"/>
      <c r="H7" s="202"/>
      <c r="I7" s="203"/>
    </row>
    <row r="8" spans="1:60" x14ac:dyDescent="0.2">
      <c r="A8" s="194" t="s">
        <v>123</v>
      </c>
      <c r="B8" s="175" t="s">
        <v>72</v>
      </c>
      <c r="C8" s="186" t="s">
        <v>73</v>
      </c>
      <c r="D8" s="177"/>
      <c r="E8" s="179"/>
      <c r="F8" s="291">
        <f>SUM(G9:G15)</f>
        <v>0</v>
      </c>
      <c r="G8" s="292"/>
      <c r="H8" s="181"/>
      <c r="I8" s="197"/>
      <c r="AE8" t="s">
        <v>124</v>
      </c>
    </row>
    <row r="9" spans="1:60" outlineLevel="1" x14ac:dyDescent="0.2">
      <c r="A9" s="195"/>
      <c r="B9" s="293" t="s">
        <v>347</v>
      </c>
      <c r="C9" s="294"/>
      <c r="D9" s="295"/>
      <c r="E9" s="296"/>
      <c r="F9" s="297"/>
      <c r="G9" s="298"/>
      <c r="H9" s="182"/>
      <c r="I9" s="198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>
        <v>0</v>
      </c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 x14ac:dyDescent="0.2">
      <c r="A10" s="196">
        <v>1</v>
      </c>
      <c r="B10" s="176" t="s">
        <v>488</v>
      </c>
      <c r="C10" s="187" t="s">
        <v>489</v>
      </c>
      <c r="D10" s="178" t="s">
        <v>170</v>
      </c>
      <c r="E10" s="180">
        <v>2</v>
      </c>
      <c r="F10" s="184"/>
      <c r="G10" s="183">
        <f>ROUND(E10*F10,2)</f>
        <v>0</v>
      </c>
      <c r="H10" s="182" t="s">
        <v>167</v>
      </c>
      <c r="I10" s="198" t="s">
        <v>137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 t="s">
        <v>133</v>
      </c>
      <c r="AF10" s="164"/>
      <c r="AG10" s="164"/>
      <c r="AH10" s="164"/>
      <c r="AI10" s="164"/>
      <c r="AJ10" s="164"/>
      <c r="AK10" s="164"/>
      <c r="AL10" s="164"/>
      <c r="AM10" s="164">
        <v>21</v>
      </c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 x14ac:dyDescent="0.2">
      <c r="A11" s="195"/>
      <c r="B11" s="299" t="s">
        <v>490</v>
      </c>
      <c r="C11" s="300"/>
      <c r="D11" s="301"/>
      <c r="E11" s="302"/>
      <c r="F11" s="303"/>
      <c r="G11" s="304"/>
      <c r="H11" s="182"/>
      <c r="I11" s="198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>
        <v>0</v>
      </c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outlineLevel="1" x14ac:dyDescent="0.2">
      <c r="A12" s="195"/>
      <c r="B12" s="299" t="s">
        <v>491</v>
      </c>
      <c r="C12" s="300"/>
      <c r="D12" s="301"/>
      <c r="E12" s="302"/>
      <c r="F12" s="303"/>
      <c r="G12" s="304"/>
      <c r="H12" s="182"/>
      <c r="I12" s="198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 t="s">
        <v>127</v>
      </c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 x14ac:dyDescent="0.2">
      <c r="A13" s="196">
        <v>2</v>
      </c>
      <c r="B13" s="176" t="s">
        <v>492</v>
      </c>
      <c r="C13" s="187" t="s">
        <v>493</v>
      </c>
      <c r="D13" s="178" t="s">
        <v>494</v>
      </c>
      <c r="E13" s="180">
        <v>2</v>
      </c>
      <c r="F13" s="184"/>
      <c r="G13" s="183">
        <f>ROUND(E13*F13,2)</f>
        <v>0</v>
      </c>
      <c r="H13" s="182" t="s">
        <v>167</v>
      </c>
      <c r="I13" s="198" t="s">
        <v>132</v>
      </c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 t="s">
        <v>133</v>
      </c>
      <c r="AF13" s="164"/>
      <c r="AG13" s="164"/>
      <c r="AH13" s="164"/>
      <c r="AI13" s="164"/>
      <c r="AJ13" s="164"/>
      <c r="AK13" s="164"/>
      <c r="AL13" s="164"/>
      <c r="AM13" s="164">
        <v>21</v>
      </c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outlineLevel="1" x14ac:dyDescent="0.2">
      <c r="A14" s="195"/>
      <c r="B14" s="299" t="s">
        <v>228</v>
      </c>
      <c r="C14" s="300"/>
      <c r="D14" s="301"/>
      <c r="E14" s="302"/>
      <c r="F14" s="303"/>
      <c r="G14" s="304"/>
      <c r="H14" s="182"/>
      <c r="I14" s="198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>
        <v>0</v>
      </c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ht="13.5" outlineLevel="1" thickBot="1" x14ac:dyDescent="0.25">
      <c r="A15" s="238">
        <v>3</v>
      </c>
      <c r="B15" s="239" t="s">
        <v>229</v>
      </c>
      <c r="C15" s="206" t="s">
        <v>129</v>
      </c>
      <c r="D15" s="207" t="s">
        <v>130</v>
      </c>
      <c r="E15" s="240"/>
      <c r="F15" s="209"/>
      <c r="G15" s="210">
        <f>ROUND(E15*F15,2)</f>
        <v>0</v>
      </c>
      <c r="H15" s="211" t="s">
        <v>167</v>
      </c>
      <c r="I15" s="212" t="s">
        <v>132</v>
      </c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 t="s">
        <v>133</v>
      </c>
      <c r="AF15" s="164"/>
      <c r="AG15" s="164"/>
      <c r="AH15" s="164"/>
      <c r="AI15" s="164"/>
      <c r="AJ15" s="164"/>
      <c r="AK15" s="164"/>
      <c r="AL15" s="164"/>
      <c r="AM15" s="164">
        <v>21</v>
      </c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hidden="1" x14ac:dyDescent="0.2">
      <c r="A16" s="54"/>
      <c r="B16" s="61" t="s">
        <v>280</v>
      </c>
      <c r="C16" s="188" t="s">
        <v>280</v>
      </c>
      <c r="D16" s="167"/>
      <c r="E16" s="165"/>
      <c r="F16" s="165"/>
      <c r="G16" s="165"/>
      <c r="H16" s="165"/>
      <c r="I16" s="166"/>
    </row>
    <row r="17" spans="1:41" hidden="1" x14ac:dyDescent="0.2">
      <c r="A17" s="189"/>
      <c r="B17" s="190" t="s">
        <v>279</v>
      </c>
      <c r="C17" s="191"/>
      <c r="D17" s="192"/>
      <c r="E17" s="189"/>
      <c r="F17" s="189"/>
      <c r="G17" s="193">
        <f>F8</f>
        <v>0</v>
      </c>
      <c r="H17" s="46"/>
      <c r="I17" s="46"/>
      <c r="AN17">
        <v>15</v>
      </c>
      <c r="AO17">
        <v>21</v>
      </c>
    </row>
    <row r="18" spans="1:41" x14ac:dyDescent="0.2">
      <c r="A18" s="46"/>
      <c r="B18" s="185"/>
      <c r="C18" s="185"/>
      <c r="D18" s="143"/>
      <c r="E18" s="46"/>
      <c r="F18" s="46"/>
      <c r="G18" s="46"/>
      <c r="H18" s="46"/>
      <c r="I18" s="46"/>
      <c r="AN18">
        <f>SUMIF(AM8:AM17,AN17,G8:G17)</f>
        <v>0</v>
      </c>
      <c r="AO18">
        <f>SUMIF(AM8:AM17,AO17,G8:G17)</f>
        <v>0</v>
      </c>
    </row>
    <row r="19" spans="1:41" x14ac:dyDescent="0.2">
      <c r="D19" s="142"/>
    </row>
    <row r="20" spans="1:41" x14ac:dyDescent="0.2">
      <c r="D20" s="142"/>
    </row>
    <row r="21" spans="1:41" x14ac:dyDescent="0.2">
      <c r="D21" s="142"/>
    </row>
    <row r="22" spans="1:41" x14ac:dyDescent="0.2">
      <c r="D22" s="142"/>
    </row>
    <row r="23" spans="1:41" x14ac:dyDescent="0.2">
      <c r="D23" s="142"/>
    </row>
    <row r="24" spans="1:41" x14ac:dyDescent="0.2">
      <c r="D24" s="142"/>
    </row>
    <row r="25" spans="1:41" x14ac:dyDescent="0.2">
      <c r="D25" s="142"/>
    </row>
    <row r="26" spans="1:41" x14ac:dyDescent="0.2">
      <c r="D26" s="142"/>
    </row>
    <row r="27" spans="1:41" x14ac:dyDescent="0.2">
      <c r="D27" s="142"/>
    </row>
    <row r="28" spans="1:41" x14ac:dyDescent="0.2">
      <c r="D28" s="142"/>
    </row>
    <row r="29" spans="1:41" x14ac:dyDescent="0.2">
      <c r="D29" s="142"/>
    </row>
    <row r="30" spans="1:41" x14ac:dyDescent="0.2">
      <c r="D30" s="142"/>
    </row>
    <row r="31" spans="1:41" x14ac:dyDescent="0.2">
      <c r="D31" s="142"/>
    </row>
    <row r="32" spans="1:41" x14ac:dyDescent="0.2">
      <c r="D32" s="142"/>
    </row>
    <row r="33" spans="4:4" x14ac:dyDescent="0.2">
      <c r="D33" s="142"/>
    </row>
    <row r="34" spans="4:4" x14ac:dyDescent="0.2">
      <c r="D34" s="142"/>
    </row>
    <row r="35" spans="4:4" x14ac:dyDescent="0.2">
      <c r="D35" s="142"/>
    </row>
    <row r="36" spans="4:4" x14ac:dyDescent="0.2">
      <c r="D36" s="142"/>
    </row>
    <row r="37" spans="4:4" x14ac:dyDescent="0.2">
      <c r="D37" s="142"/>
    </row>
    <row r="38" spans="4:4" x14ac:dyDescent="0.2">
      <c r="D38" s="142"/>
    </row>
    <row r="39" spans="4:4" x14ac:dyDescent="0.2">
      <c r="D39" s="142"/>
    </row>
    <row r="40" spans="4:4" x14ac:dyDescent="0.2">
      <c r="D40" s="142"/>
    </row>
    <row r="41" spans="4:4" x14ac:dyDescent="0.2">
      <c r="D41" s="142"/>
    </row>
    <row r="42" spans="4:4" x14ac:dyDescent="0.2">
      <c r="D42" s="142"/>
    </row>
    <row r="43" spans="4:4" x14ac:dyDescent="0.2">
      <c r="D43" s="142"/>
    </row>
    <row r="44" spans="4:4" x14ac:dyDescent="0.2">
      <c r="D44" s="142"/>
    </row>
    <row r="45" spans="4:4" x14ac:dyDescent="0.2">
      <c r="D45" s="142"/>
    </row>
    <row r="46" spans="4:4" x14ac:dyDescent="0.2">
      <c r="D46" s="142"/>
    </row>
    <row r="47" spans="4:4" x14ac:dyDescent="0.2">
      <c r="D47" s="142"/>
    </row>
    <row r="48" spans="4:4" x14ac:dyDescent="0.2">
      <c r="D48" s="142"/>
    </row>
    <row r="49" spans="4:4" x14ac:dyDescent="0.2">
      <c r="D49" s="142"/>
    </row>
    <row r="50" spans="4:4" x14ac:dyDescent="0.2">
      <c r="D50" s="142"/>
    </row>
    <row r="51" spans="4:4" x14ac:dyDescent="0.2">
      <c r="D51" s="142"/>
    </row>
    <row r="52" spans="4:4" x14ac:dyDescent="0.2">
      <c r="D52" s="142"/>
    </row>
    <row r="53" spans="4:4" x14ac:dyDescent="0.2">
      <c r="D53" s="142"/>
    </row>
    <row r="54" spans="4:4" x14ac:dyDescent="0.2">
      <c r="D54" s="142"/>
    </row>
    <row r="55" spans="4:4" x14ac:dyDescent="0.2">
      <c r="D55" s="142"/>
    </row>
    <row r="56" spans="4:4" x14ac:dyDescent="0.2">
      <c r="D56" s="142"/>
    </row>
    <row r="57" spans="4:4" x14ac:dyDescent="0.2">
      <c r="D57" s="142"/>
    </row>
    <row r="58" spans="4:4" x14ac:dyDescent="0.2">
      <c r="D58" s="142"/>
    </row>
    <row r="59" spans="4:4" x14ac:dyDescent="0.2">
      <c r="D59" s="142"/>
    </row>
    <row r="60" spans="4:4" x14ac:dyDescent="0.2">
      <c r="D60" s="142"/>
    </row>
    <row r="61" spans="4:4" x14ac:dyDescent="0.2">
      <c r="D61" s="142"/>
    </row>
    <row r="62" spans="4:4" x14ac:dyDescent="0.2">
      <c r="D62" s="142"/>
    </row>
    <row r="63" spans="4:4" x14ac:dyDescent="0.2">
      <c r="D63" s="142"/>
    </row>
    <row r="64" spans="4:4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E712" sheet="1"/>
  <mergeCells count="7">
    <mergeCell ref="B14:G14"/>
    <mergeCell ref="A1:G1"/>
    <mergeCell ref="C7:G7"/>
    <mergeCell ref="F8:G8"/>
    <mergeCell ref="B9:G9"/>
    <mergeCell ref="B11:G11"/>
    <mergeCell ref="B12:G12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285" t="s">
        <v>117</v>
      </c>
      <c r="B1" s="285"/>
      <c r="C1" s="286"/>
      <c r="D1" s="285"/>
      <c r="E1" s="285"/>
      <c r="F1" s="285"/>
      <c r="G1" s="285"/>
      <c r="AC1" t="s">
        <v>120</v>
      </c>
    </row>
    <row r="2" spans="1:60" ht="13.5" thickTop="1" x14ac:dyDescent="0.2">
      <c r="A2" s="148" t="s">
        <v>30</v>
      </c>
      <c r="B2" s="152" t="s">
        <v>41</v>
      </c>
      <c r="C2" s="169" t="s">
        <v>42</v>
      </c>
      <c r="D2" s="150"/>
      <c r="E2" s="149"/>
      <c r="F2" s="149"/>
      <c r="G2" s="151"/>
    </row>
    <row r="3" spans="1:60" x14ac:dyDescent="0.2">
      <c r="A3" s="146" t="s">
        <v>31</v>
      </c>
      <c r="B3" s="153" t="s">
        <v>45</v>
      </c>
      <c r="C3" s="170" t="s">
        <v>46</v>
      </c>
      <c r="D3" s="145"/>
      <c r="E3" s="144"/>
      <c r="F3" s="144"/>
      <c r="G3" s="147"/>
      <c r="AC3" s="8" t="s">
        <v>99</v>
      </c>
    </row>
    <row r="4" spans="1:60" ht="13.5" thickBot="1" x14ac:dyDescent="0.25">
      <c r="A4" s="154" t="s">
        <v>32</v>
      </c>
      <c r="B4" s="155" t="s">
        <v>114</v>
      </c>
      <c r="C4" s="171" t="s">
        <v>115</v>
      </c>
      <c r="D4" s="156"/>
      <c r="E4" s="157"/>
      <c r="F4" s="157"/>
      <c r="G4" s="158"/>
    </row>
    <row r="5" spans="1:60" ht="14.25" thickTop="1" thickBot="1" x14ac:dyDescent="0.25">
      <c r="C5" s="172"/>
      <c r="D5" s="142"/>
    </row>
    <row r="6" spans="1:60" ht="27" thickTop="1" thickBot="1" x14ac:dyDescent="0.25">
      <c r="A6" s="159" t="s">
        <v>33</v>
      </c>
      <c r="B6" s="162" t="s">
        <v>34</v>
      </c>
      <c r="C6" s="173" t="s">
        <v>35</v>
      </c>
      <c r="D6" s="161" t="s">
        <v>36</v>
      </c>
      <c r="E6" s="160" t="s">
        <v>37</v>
      </c>
      <c r="F6" s="163" t="s">
        <v>38</v>
      </c>
      <c r="G6" s="159" t="s">
        <v>39</v>
      </c>
      <c r="H6" s="199" t="s">
        <v>118</v>
      </c>
      <c r="I6" s="174" t="s">
        <v>119</v>
      </c>
      <c r="J6" s="54"/>
    </row>
    <row r="7" spans="1:60" x14ac:dyDescent="0.2">
      <c r="A7" s="200"/>
      <c r="B7" s="201" t="s">
        <v>121</v>
      </c>
      <c r="C7" s="287" t="s">
        <v>122</v>
      </c>
      <c r="D7" s="288"/>
      <c r="E7" s="289"/>
      <c r="F7" s="290"/>
      <c r="G7" s="290"/>
      <c r="H7" s="202"/>
      <c r="I7" s="203"/>
    </row>
    <row r="8" spans="1:60" x14ac:dyDescent="0.2">
      <c r="A8" s="194" t="s">
        <v>123</v>
      </c>
      <c r="B8" s="175" t="s">
        <v>96</v>
      </c>
      <c r="C8" s="186" t="s">
        <v>97</v>
      </c>
      <c r="D8" s="177"/>
      <c r="E8" s="179"/>
      <c r="F8" s="291">
        <f>SUM(G9:G13)</f>
        <v>0</v>
      </c>
      <c r="G8" s="292"/>
      <c r="H8" s="181"/>
      <c r="I8" s="197"/>
      <c r="AE8" t="s">
        <v>124</v>
      </c>
    </row>
    <row r="9" spans="1:60" outlineLevel="1" x14ac:dyDescent="0.2">
      <c r="A9" s="196">
        <v>1</v>
      </c>
      <c r="B9" s="176" t="s">
        <v>495</v>
      </c>
      <c r="C9" s="187" t="s">
        <v>496</v>
      </c>
      <c r="D9" s="178" t="s">
        <v>497</v>
      </c>
      <c r="E9" s="180">
        <v>1</v>
      </c>
      <c r="F9" s="184"/>
      <c r="G9" s="183">
        <f>ROUND(E9*F9,2)</f>
        <v>0</v>
      </c>
      <c r="H9" s="182"/>
      <c r="I9" s="198" t="s">
        <v>137</v>
      </c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 t="s">
        <v>133</v>
      </c>
      <c r="AF9" s="164"/>
      <c r="AG9" s="164"/>
      <c r="AH9" s="164"/>
      <c r="AI9" s="164"/>
      <c r="AJ9" s="164"/>
      <c r="AK9" s="164"/>
      <c r="AL9" s="164"/>
      <c r="AM9" s="164">
        <v>21</v>
      </c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 x14ac:dyDescent="0.2">
      <c r="A10" s="196">
        <v>2</v>
      </c>
      <c r="B10" s="176" t="s">
        <v>498</v>
      </c>
      <c r="C10" s="187" t="s">
        <v>499</v>
      </c>
      <c r="D10" s="178" t="s">
        <v>368</v>
      </c>
      <c r="E10" s="180">
        <v>19</v>
      </c>
      <c r="F10" s="184"/>
      <c r="G10" s="183">
        <f>ROUND(E10*F10,2)</f>
        <v>0</v>
      </c>
      <c r="H10" s="182"/>
      <c r="I10" s="198" t="s">
        <v>137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 t="s">
        <v>138</v>
      </c>
      <c r="AF10" s="164">
        <v>10</v>
      </c>
      <c r="AG10" s="164"/>
      <c r="AH10" s="164"/>
      <c r="AI10" s="164"/>
      <c r="AJ10" s="164"/>
      <c r="AK10" s="164"/>
      <c r="AL10" s="164"/>
      <c r="AM10" s="164">
        <v>21</v>
      </c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 x14ac:dyDescent="0.2">
      <c r="A11" s="196">
        <v>3</v>
      </c>
      <c r="B11" s="176" t="s">
        <v>500</v>
      </c>
      <c r="C11" s="187" t="s">
        <v>501</v>
      </c>
      <c r="D11" s="178" t="s">
        <v>368</v>
      </c>
      <c r="E11" s="180">
        <v>9</v>
      </c>
      <c r="F11" s="184"/>
      <c r="G11" s="183">
        <f>ROUND(E11*F11,2)</f>
        <v>0</v>
      </c>
      <c r="H11" s="182"/>
      <c r="I11" s="198" t="s">
        <v>137</v>
      </c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 t="s">
        <v>138</v>
      </c>
      <c r="AF11" s="164">
        <v>10</v>
      </c>
      <c r="AG11" s="164"/>
      <c r="AH11" s="164"/>
      <c r="AI11" s="164"/>
      <c r="AJ11" s="164"/>
      <c r="AK11" s="164"/>
      <c r="AL11" s="164"/>
      <c r="AM11" s="164">
        <v>21</v>
      </c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outlineLevel="1" x14ac:dyDescent="0.2">
      <c r="A12" s="196">
        <v>4</v>
      </c>
      <c r="B12" s="176" t="s">
        <v>502</v>
      </c>
      <c r="C12" s="187" t="s">
        <v>503</v>
      </c>
      <c r="D12" s="178" t="s">
        <v>504</v>
      </c>
      <c r="E12" s="180">
        <v>1</v>
      </c>
      <c r="F12" s="184"/>
      <c r="G12" s="183">
        <f>ROUND(E12*F12,2)</f>
        <v>0</v>
      </c>
      <c r="H12" s="182"/>
      <c r="I12" s="198" t="s">
        <v>132</v>
      </c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 t="s">
        <v>133</v>
      </c>
      <c r="AF12" s="164"/>
      <c r="AG12" s="164"/>
      <c r="AH12" s="164"/>
      <c r="AI12" s="164"/>
      <c r="AJ12" s="164"/>
      <c r="AK12" s="164"/>
      <c r="AL12" s="164"/>
      <c r="AM12" s="164">
        <v>21</v>
      </c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ht="13.5" outlineLevel="1" thickBot="1" x14ac:dyDescent="0.25">
      <c r="A13" s="238"/>
      <c r="B13" s="239"/>
      <c r="C13" s="310" t="s">
        <v>505</v>
      </c>
      <c r="D13" s="311"/>
      <c r="E13" s="312"/>
      <c r="F13" s="313"/>
      <c r="G13" s="314"/>
      <c r="H13" s="211"/>
      <c r="I13" s="212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216" t="str">
        <f>C13</f>
        <v>Veškeré náklady spojené s vybudováním, provozem a odstraněním zařízení staveniště.</v>
      </c>
      <c r="BB13" s="164"/>
      <c r="BC13" s="164"/>
      <c r="BD13" s="164"/>
      <c r="BE13" s="164"/>
      <c r="BF13" s="164"/>
      <c r="BG13" s="164"/>
      <c r="BH13" s="164"/>
    </row>
    <row r="14" spans="1:60" hidden="1" x14ac:dyDescent="0.2">
      <c r="A14" s="54"/>
      <c r="B14" s="61" t="s">
        <v>280</v>
      </c>
      <c r="C14" s="188" t="s">
        <v>280</v>
      </c>
      <c r="D14" s="167"/>
      <c r="E14" s="165"/>
      <c r="F14" s="165"/>
      <c r="G14" s="165"/>
      <c r="H14" s="165"/>
      <c r="I14" s="166"/>
    </row>
    <row r="15" spans="1:60" hidden="1" x14ac:dyDescent="0.2">
      <c r="A15" s="189"/>
      <c r="B15" s="190" t="s">
        <v>279</v>
      </c>
      <c r="C15" s="191"/>
      <c r="D15" s="192"/>
      <c r="E15" s="189"/>
      <c r="F15" s="189"/>
      <c r="G15" s="193">
        <f>F8</f>
        <v>0</v>
      </c>
      <c r="H15" s="46"/>
      <c r="I15" s="46"/>
      <c r="AN15">
        <v>15</v>
      </c>
      <c r="AO15">
        <v>21</v>
      </c>
    </row>
    <row r="16" spans="1:60" x14ac:dyDescent="0.2">
      <c r="A16" s="46"/>
      <c r="B16" s="185"/>
      <c r="C16" s="185"/>
      <c r="D16" s="143"/>
      <c r="E16" s="46"/>
      <c r="F16" s="46"/>
      <c r="G16" s="46"/>
      <c r="H16" s="46"/>
      <c r="I16" s="46"/>
      <c r="AN16">
        <f>SUMIF(AM8:AM15,AN15,G8:G15)</f>
        <v>0</v>
      </c>
      <c r="AO16">
        <f>SUMIF(AM8:AM15,AO15,G8:G15)</f>
        <v>0</v>
      </c>
    </row>
    <row r="17" spans="4:4" x14ac:dyDescent="0.2">
      <c r="D17" s="142"/>
    </row>
    <row r="18" spans="4:4" x14ac:dyDescent="0.2">
      <c r="D18" s="142"/>
    </row>
    <row r="19" spans="4:4" x14ac:dyDescent="0.2">
      <c r="D19" s="142"/>
    </row>
    <row r="20" spans="4:4" x14ac:dyDescent="0.2">
      <c r="D20" s="142"/>
    </row>
    <row r="21" spans="4:4" x14ac:dyDescent="0.2">
      <c r="D21" s="142"/>
    </row>
    <row r="22" spans="4:4" x14ac:dyDescent="0.2">
      <c r="D22" s="142"/>
    </row>
    <row r="23" spans="4:4" x14ac:dyDescent="0.2">
      <c r="D23" s="142"/>
    </row>
    <row r="24" spans="4:4" x14ac:dyDescent="0.2">
      <c r="D24" s="142"/>
    </row>
    <row r="25" spans="4:4" x14ac:dyDescent="0.2">
      <c r="D25" s="142"/>
    </row>
    <row r="26" spans="4:4" x14ac:dyDescent="0.2">
      <c r="D26" s="142"/>
    </row>
    <row r="27" spans="4:4" x14ac:dyDescent="0.2">
      <c r="D27" s="142"/>
    </row>
    <row r="28" spans="4:4" x14ac:dyDescent="0.2">
      <c r="D28" s="142"/>
    </row>
    <row r="29" spans="4:4" x14ac:dyDescent="0.2">
      <c r="D29" s="142"/>
    </row>
    <row r="30" spans="4:4" x14ac:dyDescent="0.2">
      <c r="D30" s="142"/>
    </row>
    <row r="31" spans="4:4" x14ac:dyDescent="0.2">
      <c r="D31" s="142"/>
    </row>
    <row r="32" spans="4:4" x14ac:dyDescent="0.2">
      <c r="D32" s="142"/>
    </row>
    <row r="33" spans="4:4" x14ac:dyDescent="0.2">
      <c r="D33" s="142"/>
    </row>
    <row r="34" spans="4:4" x14ac:dyDescent="0.2">
      <c r="D34" s="142"/>
    </row>
    <row r="35" spans="4:4" x14ac:dyDescent="0.2">
      <c r="D35" s="142"/>
    </row>
    <row r="36" spans="4:4" x14ac:dyDescent="0.2">
      <c r="D36" s="142"/>
    </row>
    <row r="37" spans="4:4" x14ac:dyDescent="0.2">
      <c r="D37" s="142"/>
    </row>
    <row r="38" spans="4:4" x14ac:dyDescent="0.2">
      <c r="D38" s="142"/>
    </row>
    <row r="39" spans="4:4" x14ac:dyDescent="0.2">
      <c r="D39" s="142"/>
    </row>
    <row r="40" spans="4:4" x14ac:dyDescent="0.2">
      <c r="D40" s="142"/>
    </row>
    <row r="41" spans="4:4" x14ac:dyDescent="0.2">
      <c r="D41" s="142"/>
    </row>
    <row r="42" spans="4:4" x14ac:dyDescent="0.2">
      <c r="D42" s="142"/>
    </row>
    <row r="43" spans="4:4" x14ac:dyDescent="0.2">
      <c r="D43" s="142"/>
    </row>
    <row r="44" spans="4:4" x14ac:dyDescent="0.2">
      <c r="D44" s="142"/>
    </row>
    <row r="45" spans="4:4" x14ac:dyDescent="0.2">
      <c r="D45" s="142"/>
    </row>
    <row r="46" spans="4:4" x14ac:dyDescent="0.2">
      <c r="D46" s="142"/>
    </row>
    <row r="47" spans="4:4" x14ac:dyDescent="0.2">
      <c r="D47" s="142"/>
    </row>
    <row r="48" spans="4:4" x14ac:dyDescent="0.2">
      <c r="D48" s="142"/>
    </row>
    <row r="49" spans="4:4" x14ac:dyDescent="0.2">
      <c r="D49" s="142"/>
    </row>
    <row r="50" spans="4:4" x14ac:dyDescent="0.2">
      <c r="D50" s="142"/>
    </row>
    <row r="51" spans="4:4" x14ac:dyDescent="0.2">
      <c r="D51" s="142"/>
    </row>
    <row r="52" spans="4:4" x14ac:dyDescent="0.2">
      <c r="D52" s="142"/>
    </row>
    <row r="53" spans="4:4" x14ac:dyDescent="0.2">
      <c r="D53" s="142"/>
    </row>
    <row r="54" spans="4:4" x14ac:dyDescent="0.2">
      <c r="D54" s="142"/>
    </row>
    <row r="55" spans="4:4" x14ac:dyDescent="0.2">
      <c r="D55" s="142"/>
    </row>
    <row r="56" spans="4:4" x14ac:dyDescent="0.2">
      <c r="D56" s="142"/>
    </row>
    <row r="57" spans="4:4" x14ac:dyDescent="0.2">
      <c r="D57" s="142"/>
    </row>
    <row r="58" spans="4:4" x14ac:dyDescent="0.2">
      <c r="D58" s="142"/>
    </row>
    <row r="59" spans="4:4" x14ac:dyDescent="0.2">
      <c r="D59" s="142"/>
    </row>
    <row r="60" spans="4:4" x14ac:dyDescent="0.2">
      <c r="D60" s="142"/>
    </row>
    <row r="61" spans="4:4" x14ac:dyDescent="0.2">
      <c r="D61" s="142"/>
    </row>
    <row r="62" spans="4:4" x14ac:dyDescent="0.2">
      <c r="D62" s="142"/>
    </row>
    <row r="63" spans="4:4" x14ac:dyDescent="0.2">
      <c r="D63" s="142"/>
    </row>
    <row r="64" spans="4:4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E712" sheet="1"/>
  <mergeCells count="4">
    <mergeCell ref="A1:G1"/>
    <mergeCell ref="C7:G7"/>
    <mergeCell ref="F8:G8"/>
    <mergeCell ref="C13:G13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23</vt:i4>
      </vt:variant>
    </vt:vector>
  </HeadingPairs>
  <TitlesOfParts>
    <vt:vector size="34" baseType="lpstr">
      <vt:lpstr>Uchazeč</vt:lpstr>
      <vt:lpstr>Stavba</vt:lpstr>
      <vt:lpstr>VzorObjekt</vt:lpstr>
      <vt:lpstr>VzorPolozky</vt:lpstr>
      <vt:lpstr>Rekapitulace Objekt 01</vt:lpstr>
      <vt:lpstr>01 R1550386401 Pol</vt:lpstr>
      <vt:lpstr>01 R1550386402 Pol</vt:lpstr>
      <vt:lpstr>01 R1550386403 Pol</vt:lpstr>
      <vt:lpstr>01 R1550386404 Pol</vt:lpstr>
      <vt:lpstr>01 R1550386405 Pol</vt:lpstr>
      <vt:lpstr>01 R1550386406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'01 R1550386401 Pol'!Oblast_tisku</vt:lpstr>
      <vt:lpstr>'01 R1550386402 Pol'!Oblast_tisku</vt:lpstr>
      <vt:lpstr>'01 R1550386403 Pol'!Oblast_tisku</vt:lpstr>
      <vt:lpstr>'01 R1550386404 Pol'!Oblast_tisku</vt:lpstr>
      <vt:lpstr>'01 R1550386405 Pol'!Oblast_tisku</vt:lpstr>
      <vt:lpstr>'01 R1550386406 Pol'!Oblast_tisku</vt:lpstr>
      <vt:lpstr>'Rekapitulace Objekt 01'!Oblast_tisku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Hromek Jiří (SYNERGA)</dc:creator>
  <cp:lastModifiedBy>Haman Miroslav</cp:lastModifiedBy>
  <cp:lastPrinted>2012-06-29T07:38:16Z</cp:lastPrinted>
  <dcterms:created xsi:type="dcterms:W3CDTF">2009-04-08T07:15:50Z</dcterms:created>
  <dcterms:modified xsi:type="dcterms:W3CDTF">2016-04-08T05:37:58Z</dcterms:modified>
</cp:coreProperties>
</file>