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215" yWindow="65326" windowWidth="16350" windowHeight="12150" activeTab="0"/>
  </bookViews>
  <sheets>
    <sheet name="Rekapitulace" sheetId="3" r:id="rId1"/>
    <sheet name="Rozpočet" sheetId="2" r:id="rId2"/>
    <sheet name="Parametry" sheetId="1" r:id="rId3"/>
  </sheets>
  <definedNames/>
  <calcPr calcId="125725"/>
</workbook>
</file>

<file path=xl/sharedStrings.xml><?xml version="1.0" encoding="utf-8"?>
<sst xmlns="http://schemas.openxmlformats.org/spreadsheetml/2006/main" count="227" uniqueCount="147">
  <si>
    <t>Název</t>
  </si>
  <si>
    <t>Hodnota</t>
  </si>
  <si>
    <t>Nadpis rekapitulace</t>
  </si>
  <si>
    <t>Seznam prací a dodávek elektrotechnických zařízení</t>
  </si>
  <si>
    <t>Akce</t>
  </si>
  <si>
    <t>Projekt</t>
  </si>
  <si>
    <t>Investor</t>
  </si>
  <si>
    <t>Mendelova univerzita v Brně, Zemědělská 1</t>
  </si>
  <si>
    <t>Z. č.</t>
  </si>
  <si>
    <t>A. č.</t>
  </si>
  <si>
    <t>Smlouva</t>
  </si>
  <si>
    <t/>
  </si>
  <si>
    <t>Vypracoval</t>
  </si>
  <si>
    <t>ING. KOZLOVSKÝ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</si>
  <si>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</si>
  <si>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</si>
  <si>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</si>
  <si>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</si>
  <si>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</si>
  <si>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</si>
  <si>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</si>
  <si>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</si>
  <si>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</si>
  <si>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</si>
  <si>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</si>
  <si>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PPV zemních prací, nátěrů  (1) %</t>
  </si>
  <si>
    <t>Dodavat. dokumentace  (1 - 1,5) %</t>
  </si>
  <si>
    <t>0,00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</si>
  <si>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</si>
  <si>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</si>
  <si>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</si>
  <si>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</si>
  <si>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</si>
  <si>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</si>
  <si>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</si>
  <si>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</si>
  <si>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</si>
  <si>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</si>
  <si>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</si>
  <si>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</si>
  <si>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</si>
  <si>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</si>
  <si>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</si>
  <si>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</si>
  <si>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</si>
  <si>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</si>
  <si>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</si>
  <si>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ks</t>
  </si>
  <si>
    <t>hod</t>
  </si>
  <si>
    <t>m</t>
  </si>
  <si>
    <t>kg</t>
  </si>
  <si>
    <t>POMOCNÝ A KOTVÍCÍ MATERIÁL</t>
  </si>
  <si>
    <t>t</t>
  </si>
  <si>
    <t>m2</t>
  </si>
  <si>
    <t>Slaboproudá instalace</t>
  </si>
  <si>
    <t>ELEKTRONICKÁ KONTROLA VSTUPU - EKV</t>
  </si>
  <si>
    <t>Krabice K 9100 upravená</t>
  </si>
  <si>
    <t>Čtečka proximity karet do systému IIS Mendelu rozhraní Wiegand (WLF3)</t>
  </si>
  <si>
    <t>Napojení do stávajícího systému EKV - IIS Mendelu</t>
  </si>
  <si>
    <t>KABELÁŽ A NOSNÉ PRVKY</t>
  </si>
  <si>
    <t>Trubka ohebná D20 pod omítku</t>
  </si>
  <si>
    <t>Trubka ohebná D20 v podhledu</t>
  </si>
  <si>
    <t>Kabel CYKY-O 2x1,5</t>
  </si>
  <si>
    <t>Kabel dvoulinka 2x1,5 CR</t>
  </si>
  <si>
    <t>Příprava ke komplexní zkoušce</t>
  </si>
  <si>
    <t>Výchozí revize</t>
  </si>
  <si>
    <t>Vyhot. zprávy o vých.revizi</t>
  </si>
  <si>
    <t>Zkušební provoz</t>
  </si>
  <si>
    <t>Uvedení do provozu</t>
  </si>
  <si>
    <t>VYPRACOVÁNÍ PROJEKTU A PD SKUTEČNÉHO PROVEDENÍ</t>
  </si>
  <si>
    <t>2x tisk podoba a 1x digitál (á 470,-/h) SLABOPROUD</t>
  </si>
  <si>
    <t>Slaboproudá instalace - celkem</t>
  </si>
  <si>
    <t>Demontáže, hodinová sazba, ostatní</t>
  </si>
  <si>
    <t>DEMONTÁŽ A OPĚTOVNÁ MONTÁŽ KAZET PODHLEDŮ</t>
  </si>
  <si>
    <t>HODINOVE ZUCTOVACI SAZBY</t>
  </si>
  <si>
    <t xml:space="preserve"> Montáž mimo ceníkové položky</t>
  </si>
  <si>
    <t>PROVEDENI REVIZNICH ZKOUSEK</t>
  </si>
  <si>
    <t>Demontáže, hodinová sazba, ostatní - celkem</t>
  </si>
  <si>
    <t>Zednická výpomoc</t>
  </si>
  <si>
    <t>OCHRANA PROTI PRACHU</t>
  </si>
  <si>
    <t>zakrývací fólie</t>
  </si>
  <si>
    <t>VYSEKANI RYH VE ZDIVU CIHELNEM</t>
  </si>
  <si>
    <t>Drážka v cihelné stěně do 30x30</t>
  </si>
  <si>
    <t>ZAPRAVENÍ DRÁŽEK, PRŮSTUPŮ A NIK</t>
  </si>
  <si>
    <t>Malta fajnová</t>
  </si>
  <si>
    <t>ČIŠTĚNÍ BUDOV ZAMETÁNÍM</t>
  </si>
  <si>
    <t>Suchý a mokrý proces vč. oken</t>
  </si>
  <si>
    <t>PŘESUN SUTI A VYBOURANÉHO MAT.</t>
  </si>
  <si>
    <t>do kontejneru</t>
  </si>
  <si>
    <t>Zednická výpomoc - celkem</t>
  </si>
  <si>
    <t xml:space="preserve">POZNÁMKA:                            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</si>
  <si>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</si>
  <si>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</si>
  <si>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</si>
  <si>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</si>
  <si>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</si>
  <si>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</si>
  <si>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</si>
  <si>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</si>
  <si>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Nátěry</t>
  </si>
  <si>
    <t>Mezisoučet 2</t>
  </si>
  <si>
    <t>Základní náklady celkem</t>
  </si>
  <si>
    <t>Vedlejší náklady</t>
  </si>
  <si>
    <t>Provozní vlivy 0,00% z pravé strany mezisoučtu 2</t>
  </si>
  <si>
    <t>Vedlejší náklady celkem</t>
  </si>
  <si>
    <t>Kompletační činnost</t>
  </si>
  <si>
    <t>Náklady celkem</t>
  </si>
  <si>
    <t>Náklady celkem s DPH</t>
  </si>
  <si>
    <t>Součty odstavců</t>
  </si>
  <si>
    <t xml:space="preserve">  Demontáže, hodinová sazba, ostatní</t>
  </si>
  <si>
    <t>MENDELOVA UNIVERZITA V BRNĚ, ZEMĚDĚLSKÁ 1
PŘÍSTUP NA ČIPOVÉ KARTY DO UČEBEN OBJ. Q, A, M</t>
  </si>
  <si>
    <t xml:space="preserve">
ROZVODY KV</t>
  </si>
  <si>
    <t>15/15</t>
  </si>
  <si>
    <t>E309/15/15</t>
  </si>
  <si>
    <t>6,00</t>
  </si>
  <si>
    <t>0,952842</t>
  </si>
  <si>
    <t>Procento PM %</t>
  </si>
  <si>
    <t>Rozvody</t>
  </si>
  <si>
    <t>Rozvody - celkem</t>
  </si>
  <si>
    <t>PPV 6,00% z montáže: materiál + práce</t>
  </si>
  <si>
    <t>PPV 0,00% z nátěrů a zemních prací</t>
  </si>
  <si>
    <t>Dodav. dokumentace 0,00% z mezisoučtu 2</t>
  </si>
  <si>
    <t>Rizika a pojištění 0,00% z mezisoučtu 2</t>
  </si>
  <si>
    <t>Opravy v záruce 0,00% z mezisoučtu 1</t>
  </si>
  <si>
    <t>GZS 0,00% z pravé strany mezisoučtu 2</t>
  </si>
  <si>
    <t>Roční nárůst cen 0,00%</t>
  </si>
  <si>
    <t xml:space="preserve">  Rozvody</t>
  </si>
  <si>
    <t xml:space="preserve">  </t>
  </si>
  <si>
    <t xml:space="preserve">Rozvodný a akční člen pro přístupové terminály, RS485, Wiegand, KEY41, kompatibilní se stávajícim systémem KV  a IIS na MENDELU </t>
  </si>
  <si>
    <t xml:space="preserve">Kování koule-klika  </t>
  </si>
  <si>
    <t>Ochranná dioda pro otvírače</t>
  </si>
  <si>
    <t>Dveřní samozavírač, stříbrné provedení</t>
  </si>
  <si>
    <t>Rameno s samoaretací</t>
  </si>
  <si>
    <t>Elektrický dveřní otvírač nízkoodběrový, 12V SS, kabeláž vedena ve frézované drážce skrytě pod těsněním dveří ( budova Q)</t>
  </si>
  <si>
    <t>Krabice univerzální D68 do SDK</t>
  </si>
  <si>
    <t>Kabel FTP Cat5e</t>
  </si>
  <si>
    <t>Stahovací pásek plast 250mm</t>
  </si>
  <si>
    <t>Standardní kazety SDK 600x600 , 600x1200 (budova  A, M)</t>
  </si>
  <si>
    <t>Trubka ohebná D16 pod omítku/SDK</t>
  </si>
  <si>
    <t>Programování DK spolupáce s IT MENDELU</t>
  </si>
  <si>
    <t>21</t>
  </si>
  <si>
    <t>15</t>
  </si>
  <si>
    <t>Základ a hodnota DPH 21%</t>
  </si>
  <si>
    <t>Základ a hodnota DPH 15%</t>
  </si>
  <si>
    <t>Zednická výpomoc a úklid</t>
  </si>
  <si>
    <t>Zapravení drážek, malování</t>
  </si>
  <si>
    <t>Zednická a malířská výpomoc, úklid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</si>
</sst>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D4D0C8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9" fontId="7" fillId="7" borderId="1" xfId="0" applyNumberFormat="1" applyFont="1" applyFill="1" applyBorder="1" applyAlignment="1">
      <alignment horizontal="left"/>
    </xf>
    <xf numFmtId="4" fontId="7" fillId="7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left"/>
    </xf>
    <xf numFmtId="1" fontId="6" fillId="7" borderId="1" xfId="0" applyNumberFormat="1" applyFont="1" applyFill="1" applyBorder="1" applyAlignment="1">
      <alignment horizontal="left"/>
    </xf>
    <xf numFmtId="1" fontId="2" fillId="5" borderId="1" xfId="0" applyNumberFormat="1" applyFont="1" applyFill="1" applyBorder="1" applyAlignment="1">
      <alignment horizontal="left"/>
    </xf>
    <xf numFmtId="1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E28" sqref="E28"/>
    </sheetView>
  </sheetViews>
  <sheetFormatPr defaultColWidth="9.140625" defaultRowHeight="15"/>
  <cols>
    <col min="1" max="1" width="39.28125" style="1" bestFit="1" customWidth="1"/>
    <col min="2" max="2" width="9.8515625" style="11" bestFit="1" customWidth="1"/>
    <col min="3" max="3" width="13.140625" style="11" bestFit="1" customWidth="1"/>
    <col min="6" max="6" width="4.57421875" style="10" hidden="1" customWidth="1"/>
  </cols>
  <sheetData>
    <row r="1" spans="1:4" ht="15">
      <c r="A1" s="2" t="s">
        <v>0</v>
      </c>
      <c r="B1" s="12" t="s">
        <v>91</v>
      </c>
      <c r="C1" s="12" t="s">
        <v>92</v>
      </c>
      <c r="D1" s="3"/>
    </row>
    <row r="2" spans="1:4" ht="15">
      <c r="A2" s="6" t="s">
        <v>93</v>
      </c>
      <c r="B2" s="15"/>
      <c r="C2" s="15"/>
      <c r="D2" s="3"/>
    </row>
    <row r="3" spans="1:4" ht="15">
      <c r="A3" s="7" t="s">
        <v>94</v>
      </c>
      <c r="B3" s="14">
        <f>0</f>
        <v>0</v>
      </c>
      <c r="C3" s="14"/>
      <c r="D3" s="3"/>
    </row>
    <row r="4" spans="1:4" ht="15">
      <c r="A4" s="7" t="s">
        <v>95</v>
      </c>
      <c r="B4" s="14">
        <f>B3*Parametry!B16/100</f>
        <v>0</v>
      </c>
      <c r="C4" s="14">
        <f>B3*Parametry!B17/100</f>
        <v>0</v>
      </c>
      <c r="D4" s="3"/>
    </row>
    <row r="5" spans="1:4" ht="15">
      <c r="A5" s="7" t="s">
        <v>96</v>
      </c>
      <c r="B5" s="14"/>
      <c r="C5" s="14">
        <f>(Rozpočet!F41)+0</f>
        <v>0</v>
      </c>
      <c r="D5" s="3"/>
    </row>
    <row r="6" spans="1:4" ht="15">
      <c r="A6" s="7" t="s">
        <v>97</v>
      </c>
      <c r="B6" s="14"/>
      <c r="C6" s="14">
        <f>0+(Rozpočet!H41)+0</f>
        <v>0</v>
      </c>
      <c r="D6" s="3"/>
    </row>
    <row r="7" spans="1:4" ht="15">
      <c r="A7" s="8" t="s">
        <v>98</v>
      </c>
      <c r="B7" s="20">
        <f>B3+B4</f>
        <v>0</v>
      </c>
      <c r="C7" s="20">
        <f>C3+C4+C5+C6</f>
        <v>0</v>
      </c>
      <c r="D7" s="3"/>
    </row>
    <row r="8" spans="1:4" ht="15">
      <c r="A8" s="7" t="s">
        <v>119</v>
      </c>
      <c r="B8" s="14"/>
      <c r="C8" s="14">
        <f>(C5+C6)*Parametry!B18/100</f>
        <v>0</v>
      </c>
      <c r="D8" s="3"/>
    </row>
    <row r="9" spans="1:4" ht="15">
      <c r="A9" s="7" t="s">
        <v>99</v>
      </c>
      <c r="B9" s="14"/>
      <c r="C9" s="14">
        <f>0+0</f>
        <v>0</v>
      </c>
      <c r="D9" s="3"/>
    </row>
    <row r="10" spans="1:4" ht="15">
      <c r="A10" s="7" t="s">
        <v>144</v>
      </c>
      <c r="B10" s="14"/>
      <c r="C10" s="14">
        <f>(Rozpočet!F54)+(Rozpočet!H54)</f>
        <v>0</v>
      </c>
      <c r="D10" s="3"/>
    </row>
    <row r="11" spans="1:4" ht="15">
      <c r="A11" s="7" t="s">
        <v>120</v>
      </c>
      <c r="B11" s="14"/>
      <c r="C11" s="14">
        <f>(C9+C10)*Parametry!B19/100</f>
        <v>0</v>
      </c>
      <c r="D11" s="3"/>
    </row>
    <row r="12" spans="1:4" ht="15">
      <c r="A12" s="8" t="s">
        <v>100</v>
      </c>
      <c r="B12" s="20">
        <f>B7</f>
        <v>0</v>
      </c>
      <c r="C12" s="20">
        <f>C7+C8+C9+C10+C11</f>
        <v>0</v>
      </c>
      <c r="D12" s="3"/>
    </row>
    <row r="13" spans="1:4" ht="15">
      <c r="A13" s="7" t="s">
        <v>121</v>
      </c>
      <c r="B13" s="14"/>
      <c r="C13" s="14">
        <f>(B12+C12)*Parametry!B20/100</f>
        <v>0</v>
      </c>
      <c r="D13" s="3"/>
    </row>
    <row r="14" spans="1:4" ht="15">
      <c r="A14" s="7" t="s">
        <v>122</v>
      </c>
      <c r="B14" s="14"/>
      <c r="C14" s="14">
        <f>(B12+C12)*Parametry!B21/100</f>
        <v>0</v>
      </c>
      <c r="D14" s="3"/>
    </row>
    <row r="15" spans="1:4" ht="15">
      <c r="A15" s="7" t="s">
        <v>123</v>
      </c>
      <c r="B15" s="14"/>
      <c r="C15" s="14">
        <f>(B7+C7)*Parametry!B22/100</f>
        <v>0</v>
      </c>
      <c r="D15" s="3"/>
    </row>
    <row r="16" spans="1:4" ht="15">
      <c r="A16" s="6" t="s">
        <v>101</v>
      </c>
      <c r="B16" s="15"/>
      <c r="C16" s="15">
        <f>B12+C12+C13+C14+C15</f>
        <v>0</v>
      </c>
      <c r="D16" s="3"/>
    </row>
    <row r="17" spans="1:4" ht="15">
      <c r="A17" s="7" t="s">
        <v>11</v>
      </c>
      <c r="B17" s="14"/>
      <c r="C17" s="14"/>
      <c r="D17" s="3"/>
    </row>
    <row r="18" spans="1:4" ht="15">
      <c r="A18" s="6" t="s">
        <v>102</v>
      </c>
      <c r="B18" s="15"/>
      <c r="C18" s="15"/>
      <c r="D18" s="3"/>
    </row>
    <row r="19" spans="1:4" ht="15">
      <c r="A19" s="7" t="s">
        <v>124</v>
      </c>
      <c r="B19" s="14"/>
      <c r="C19" s="14">
        <f>C12*Parametry!B23/100</f>
        <v>0</v>
      </c>
      <c r="D19" s="3"/>
    </row>
    <row r="20" spans="1:4" ht="15">
      <c r="A20" s="7" t="s">
        <v>103</v>
      </c>
      <c r="B20" s="14"/>
      <c r="C20" s="14">
        <f>C12*Parametry!B24/100</f>
        <v>0</v>
      </c>
      <c r="D20" s="3"/>
    </row>
    <row r="21" spans="1:4" ht="15">
      <c r="A21" s="6" t="s">
        <v>104</v>
      </c>
      <c r="B21" s="15"/>
      <c r="C21" s="15">
        <f>C19+C20</f>
        <v>0</v>
      </c>
      <c r="D21" s="3"/>
    </row>
    <row r="22" spans="1:4" ht="15">
      <c r="A22" s="7" t="s">
        <v>105</v>
      </c>
      <c r="B22" s="14"/>
      <c r="C22" s="14">
        <f>Parametry!B25*Parametry!B28*(C16*Parametry!B27)^Parametry!B26</f>
        <v>0</v>
      </c>
      <c r="D22" s="3"/>
    </row>
    <row r="23" spans="1:4" ht="15">
      <c r="A23" s="7" t="s">
        <v>11</v>
      </c>
      <c r="B23" s="14"/>
      <c r="C23" s="14"/>
      <c r="D23" s="3"/>
    </row>
    <row r="24" spans="1:4" ht="15">
      <c r="A24" s="4" t="s">
        <v>106</v>
      </c>
      <c r="B24" s="13"/>
      <c r="C24" s="13">
        <f>C16+C21+C22</f>
        <v>0</v>
      </c>
      <c r="D24" s="3"/>
    </row>
    <row r="25" spans="1:4" ht="15">
      <c r="A25" s="7" t="s">
        <v>142</v>
      </c>
      <c r="B25" s="11">
        <f>C24</f>
        <v>0</v>
      </c>
      <c r="C25" s="14">
        <f>B25*Parametry!B31/100</f>
        <v>0</v>
      </c>
      <c r="D25" s="14"/>
    </row>
    <row r="26" spans="1:4" ht="15">
      <c r="A26" s="7" t="s">
        <v>143</v>
      </c>
      <c r="B26" s="14">
        <v>0</v>
      </c>
      <c r="C26" s="14">
        <f>B26*Parametry!B32/100</f>
        <v>0</v>
      </c>
      <c r="D26" s="3"/>
    </row>
    <row r="27" spans="1:4" ht="15">
      <c r="A27" s="4" t="s">
        <v>107</v>
      </c>
      <c r="B27" s="13"/>
      <c r="C27" s="13">
        <f>C24+C25+C26</f>
        <v>0</v>
      </c>
      <c r="D27" s="3"/>
    </row>
    <row r="28" spans="1:4" ht="15">
      <c r="A28" s="7" t="s">
        <v>11</v>
      </c>
      <c r="B28" s="14"/>
      <c r="C28" s="14"/>
      <c r="D28" s="3"/>
    </row>
    <row r="29" spans="1:4" ht="15">
      <c r="A29" s="7" t="s">
        <v>125</v>
      </c>
      <c r="B29" s="14"/>
      <c r="C29" s="14">
        <f>C24*Parametry!B29/100</f>
        <v>0</v>
      </c>
      <c r="D29" s="3"/>
    </row>
    <row r="30" spans="1:4" ht="15">
      <c r="A30" s="7" t="s">
        <v>125</v>
      </c>
      <c r="B30" s="14"/>
      <c r="C30" s="14">
        <f>C24*Parametry!B30/100</f>
        <v>0</v>
      </c>
      <c r="D30" s="3"/>
    </row>
    <row r="31" spans="1:4" ht="15">
      <c r="A31" s="6" t="s">
        <v>108</v>
      </c>
      <c r="B31" s="21" t="s">
        <v>42</v>
      </c>
      <c r="C31" s="21" t="s">
        <v>44</v>
      </c>
      <c r="D31" s="3"/>
    </row>
    <row r="32" spans="1:4" ht="15">
      <c r="A32" s="7" t="s">
        <v>54</v>
      </c>
      <c r="B32" s="14">
        <f>(Rozpočet!F41)</f>
        <v>0</v>
      </c>
      <c r="C32" s="14">
        <f>(Rozpočet!H41)</f>
        <v>0</v>
      </c>
      <c r="D32" s="3"/>
    </row>
    <row r="33" spans="1:4" ht="15">
      <c r="A33" s="7" t="s">
        <v>126</v>
      </c>
      <c r="B33" s="14">
        <f>(Rozpočet!F23)</f>
        <v>0</v>
      </c>
      <c r="C33" s="14">
        <f>(Rozpočet!H23)</f>
        <v>0</v>
      </c>
      <c r="D33" s="3"/>
    </row>
    <row r="34" spans="1:4" ht="15">
      <c r="A34" s="7" t="s">
        <v>109</v>
      </c>
      <c r="B34" s="14">
        <f>(Rozpočet!F39)</f>
        <v>0</v>
      </c>
      <c r="C34" s="14">
        <f>(Rozpočet!H39)</f>
        <v>0</v>
      </c>
      <c r="D34" s="3"/>
    </row>
    <row r="35" spans="1:4" ht="15">
      <c r="A35" s="7" t="s">
        <v>78</v>
      </c>
      <c r="B35" s="14">
        <f>(Rozpočet!F54)</f>
        <v>0</v>
      </c>
      <c r="C35" s="14">
        <f>(Rozpočet!H54)</f>
        <v>0</v>
      </c>
      <c r="D35" s="3"/>
    </row>
    <row r="36" spans="1:4" ht="15">
      <c r="A36" s="7" t="s">
        <v>11</v>
      </c>
      <c r="B36" s="14"/>
      <c r="C36" s="14"/>
      <c r="D36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56" sqref="A56"/>
    </sheetView>
  </sheetViews>
  <sheetFormatPr defaultColWidth="9.140625" defaultRowHeight="15"/>
  <cols>
    <col min="1" max="1" width="6.140625" style="28" bestFit="1" customWidth="1"/>
    <col min="2" max="2" width="62.421875" style="1" bestFit="1" customWidth="1"/>
    <col min="3" max="3" width="4.00390625" style="1" bestFit="1" customWidth="1"/>
    <col min="4" max="4" width="7.8515625" style="11" bestFit="1" customWidth="1"/>
    <col min="5" max="5" width="8.8515625" style="11" bestFit="1" customWidth="1"/>
    <col min="6" max="6" width="13.421875" style="11" bestFit="1" customWidth="1"/>
    <col min="7" max="7" width="7.8515625" style="11" bestFit="1" customWidth="1"/>
    <col min="8" max="8" width="12.57421875" style="11" bestFit="1" customWidth="1"/>
    <col min="9" max="9" width="13.140625" style="11" bestFit="1" customWidth="1"/>
    <col min="10" max="10" width="11.00390625" style="10" hidden="1" customWidth="1"/>
  </cols>
  <sheetData>
    <row r="1" spans="1:9" ht="15">
      <c r="A1" s="23" t="s">
        <v>127</v>
      </c>
      <c r="B1" s="2" t="s">
        <v>0</v>
      </c>
      <c r="C1" s="2" t="s">
        <v>40</v>
      </c>
      <c r="D1" s="12" t="s">
        <v>41</v>
      </c>
      <c r="E1" s="12" t="s">
        <v>42</v>
      </c>
      <c r="F1" s="12" t="s">
        <v>43</v>
      </c>
      <c r="G1" s="12" t="s">
        <v>44</v>
      </c>
      <c r="H1" s="12" t="s">
        <v>45</v>
      </c>
      <c r="I1" s="12" t="s">
        <v>46</v>
      </c>
    </row>
    <row r="2" spans="1:9" ht="15">
      <c r="A2" s="24" t="s">
        <v>11</v>
      </c>
      <c r="B2" s="4" t="s">
        <v>54</v>
      </c>
      <c r="C2" s="4" t="s">
        <v>11</v>
      </c>
      <c r="D2" s="13"/>
      <c r="E2" s="13"/>
      <c r="F2" s="13"/>
      <c r="G2" s="13"/>
      <c r="H2" s="13"/>
      <c r="I2" s="13"/>
    </row>
    <row r="3" spans="1:9" ht="15">
      <c r="A3" s="25" t="s">
        <v>11</v>
      </c>
      <c r="B3" s="6" t="s">
        <v>117</v>
      </c>
      <c r="C3" s="6" t="s">
        <v>11</v>
      </c>
      <c r="D3" s="15"/>
      <c r="E3" s="15"/>
      <c r="F3" s="15"/>
      <c r="G3" s="15"/>
      <c r="H3" s="15"/>
      <c r="I3" s="15"/>
    </row>
    <row r="4" spans="1:9" ht="15">
      <c r="A4" s="26" t="s">
        <v>11</v>
      </c>
      <c r="B4" s="16" t="s">
        <v>55</v>
      </c>
      <c r="C4" s="16" t="s">
        <v>11</v>
      </c>
      <c r="D4" s="17"/>
      <c r="E4" s="17"/>
      <c r="F4" s="17"/>
      <c r="G4" s="17"/>
      <c r="H4" s="17"/>
      <c r="I4" s="17"/>
    </row>
    <row r="5" spans="1:9" ht="24.75">
      <c r="A5" s="27">
        <v>1</v>
      </c>
      <c r="B5" s="22" t="s">
        <v>128</v>
      </c>
      <c r="C5" s="7" t="s">
        <v>47</v>
      </c>
      <c r="D5" s="14">
        <v>1</v>
      </c>
      <c r="E5" s="14"/>
      <c r="F5" s="14">
        <f aca="true" t="shared" si="0" ref="F5:F8">D5*E5</f>
        <v>0</v>
      </c>
      <c r="G5" s="14"/>
      <c r="H5" s="14">
        <f aca="true" t="shared" si="1" ref="H5:H8">D5*G5</f>
        <v>0</v>
      </c>
      <c r="I5" s="14">
        <f aca="true" t="shared" si="2" ref="I5:I16">F5+H5</f>
        <v>0</v>
      </c>
    </row>
    <row r="6" spans="1:9" ht="15">
      <c r="A6" s="27">
        <v>2</v>
      </c>
      <c r="B6" s="7" t="s">
        <v>56</v>
      </c>
      <c r="C6" s="7" t="s">
        <v>47</v>
      </c>
      <c r="D6" s="14">
        <v>1</v>
      </c>
      <c r="E6" s="14"/>
      <c r="F6" s="14">
        <f t="shared" si="0"/>
        <v>0</v>
      </c>
      <c r="G6" s="14"/>
      <c r="H6" s="14">
        <f t="shared" si="1"/>
        <v>0</v>
      </c>
      <c r="I6" s="14">
        <f t="shared" si="2"/>
        <v>0</v>
      </c>
    </row>
    <row r="7" spans="1:9" ht="15">
      <c r="A7" s="27">
        <v>3</v>
      </c>
      <c r="B7" s="7" t="s">
        <v>57</v>
      </c>
      <c r="C7" s="7" t="s">
        <v>47</v>
      </c>
      <c r="D7" s="14">
        <v>1</v>
      </c>
      <c r="E7" s="14"/>
      <c r="F7" s="14">
        <f t="shared" si="0"/>
        <v>0</v>
      </c>
      <c r="G7" s="14"/>
      <c r="H7" s="14">
        <f t="shared" si="1"/>
        <v>0</v>
      </c>
      <c r="I7" s="14">
        <f t="shared" si="2"/>
        <v>0</v>
      </c>
    </row>
    <row r="8" spans="1:9" ht="15">
      <c r="A8" s="27">
        <v>4</v>
      </c>
      <c r="B8" s="7" t="s">
        <v>129</v>
      </c>
      <c r="C8" s="7" t="s">
        <v>47</v>
      </c>
      <c r="D8" s="14">
        <v>1</v>
      </c>
      <c r="E8" s="14"/>
      <c r="F8" s="14">
        <f t="shared" si="0"/>
        <v>0</v>
      </c>
      <c r="G8" s="14"/>
      <c r="H8" s="14">
        <f t="shared" si="1"/>
        <v>0</v>
      </c>
      <c r="I8" s="14">
        <f t="shared" si="2"/>
        <v>0</v>
      </c>
    </row>
    <row r="9" spans="1:9" ht="24.75">
      <c r="A9" s="27">
        <v>5</v>
      </c>
      <c r="B9" s="22" t="s">
        <v>133</v>
      </c>
      <c r="C9" s="7" t="s">
        <v>47</v>
      </c>
      <c r="D9" s="14">
        <v>1</v>
      </c>
      <c r="E9" s="14"/>
      <c r="F9" s="14">
        <f aca="true" t="shared" si="3" ref="F9:F12">D9*E9</f>
        <v>0</v>
      </c>
      <c r="G9" s="14"/>
      <c r="H9" s="14">
        <f aca="true" t="shared" si="4" ref="H9:H12">D9*G9</f>
        <v>0</v>
      </c>
      <c r="I9" s="14">
        <f aca="true" t="shared" si="5" ref="I9:I12">F9+H9</f>
        <v>0</v>
      </c>
    </row>
    <row r="10" spans="1:9" ht="15">
      <c r="A10" s="27">
        <v>6</v>
      </c>
      <c r="B10" s="7" t="s">
        <v>131</v>
      </c>
      <c r="C10" s="7" t="s">
        <v>47</v>
      </c>
      <c r="D10" s="14">
        <v>1</v>
      </c>
      <c r="E10" s="14"/>
      <c r="F10" s="14">
        <f t="shared" si="3"/>
        <v>0</v>
      </c>
      <c r="G10" s="14"/>
      <c r="H10" s="14">
        <f t="shared" si="4"/>
        <v>0</v>
      </c>
      <c r="I10" s="14">
        <f t="shared" si="5"/>
        <v>0</v>
      </c>
    </row>
    <row r="11" spans="1:9" ht="15">
      <c r="A11" s="27">
        <v>7</v>
      </c>
      <c r="B11" s="7" t="s">
        <v>132</v>
      </c>
      <c r="C11" s="7" t="s">
        <v>47</v>
      </c>
      <c r="D11" s="14">
        <v>1</v>
      </c>
      <c r="E11" s="14"/>
      <c r="F11" s="14">
        <f t="shared" si="3"/>
        <v>0</v>
      </c>
      <c r="G11" s="14"/>
      <c r="H11" s="14">
        <f t="shared" si="4"/>
        <v>0</v>
      </c>
      <c r="I11" s="14">
        <f t="shared" si="5"/>
        <v>0</v>
      </c>
    </row>
    <row r="12" spans="1:9" ht="15">
      <c r="A12" s="27">
        <v>8</v>
      </c>
      <c r="B12" s="7" t="s">
        <v>130</v>
      </c>
      <c r="C12" s="7" t="s">
        <v>47</v>
      </c>
      <c r="D12" s="14">
        <v>1</v>
      </c>
      <c r="E12" s="14"/>
      <c r="F12" s="14">
        <f t="shared" si="3"/>
        <v>0</v>
      </c>
      <c r="G12" s="14"/>
      <c r="H12" s="14">
        <f t="shared" si="4"/>
        <v>0</v>
      </c>
      <c r="I12" s="14">
        <f t="shared" si="5"/>
        <v>0</v>
      </c>
    </row>
    <row r="13" spans="1:9" ht="15">
      <c r="A13" s="27"/>
      <c r="B13" s="16" t="s">
        <v>59</v>
      </c>
      <c r="C13" s="16" t="s">
        <v>11</v>
      </c>
      <c r="D13" s="17"/>
      <c r="E13" s="17"/>
      <c r="F13" s="17"/>
      <c r="G13" s="17"/>
      <c r="H13" s="14"/>
      <c r="I13" s="17"/>
    </row>
    <row r="14" spans="1:9" ht="15">
      <c r="A14" s="27">
        <v>9</v>
      </c>
      <c r="B14" s="7" t="s">
        <v>138</v>
      </c>
      <c r="C14" s="7" t="s">
        <v>49</v>
      </c>
      <c r="D14" s="14">
        <v>3</v>
      </c>
      <c r="E14" s="14"/>
      <c r="F14" s="14">
        <f aca="true" t="shared" si="6" ref="F14:F20">D14*E14</f>
        <v>0</v>
      </c>
      <c r="G14" s="14"/>
      <c r="H14" s="14">
        <f aca="true" t="shared" si="7" ref="H14:H20">D14*G14</f>
        <v>0</v>
      </c>
      <c r="I14" s="14">
        <f t="shared" si="2"/>
        <v>0</v>
      </c>
    </row>
    <row r="15" spans="1:9" ht="15">
      <c r="A15" s="27">
        <v>10</v>
      </c>
      <c r="B15" s="7" t="s">
        <v>60</v>
      </c>
      <c r="C15" s="7" t="s">
        <v>49</v>
      </c>
      <c r="D15" s="14">
        <v>3</v>
      </c>
      <c r="E15" s="14"/>
      <c r="F15" s="14">
        <f t="shared" si="6"/>
        <v>0</v>
      </c>
      <c r="G15" s="14"/>
      <c r="H15" s="14">
        <f t="shared" si="7"/>
        <v>0</v>
      </c>
      <c r="I15" s="14">
        <f t="shared" si="2"/>
        <v>0</v>
      </c>
    </row>
    <row r="16" spans="1:9" ht="15">
      <c r="A16" s="27">
        <v>11</v>
      </c>
      <c r="B16" s="7" t="s">
        <v>61</v>
      </c>
      <c r="C16" s="7" t="s">
        <v>49</v>
      </c>
      <c r="D16" s="14">
        <v>5</v>
      </c>
      <c r="E16" s="14"/>
      <c r="F16" s="14">
        <f t="shared" si="6"/>
        <v>0</v>
      </c>
      <c r="G16" s="14"/>
      <c r="H16" s="14">
        <f t="shared" si="7"/>
        <v>0</v>
      </c>
      <c r="I16" s="14">
        <f t="shared" si="2"/>
        <v>0</v>
      </c>
    </row>
    <row r="17" spans="1:9" ht="15">
      <c r="A17" s="27">
        <v>12</v>
      </c>
      <c r="B17" s="7" t="s">
        <v>134</v>
      </c>
      <c r="C17" s="7" t="s">
        <v>47</v>
      </c>
      <c r="D17" s="14">
        <v>1</v>
      </c>
      <c r="E17" s="14"/>
      <c r="F17" s="14">
        <f aca="true" t="shared" si="8" ref="F17">D17*E17</f>
        <v>0</v>
      </c>
      <c r="G17" s="14"/>
      <c r="H17" s="14">
        <f aca="true" t="shared" si="9" ref="H17">D17*G17</f>
        <v>0</v>
      </c>
      <c r="I17" s="14">
        <f aca="true" t="shared" si="10" ref="I17">F17+H17</f>
        <v>0</v>
      </c>
    </row>
    <row r="18" spans="1:9" ht="15">
      <c r="A18" s="27">
        <v>13</v>
      </c>
      <c r="B18" s="7" t="s">
        <v>62</v>
      </c>
      <c r="C18" s="7" t="s">
        <v>49</v>
      </c>
      <c r="D18" s="14">
        <v>40</v>
      </c>
      <c r="E18" s="14"/>
      <c r="F18" s="14">
        <f t="shared" si="6"/>
        <v>0</v>
      </c>
      <c r="G18" s="14"/>
      <c r="H18" s="14">
        <f t="shared" si="7"/>
        <v>0</v>
      </c>
      <c r="I18" s="14">
        <f aca="true" t="shared" si="11" ref="I18:I22">F18+H18</f>
        <v>0</v>
      </c>
    </row>
    <row r="19" spans="1:9" ht="15">
      <c r="A19" s="27">
        <v>14</v>
      </c>
      <c r="B19" s="7" t="s">
        <v>135</v>
      </c>
      <c r="C19" s="7" t="s">
        <v>49</v>
      </c>
      <c r="D19" s="14">
        <v>45</v>
      </c>
      <c r="E19" s="14"/>
      <c r="F19" s="14">
        <f aca="true" t="shared" si="12" ref="F19">D19*E19</f>
        <v>0</v>
      </c>
      <c r="G19" s="14"/>
      <c r="H19" s="14">
        <f aca="true" t="shared" si="13" ref="H19">D19*G19</f>
        <v>0</v>
      </c>
      <c r="I19" s="14">
        <f aca="true" t="shared" si="14" ref="I19">F19+H19</f>
        <v>0</v>
      </c>
    </row>
    <row r="20" spans="1:9" ht="15">
      <c r="A20" s="27">
        <v>15</v>
      </c>
      <c r="B20" s="7" t="s">
        <v>63</v>
      </c>
      <c r="C20" s="7" t="s">
        <v>49</v>
      </c>
      <c r="D20" s="14">
        <v>6</v>
      </c>
      <c r="E20" s="14"/>
      <c r="F20" s="14">
        <f t="shared" si="6"/>
        <v>0</v>
      </c>
      <c r="G20" s="14"/>
      <c r="H20" s="14">
        <f t="shared" si="7"/>
        <v>0</v>
      </c>
      <c r="I20" s="14">
        <f t="shared" si="11"/>
        <v>0</v>
      </c>
    </row>
    <row r="21" spans="1:9" ht="15">
      <c r="A21" s="27"/>
      <c r="B21" s="16" t="s">
        <v>51</v>
      </c>
      <c r="C21" s="16" t="s">
        <v>11</v>
      </c>
      <c r="D21" s="17"/>
      <c r="E21" s="17"/>
      <c r="F21" s="17"/>
      <c r="G21" s="17"/>
      <c r="H21" s="17"/>
      <c r="I21" s="17">
        <f t="shared" si="11"/>
        <v>0</v>
      </c>
    </row>
    <row r="22" spans="1:9" ht="15">
      <c r="A22" s="27">
        <v>16</v>
      </c>
      <c r="B22" s="7" t="s">
        <v>136</v>
      </c>
      <c r="C22" s="7" t="s">
        <v>47</v>
      </c>
      <c r="D22" s="14">
        <v>40</v>
      </c>
      <c r="E22" s="14"/>
      <c r="F22" s="14">
        <f aca="true" t="shared" si="15" ref="F22">D22*E22</f>
        <v>0</v>
      </c>
      <c r="G22" s="14"/>
      <c r="H22" s="14">
        <f aca="true" t="shared" si="16" ref="H22">D22*G22</f>
        <v>0</v>
      </c>
      <c r="I22" s="14">
        <f t="shared" si="11"/>
        <v>0</v>
      </c>
    </row>
    <row r="23" spans="1:9" ht="15">
      <c r="A23" s="27"/>
      <c r="B23" s="6" t="s">
        <v>118</v>
      </c>
      <c r="C23" s="6" t="s">
        <v>11</v>
      </c>
      <c r="D23" s="15"/>
      <c r="E23" s="15"/>
      <c r="F23" s="15">
        <f>SUM(F4:F22)</f>
        <v>0</v>
      </c>
      <c r="G23" s="15"/>
      <c r="H23" s="15">
        <f>SUM(H4:H22)</f>
        <v>0</v>
      </c>
      <c r="I23" s="15">
        <f>SUM(I4:I22)</f>
        <v>0</v>
      </c>
    </row>
    <row r="24" spans="1:9" ht="15">
      <c r="A24" s="27"/>
      <c r="B24" s="6" t="s">
        <v>72</v>
      </c>
      <c r="C24" s="6" t="s">
        <v>11</v>
      </c>
      <c r="D24" s="15"/>
      <c r="E24" s="15"/>
      <c r="F24" s="15"/>
      <c r="G24" s="15"/>
      <c r="H24" s="15"/>
      <c r="I24" s="15"/>
    </row>
    <row r="25" spans="1:9" ht="15">
      <c r="A25" s="27"/>
      <c r="B25" s="16" t="s">
        <v>73</v>
      </c>
      <c r="C25" s="16" t="s">
        <v>11</v>
      </c>
      <c r="D25" s="17"/>
      <c r="E25" s="17"/>
      <c r="F25" s="17"/>
      <c r="G25" s="17"/>
      <c r="H25" s="17"/>
      <c r="I25" s="17"/>
    </row>
    <row r="26" spans="1:9" ht="15">
      <c r="A26" s="27">
        <v>17</v>
      </c>
      <c r="B26" s="7" t="s">
        <v>137</v>
      </c>
      <c r="C26" s="7" t="s">
        <v>53</v>
      </c>
      <c r="D26" s="14">
        <v>20</v>
      </c>
      <c r="E26" s="14"/>
      <c r="F26" s="14">
        <f>D26*E26</f>
        <v>0</v>
      </c>
      <c r="G26" s="14"/>
      <c r="H26" s="14">
        <f>D26*G26</f>
        <v>0</v>
      </c>
      <c r="I26" s="14">
        <f>F26+H26</f>
        <v>0</v>
      </c>
    </row>
    <row r="27" spans="1:9" ht="15">
      <c r="A27" s="27"/>
      <c r="B27" s="18" t="s">
        <v>74</v>
      </c>
      <c r="C27" s="18" t="s">
        <v>11</v>
      </c>
      <c r="D27" s="19"/>
      <c r="E27" s="19"/>
      <c r="F27" s="19"/>
      <c r="G27" s="19"/>
      <c r="H27" s="19"/>
      <c r="I27" s="19"/>
    </row>
    <row r="28" spans="1:9" ht="15">
      <c r="A28" s="27">
        <v>18</v>
      </c>
      <c r="B28" s="7" t="s">
        <v>139</v>
      </c>
      <c r="C28" s="7" t="s">
        <v>48</v>
      </c>
      <c r="D28" s="14">
        <v>1</v>
      </c>
      <c r="E28" s="14"/>
      <c r="F28" s="14">
        <f aca="true" t="shared" si="17" ref="F28:F33">D28*E28</f>
        <v>0</v>
      </c>
      <c r="G28" s="14"/>
      <c r="H28" s="14">
        <f aca="true" t="shared" si="18" ref="H28:H33">D28*G28</f>
        <v>0</v>
      </c>
      <c r="I28" s="14">
        <f aca="true" t="shared" si="19" ref="I28:I35">F28+H28</f>
        <v>0</v>
      </c>
    </row>
    <row r="29" spans="1:9" ht="15">
      <c r="A29" s="27">
        <v>19</v>
      </c>
      <c r="B29" s="7" t="s">
        <v>58</v>
      </c>
      <c r="C29" s="7" t="s">
        <v>48</v>
      </c>
      <c r="D29" s="14">
        <v>1</v>
      </c>
      <c r="E29" s="14"/>
      <c r="F29" s="14">
        <f t="shared" si="17"/>
        <v>0</v>
      </c>
      <c r="G29" s="14"/>
      <c r="H29" s="14">
        <f t="shared" si="18"/>
        <v>0</v>
      </c>
      <c r="I29" s="14">
        <f t="shared" si="19"/>
        <v>0</v>
      </c>
    </row>
    <row r="30" spans="1:9" ht="15">
      <c r="A30" s="27">
        <v>20</v>
      </c>
      <c r="B30" s="7" t="s">
        <v>64</v>
      </c>
      <c r="C30" s="7" t="s">
        <v>48</v>
      </c>
      <c r="D30" s="14">
        <v>1</v>
      </c>
      <c r="E30" s="14"/>
      <c r="F30" s="14">
        <f t="shared" si="17"/>
        <v>0</v>
      </c>
      <c r="G30" s="14"/>
      <c r="H30" s="14">
        <f t="shared" si="18"/>
        <v>0</v>
      </c>
      <c r="I30" s="14">
        <f t="shared" si="19"/>
        <v>0</v>
      </c>
    </row>
    <row r="31" spans="1:9" ht="15">
      <c r="A31" s="27">
        <v>21</v>
      </c>
      <c r="B31" s="7" t="s">
        <v>67</v>
      </c>
      <c r="C31" s="7" t="s">
        <v>48</v>
      </c>
      <c r="D31" s="14">
        <v>1</v>
      </c>
      <c r="E31" s="14"/>
      <c r="F31" s="14">
        <f t="shared" si="17"/>
        <v>0</v>
      </c>
      <c r="G31" s="14"/>
      <c r="H31" s="14">
        <f t="shared" si="18"/>
        <v>0</v>
      </c>
      <c r="I31" s="14">
        <f t="shared" si="19"/>
        <v>0</v>
      </c>
    </row>
    <row r="32" spans="1:9" ht="15">
      <c r="A32" s="27">
        <v>22</v>
      </c>
      <c r="B32" s="7" t="s">
        <v>68</v>
      </c>
      <c r="C32" s="7" t="s">
        <v>48</v>
      </c>
      <c r="D32" s="14">
        <v>1</v>
      </c>
      <c r="E32" s="14"/>
      <c r="F32" s="14">
        <f t="shared" si="17"/>
        <v>0</v>
      </c>
      <c r="G32" s="14"/>
      <c r="H32" s="14">
        <f t="shared" si="18"/>
        <v>0</v>
      </c>
      <c r="I32" s="14">
        <f t="shared" si="19"/>
        <v>0</v>
      </c>
    </row>
    <row r="33" spans="1:9" ht="15">
      <c r="A33" s="27">
        <v>23</v>
      </c>
      <c r="B33" s="7" t="s">
        <v>75</v>
      </c>
      <c r="C33" s="7" t="s">
        <v>48</v>
      </c>
      <c r="D33" s="14">
        <v>1</v>
      </c>
      <c r="E33" s="14"/>
      <c r="F33" s="14">
        <f t="shared" si="17"/>
        <v>0</v>
      </c>
      <c r="G33" s="14"/>
      <c r="H33" s="14">
        <f t="shared" si="18"/>
        <v>0</v>
      </c>
      <c r="I33" s="14">
        <f t="shared" si="19"/>
        <v>0</v>
      </c>
    </row>
    <row r="34" spans="1:9" ht="15">
      <c r="A34" s="27"/>
      <c r="B34" s="16" t="s">
        <v>69</v>
      </c>
      <c r="C34" s="16" t="s">
        <v>11</v>
      </c>
      <c r="D34" s="17"/>
      <c r="E34" s="17"/>
      <c r="F34" s="17"/>
      <c r="G34" s="17"/>
      <c r="H34" s="17"/>
      <c r="I34" s="17">
        <f t="shared" si="19"/>
        <v>0</v>
      </c>
    </row>
    <row r="35" spans="1:9" ht="15">
      <c r="A35" s="27">
        <v>24</v>
      </c>
      <c r="B35" s="7" t="s">
        <v>70</v>
      </c>
      <c r="C35" s="7" t="s">
        <v>48</v>
      </c>
      <c r="D35" s="14">
        <v>1</v>
      </c>
      <c r="E35" s="14"/>
      <c r="F35" s="14">
        <f>D35*E35</f>
        <v>0</v>
      </c>
      <c r="G35" s="14"/>
      <c r="H35" s="14">
        <f>D35*G35</f>
        <v>0</v>
      </c>
      <c r="I35" s="14">
        <f t="shared" si="19"/>
        <v>0</v>
      </c>
    </row>
    <row r="36" spans="1:9" ht="15">
      <c r="A36" s="27"/>
      <c r="B36" s="16" t="s">
        <v>76</v>
      </c>
      <c r="C36" s="16" t="s">
        <v>11</v>
      </c>
      <c r="D36" s="17"/>
      <c r="E36" s="17"/>
      <c r="F36" s="17"/>
      <c r="G36" s="17"/>
      <c r="H36" s="17"/>
      <c r="I36" s="17"/>
    </row>
    <row r="37" spans="1:9" ht="15">
      <c r="A37" s="27">
        <v>25</v>
      </c>
      <c r="B37" s="7" t="s">
        <v>65</v>
      </c>
      <c r="C37" s="7" t="s">
        <v>48</v>
      </c>
      <c r="D37" s="14">
        <v>8</v>
      </c>
      <c r="E37" s="14"/>
      <c r="F37" s="14">
        <f>D37*E37</f>
        <v>0</v>
      </c>
      <c r="G37" s="14"/>
      <c r="H37" s="14">
        <f>D37*G37</f>
        <v>0</v>
      </c>
      <c r="I37" s="14">
        <f>F37+H37</f>
        <v>0</v>
      </c>
    </row>
    <row r="38" spans="1:9" ht="15">
      <c r="A38" s="27">
        <v>26</v>
      </c>
      <c r="B38" s="7" t="s">
        <v>66</v>
      </c>
      <c r="C38" s="7" t="s">
        <v>48</v>
      </c>
      <c r="D38" s="14">
        <v>8</v>
      </c>
      <c r="E38" s="14"/>
      <c r="F38" s="14">
        <f>D38*E38</f>
        <v>0</v>
      </c>
      <c r="G38" s="14"/>
      <c r="H38" s="14">
        <f>D38*G38</f>
        <v>0</v>
      </c>
      <c r="I38" s="14">
        <f>F38+H38</f>
        <v>0</v>
      </c>
    </row>
    <row r="39" spans="1:9" ht="15">
      <c r="A39" s="27"/>
      <c r="B39" s="6" t="s">
        <v>77</v>
      </c>
      <c r="C39" s="6" t="s">
        <v>11</v>
      </c>
      <c r="D39" s="15"/>
      <c r="E39" s="15"/>
      <c r="F39" s="15">
        <f>SUM(F25:F38)</f>
        <v>0</v>
      </c>
      <c r="G39" s="15"/>
      <c r="H39" s="15">
        <f>SUM(H25:H38)</f>
        <v>0</v>
      </c>
      <c r="I39" s="15">
        <f>SUM(I25:I38)</f>
        <v>0</v>
      </c>
    </row>
    <row r="40" spans="1:9" ht="15">
      <c r="A40" s="27"/>
      <c r="B40" s="7" t="s">
        <v>11</v>
      </c>
      <c r="C40" s="7" t="s">
        <v>11</v>
      </c>
      <c r="D40" s="14"/>
      <c r="E40" s="14"/>
      <c r="F40" s="14"/>
      <c r="G40" s="14"/>
      <c r="H40" s="14"/>
      <c r="I40" s="14">
        <f>F40+H40</f>
        <v>0</v>
      </c>
    </row>
    <row r="41" spans="1:9" ht="15">
      <c r="A41" s="27"/>
      <c r="B41" s="4" t="s">
        <v>71</v>
      </c>
      <c r="C41" s="4" t="s">
        <v>11</v>
      </c>
      <c r="D41" s="13"/>
      <c r="E41" s="13"/>
      <c r="F41" s="13">
        <f>SUM(F5:F22,F25:F38,F40:F40)</f>
        <v>0</v>
      </c>
      <c r="G41" s="13"/>
      <c r="H41" s="13">
        <f>SUM(H3:H22,H25:H38,H40:H40)</f>
        <v>0</v>
      </c>
      <c r="I41" s="13">
        <f>SUM(I3:I22,I25:I38,I40:I40)</f>
        <v>0</v>
      </c>
    </row>
    <row r="42" spans="1:9" ht="15">
      <c r="A42" s="27"/>
      <c r="B42" s="4" t="s">
        <v>146</v>
      </c>
      <c r="C42" s="4" t="s">
        <v>11</v>
      </c>
      <c r="D42" s="13"/>
      <c r="E42" s="13"/>
      <c r="F42" s="13"/>
      <c r="G42" s="13"/>
      <c r="H42" s="13"/>
      <c r="I42" s="13"/>
    </row>
    <row r="43" spans="1:9" ht="15">
      <c r="A43" s="27"/>
      <c r="B43" s="16" t="s">
        <v>79</v>
      </c>
      <c r="C43" s="16" t="s">
        <v>11</v>
      </c>
      <c r="D43" s="17"/>
      <c r="E43" s="17"/>
      <c r="F43" s="17"/>
      <c r="G43" s="17"/>
      <c r="H43" s="17"/>
      <c r="I43" s="17"/>
    </row>
    <row r="44" spans="1:9" ht="15">
      <c r="A44" s="27">
        <v>27</v>
      </c>
      <c r="B44" s="7" t="s">
        <v>80</v>
      </c>
      <c r="C44" s="7" t="s">
        <v>53</v>
      </c>
      <c r="D44" s="14">
        <v>20</v>
      </c>
      <c r="E44" s="14"/>
      <c r="F44" s="14">
        <f aca="true" t="shared" si="20" ref="F44:F46">D44*E44</f>
        <v>0</v>
      </c>
      <c r="G44" s="14"/>
      <c r="H44" s="14">
        <v>0</v>
      </c>
      <c r="I44" s="14">
        <f aca="true" t="shared" si="21" ref="I44:I46">F44+H44</f>
        <v>0</v>
      </c>
    </row>
    <row r="45" spans="1:9" ht="15">
      <c r="A45" s="27"/>
      <c r="B45" s="16" t="s">
        <v>81</v>
      </c>
      <c r="C45" s="16" t="s">
        <v>11</v>
      </c>
      <c r="D45" s="17"/>
      <c r="E45" s="17"/>
      <c r="F45" s="17"/>
      <c r="G45" s="17"/>
      <c r="H45" s="17"/>
      <c r="I45" s="17"/>
    </row>
    <row r="46" spans="1:9" ht="15">
      <c r="A46" s="27">
        <v>28</v>
      </c>
      <c r="B46" s="7" t="s">
        <v>82</v>
      </c>
      <c r="C46" s="7" t="s">
        <v>49</v>
      </c>
      <c r="D46" s="14">
        <v>2</v>
      </c>
      <c r="E46" s="14"/>
      <c r="F46" s="14">
        <f t="shared" si="20"/>
        <v>0</v>
      </c>
      <c r="G46" s="14"/>
      <c r="H46" s="14">
        <f aca="true" t="shared" si="22" ref="H46">D46*G46</f>
        <v>0</v>
      </c>
      <c r="I46" s="14">
        <f t="shared" si="21"/>
        <v>0</v>
      </c>
    </row>
    <row r="47" spans="1:9" ht="15">
      <c r="A47" s="27"/>
      <c r="B47" s="16" t="s">
        <v>83</v>
      </c>
      <c r="C47" s="16" t="s">
        <v>11</v>
      </c>
      <c r="D47" s="17"/>
      <c r="E47" s="17"/>
      <c r="F47" s="17"/>
      <c r="G47" s="17"/>
      <c r="H47" s="17"/>
      <c r="I47" s="17"/>
    </row>
    <row r="48" spans="1:9" ht="15">
      <c r="A48" s="27">
        <v>29</v>
      </c>
      <c r="B48" s="7" t="s">
        <v>84</v>
      </c>
      <c r="C48" s="7" t="s">
        <v>50</v>
      </c>
      <c r="D48" s="14">
        <v>3</v>
      </c>
      <c r="E48" s="14"/>
      <c r="F48" s="14">
        <f>D48*E48</f>
        <v>0</v>
      </c>
      <c r="G48" s="14"/>
      <c r="H48" s="14">
        <f>D48*G48</f>
        <v>0</v>
      </c>
      <c r="I48" s="14">
        <f>F48+H48</f>
        <v>0</v>
      </c>
    </row>
    <row r="49" spans="1:9" ht="15">
      <c r="A49" s="27">
        <v>30</v>
      </c>
      <c r="B49" s="7" t="s">
        <v>145</v>
      </c>
      <c r="C49" s="7" t="s">
        <v>53</v>
      </c>
      <c r="D49" s="14">
        <v>2</v>
      </c>
      <c r="E49" s="14"/>
      <c r="F49" s="14">
        <f>D49*E49</f>
        <v>0</v>
      </c>
      <c r="G49" s="14"/>
      <c r="H49" s="14">
        <f>D49*G49</f>
        <v>0</v>
      </c>
      <c r="I49" s="14">
        <f>F49+H49</f>
        <v>0</v>
      </c>
    </row>
    <row r="50" spans="1:9" ht="15">
      <c r="A50" s="27"/>
      <c r="B50" s="16" t="s">
        <v>85</v>
      </c>
      <c r="C50" s="16" t="s">
        <v>11</v>
      </c>
      <c r="D50" s="17"/>
      <c r="E50" s="17"/>
      <c r="F50" s="17"/>
      <c r="G50" s="17"/>
      <c r="H50" s="17"/>
      <c r="I50" s="17"/>
    </row>
    <row r="51" spans="1:9" ht="15">
      <c r="A51" s="27">
        <v>31</v>
      </c>
      <c r="B51" s="7" t="s">
        <v>86</v>
      </c>
      <c r="C51" s="7" t="s">
        <v>53</v>
      </c>
      <c r="D51" s="14">
        <v>10</v>
      </c>
      <c r="E51" s="14"/>
      <c r="F51" s="14">
        <f>D51*E51</f>
        <v>0</v>
      </c>
      <c r="G51" s="14"/>
      <c r="H51" s="14">
        <f>D51*G51</f>
        <v>0</v>
      </c>
      <c r="I51" s="14">
        <f>F51+H51</f>
        <v>0</v>
      </c>
    </row>
    <row r="52" spans="1:9" ht="15">
      <c r="A52" s="27"/>
      <c r="B52" s="16" t="s">
        <v>87</v>
      </c>
      <c r="C52" s="16" t="s">
        <v>11</v>
      </c>
      <c r="D52" s="17"/>
      <c r="E52" s="17"/>
      <c r="F52" s="17"/>
      <c r="G52" s="17"/>
      <c r="H52" s="17"/>
      <c r="I52" s="17"/>
    </row>
    <row r="53" spans="1:9" ht="15">
      <c r="A53" s="27">
        <v>32</v>
      </c>
      <c r="B53" s="7" t="s">
        <v>88</v>
      </c>
      <c r="C53" s="7" t="s">
        <v>52</v>
      </c>
      <c r="D53" s="14">
        <v>0.01</v>
      </c>
      <c r="E53" s="14"/>
      <c r="F53" s="14">
        <f>D53*E53</f>
        <v>0</v>
      </c>
      <c r="G53" s="14"/>
      <c r="H53" s="14">
        <f>D53*G53</f>
        <v>0</v>
      </c>
      <c r="I53" s="14">
        <f>F53+H53</f>
        <v>0</v>
      </c>
    </row>
    <row r="54" spans="1:9" ht="15">
      <c r="A54" s="27"/>
      <c r="B54" s="4" t="s">
        <v>89</v>
      </c>
      <c r="C54" s="4" t="s">
        <v>11</v>
      </c>
      <c r="D54" s="13"/>
      <c r="E54" s="13"/>
      <c r="F54" s="13">
        <f>SUM(F43:F53)</f>
        <v>0</v>
      </c>
      <c r="G54" s="13"/>
      <c r="H54" s="13">
        <f>SUM(H43:H53)</f>
        <v>0</v>
      </c>
      <c r="I54" s="13">
        <f>SUM(I43:I53)</f>
        <v>0</v>
      </c>
    </row>
    <row r="55" spans="1:9" ht="15">
      <c r="A55" s="27"/>
      <c r="B55" s="7" t="s">
        <v>90</v>
      </c>
      <c r="C55" s="7" t="s">
        <v>11</v>
      </c>
      <c r="D55" s="14"/>
      <c r="E55" s="14"/>
      <c r="F55" s="14"/>
      <c r="G55" s="14"/>
      <c r="H55" s="14"/>
      <c r="I55" s="14"/>
    </row>
    <row r="56" spans="1:9" ht="15">
      <c r="A56" s="27" t="s">
        <v>11</v>
      </c>
      <c r="B56" s="7"/>
      <c r="C56" s="7" t="s">
        <v>11</v>
      </c>
      <c r="D56" s="14"/>
      <c r="E56" s="14"/>
      <c r="F56" s="14"/>
      <c r="G56" s="14"/>
      <c r="H56" s="14"/>
      <c r="I56" s="14"/>
    </row>
  </sheetData>
  <printOptions/>
  <pageMargins left="0.43" right="0.46" top="0.6" bottom="0.51" header="0.31496062992125984" footer="0.31496062992125984"/>
  <pageSetup horizontalDpi="600" verticalDpi="600" orientation="landscape" paperSize="9" r:id="rId1"/>
  <ignoredErrors>
    <ignoredError sqref="I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B32" sqref="B32"/>
    </sheetView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110</v>
      </c>
      <c r="C3" s="3"/>
    </row>
    <row r="4" spans="1:3" ht="26.25">
      <c r="A4" s="2" t="s">
        <v>5</v>
      </c>
      <c r="B4" s="5" t="s">
        <v>111</v>
      </c>
      <c r="C4" s="3"/>
    </row>
    <row r="5" spans="1:3" ht="15">
      <c r="A5" s="2" t="s">
        <v>6</v>
      </c>
      <c r="B5" s="6" t="s">
        <v>7</v>
      </c>
      <c r="C5" s="3"/>
    </row>
    <row r="6" spans="1:3" ht="15">
      <c r="A6" s="2" t="s">
        <v>8</v>
      </c>
      <c r="B6" s="6" t="s">
        <v>112</v>
      </c>
      <c r="C6" s="3"/>
    </row>
    <row r="7" spans="1:3" ht="15">
      <c r="A7" s="2" t="s">
        <v>9</v>
      </c>
      <c r="B7" s="6" t="s">
        <v>113</v>
      </c>
      <c r="C7" s="3"/>
    </row>
    <row r="8" spans="1:3" ht="15">
      <c r="A8" s="2" t="s">
        <v>10</v>
      </c>
      <c r="B8" s="6" t="s">
        <v>11</v>
      </c>
      <c r="C8" s="3"/>
    </row>
    <row r="9" spans="1:3" ht="15">
      <c r="A9" s="2" t="s">
        <v>12</v>
      </c>
      <c r="B9" s="6" t="s">
        <v>13</v>
      </c>
      <c r="C9" s="3"/>
    </row>
    <row r="10" spans="1:3" ht="15">
      <c r="A10" s="2" t="s">
        <v>14</v>
      </c>
      <c r="B10" s="6" t="s">
        <v>13</v>
      </c>
      <c r="C10" s="3"/>
    </row>
    <row r="11" spans="1:3" ht="15">
      <c r="A11" s="2" t="s">
        <v>15</v>
      </c>
      <c r="B11" s="6" t="s">
        <v>11</v>
      </c>
      <c r="C11" s="3"/>
    </row>
    <row r="12" spans="1:3" ht="15">
      <c r="A12" s="2" t="s">
        <v>16</v>
      </c>
      <c r="B12" s="6" t="s">
        <v>11</v>
      </c>
      <c r="C12" s="3"/>
    </row>
    <row r="13" spans="1:3" ht="15">
      <c r="A13" s="2" t="s">
        <v>17</v>
      </c>
      <c r="B13" s="6" t="s">
        <v>11</v>
      </c>
      <c r="C13" s="3"/>
    </row>
    <row r="14" spans="1:3" ht="15">
      <c r="A14" s="2" t="s">
        <v>18</v>
      </c>
      <c r="B14" s="6" t="s">
        <v>19</v>
      </c>
      <c r="C14" s="3"/>
    </row>
    <row r="15" spans="1:3" ht="15">
      <c r="A15" s="2" t="s">
        <v>11</v>
      </c>
      <c r="B15" s="7" t="s">
        <v>11</v>
      </c>
      <c r="C15" s="3"/>
    </row>
    <row r="16" spans="1:3" ht="15">
      <c r="A16" s="2" t="s">
        <v>20</v>
      </c>
      <c r="B16" s="8" t="s">
        <v>21</v>
      </c>
      <c r="C16" s="3"/>
    </row>
    <row r="17" spans="1:3" ht="15">
      <c r="A17" s="2" t="s">
        <v>22</v>
      </c>
      <c r="B17" s="8" t="s">
        <v>23</v>
      </c>
      <c r="C17" s="3"/>
    </row>
    <row r="18" spans="1:3" ht="15">
      <c r="A18" s="2" t="s">
        <v>24</v>
      </c>
      <c r="B18" s="8" t="s">
        <v>114</v>
      </c>
      <c r="C18" s="3"/>
    </row>
    <row r="19" spans="1:3" ht="15">
      <c r="A19" s="2" t="s">
        <v>25</v>
      </c>
      <c r="B19" s="8" t="s">
        <v>27</v>
      </c>
      <c r="C19" s="3"/>
    </row>
    <row r="20" spans="1:3" ht="15">
      <c r="A20" s="2" t="s">
        <v>26</v>
      </c>
      <c r="B20" s="8" t="s">
        <v>27</v>
      </c>
      <c r="C20" s="3"/>
    </row>
    <row r="21" spans="1:3" ht="15">
      <c r="A21" s="2" t="s">
        <v>28</v>
      </c>
      <c r="B21" s="8" t="s">
        <v>27</v>
      </c>
      <c r="C21" s="3"/>
    </row>
    <row r="22" spans="1:3" ht="15">
      <c r="A22" s="2" t="s">
        <v>29</v>
      </c>
      <c r="B22" s="8" t="s">
        <v>27</v>
      </c>
      <c r="C22" s="3"/>
    </row>
    <row r="23" spans="1:3" ht="15">
      <c r="A23" s="2" t="s">
        <v>30</v>
      </c>
      <c r="B23" s="8" t="s">
        <v>27</v>
      </c>
      <c r="C23" s="3"/>
    </row>
    <row r="24" spans="1:3" ht="15">
      <c r="A24" s="2" t="s">
        <v>31</v>
      </c>
      <c r="B24" s="8" t="s">
        <v>27</v>
      </c>
      <c r="C24" s="3"/>
    </row>
    <row r="25" spans="1:3" ht="15">
      <c r="A25" s="2" t="s">
        <v>32</v>
      </c>
      <c r="B25" s="8" t="s">
        <v>27</v>
      </c>
      <c r="C25" s="3"/>
    </row>
    <row r="26" spans="1:3" ht="15">
      <c r="A26" s="2" t="s">
        <v>33</v>
      </c>
      <c r="B26" s="8" t="s">
        <v>115</v>
      </c>
      <c r="C26" s="3"/>
    </row>
    <row r="27" spans="1:3" ht="15">
      <c r="A27" s="2" t="s">
        <v>34</v>
      </c>
      <c r="B27" s="8" t="s">
        <v>27</v>
      </c>
      <c r="C27" s="3"/>
    </row>
    <row r="28" spans="1:3" ht="15">
      <c r="A28" s="2" t="s">
        <v>35</v>
      </c>
      <c r="B28" s="8" t="s">
        <v>27</v>
      </c>
      <c r="C28" s="3"/>
    </row>
    <row r="29" spans="1:3" ht="15">
      <c r="A29" s="2" t="s">
        <v>36</v>
      </c>
      <c r="B29" s="8" t="s">
        <v>27</v>
      </c>
      <c r="C29" s="3"/>
    </row>
    <row r="30" spans="1:3" ht="15">
      <c r="A30" s="2" t="s">
        <v>37</v>
      </c>
      <c r="B30" s="8" t="s">
        <v>27</v>
      </c>
      <c r="C30" s="3"/>
    </row>
    <row r="31" spans="1:3" ht="24.75">
      <c r="A31" s="9" t="s">
        <v>38</v>
      </c>
      <c r="B31" s="8" t="s">
        <v>140</v>
      </c>
      <c r="C31" s="3"/>
    </row>
    <row r="32" spans="1:3" ht="15">
      <c r="A32" s="2" t="s">
        <v>39</v>
      </c>
      <c r="B32" s="8" t="s">
        <v>141</v>
      </c>
      <c r="C32" s="3"/>
    </row>
    <row r="33" spans="1:2" ht="15">
      <c r="A33" s="1" t="s">
        <v>116</v>
      </c>
      <c r="B33" s="1">
        <v>5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JK</cp:lastModifiedBy>
  <cp:lastPrinted>2015-06-30T17:40:09Z</cp:lastPrinted>
  <dcterms:created xsi:type="dcterms:W3CDTF">2015-06-29T13:56:59Z</dcterms:created>
  <dcterms:modified xsi:type="dcterms:W3CDTF">2015-06-30T17:56:42Z</dcterms:modified>
  <cp:category/>
  <cp:version/>
  <cp:contentType/>
  <cp:contentStatus/>
</cp:coreProperties>
</file>